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4\Отчет 1 квартал 2024 г\Папка 1_Отчетность АО ДГК за 1 квартал 2024 года\"/>
    </mc:Choice>
  </mc:AlternateContent>
  <bookViews>
    <workbookView xWindow="0" yWindow="0" windowWidth="38400" windowHeight="16200"/>
  </bookViews>
  <sheets>
    <sheet name="10 Кв ф" sheetId="1" r:id="rId1"/>
  </sheets>
  <definedNames>
    <definedName name="_xlnm._FilterDatabase" localSheetId="0" hidden="1">'10 Кв ф'!$A$18:$AQ$811</definedName>
    <definedName name="Z_0166F564_6860_4A4D_BCAA_7E652E2AE38D_.wvu.FilterData" localSheetId="0" hidden="1">'10 Кв ф'!$A$18:$T$809</definedName>
    <definedName name="Z_06A3F353_51B3_4A72_AD0A_D70EC1B6E0CE_.wvu.FilterData" localSheetId="0" hidden="1">'10 Кв ф'!$A$19:$T$809</definedName>
    <definedName name="Z_0A56C8BB_F57D_4E95_9156_3312F9525C5E_.wvu.FilterData" localSheetId="0" hidden="1">'10 Кв ф'!$A$19:$T$809</definedName>
    <definedName name="Z_0D2A7B5C_0C40_4E6D_963D_52EC84514A68_.wvu.FilterData" localSheetId="0" hidden="1">'10 Кв ф'!$A$19:$T$809</definedName>
    <definedName name="Z_0D93C89F_D6DE_45E3_8D65_4852C654EFF1_.wvu.FilterData" localSheetId="0" hidden="1">'10 Кв ф'!$A$18:$T$809</definedName>
    <definedName name="Z_0D93C89F_D6DE_45E3_8D65_4852C654EFF1_.wvu.PrintArea" localSheetId="0" hidden="1">'10 Кв ф'!$A$1:$T$809</definedName>
    <definedName name="Z_0D93C89F_D6DE_45E3_8D65_4852C654EFF1_.wvu.Rows" localSheetId="0" hidden="1">'10 Кв ф'!$2:$13</definedName>
    <definedName name="Z_1017E5F6_993F_45C9_9841_6CF924CF1200_.wvu.FilterData" localSheetId="0" hidden="1">'10 Кв ф'!$A$18:$T$809</definedName>
    <definedName name="Z_12DE1D8C_2E36_443D_8681_573806BBC37D_.wvu.FilterData" localSheetId="0" hidden="1">'10 Кв ф'!$A$18:$T$809</definedName>
    <definedName name="Z_1470A267_A675_4CA9_A66C_50B69FF85DA3_.wvu.FilterData" localSheetId="0" hidden="1">'10 Кв ф'!$A$18:$T$809</definedName>
    <definedName name="Z_17749444_678E_426F_BD89_F71E60B050A4_.wvu.FilterData" localSheetId="0" hidden="1">'10 Кв ф'!$A$18:$T$809</definedName>
    <definedName name="Z_1E4EBB30_6787_4635_A1AD_11437E13556E_.wvu.FilterData" localSheetId="0" hidden="1">'10 Кв ф'!$A$18:$T$809</definedName>
    <definedName name="Z_27831D98_248D_4C5D_8651_2FCE3375DCF3_.wvu.FilterData" localSheetId="0" hidden="1">'10 Кв ф'!$A$18:$T$18</definedName>
    <definedName name="Z_3D41F91B_9A2B_4030_8403_A8DDF01EAA7A_.wvu.FilterData" localSheetId="0" hidden="1">'10 Кв ф'!$A$18:$T$809</definedName>
    <definedName name="Z_3D6FFAC9_26ED_4EAD_9DCA_78A482DA12FA_.wvu.FilterData" localSheetId="0" hidden="1">'10 Кв ф'!$A$18:$T$809</definedName>
    <definedName name="Z_3E520E1B_F34B_498F_8FF1_F06CA90FBFAA_.wvu.FilterData" localSheetId="0" hidden="1">'10 Кв ф'!$A$18:$T$809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ф'!$A$18:$T$809</definedName>
    <definedName name="Z_57B90536_E403_481F_B537_76A8A1190347_.wvu.FilterData" localSheetId="0" hidden="1">'10 Кв ф'!$A$18:$T$809</definedName>
    <definedName name="Z_57B90536_E403_481F_B537_76A8A1190347_.wvu.PrintArea" localSheetId="0" hidden="1">'10 Кв ф'!$A$1:$T$809</definedName>
    <definedName name="Z_584ABB53_32FF_4B7B_98BB_CA3B2584A02E_.wvu.FilterData" localSheetId="0" hidden="1">'10 Кв ф'!$A$18:$T$809</definedName>
    <definedName name="Z_58D64E48_2FAA_4C54_85F8_4917CD959A23_.wvu.FilterData" localSheetId="0" hidden="1">'10 Кв ф'!$A$19:$T$809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ф'!$A$18:$T$809</definedName>
    <definedName name="Z_655DFEB5_C371_40DD_82FC_2F6B360E2859_.wvu.FilterData" localSheetId="0" hidden="1">'10 Кв ф'!$A$18:$T$809</definedName>
    <definedName name="Z_66D403AB_EA89_4957_AA3A_9374DB17FF5F_.wvu.FilterData" localSheetId="0" hidden="1">'10 Кв ф'!$A$18:$T$809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ф'!$A$18:$T$809</definedName>
    <definedName name="Z_6F5C25E3_FA9C_4839_AF94_DEE882837079_.wvu.FilterData" localSheetId="0" hidden="1">'10 Кв ф'!$A$18:$T$809</definedName>
    <definedName name="Z_6FC8CDDA_2F22_43F0_A6F6_3C1F10ECFB0A_.wvu.FilterData" localSheetId="0" hidden="1">'10 Кв ф'!$A$18:$T$809</definedName>
    <definedName name="Z_71843E8E_FECF_48AE_A09C_6820DB9CAE0B_.wvu.FilterData" localSheetId="0" hidden="1">'10 Кв ф'!$A$18:$T$809</definedName>
    <definedName name="Z_7694D342_12FA_4800_9B2F_894DCECAE7B4_.wvu.FilterData" localSheetId="0" hidden="1">'10 Кв ф'!$A$18:$T$809</definedName>
    <definedName name="Z_78D53BCC_1172_4F12_88DD_9A2C70FA2088_.wvu.FilterData" localSheetId="0" hidden="1">'10 Кв ф'!$A$18:$T$809</definedName>
    <definedName name="Z_84623340_CF58_4BC5_A988_3823C261B227_.wvu.FilterData" localSheetId="0" hidden="1">'10 Кв ф'!$A$18:$T$809</definedName>
    <definedName name="Z_84623340_CF58_4BC5_A988_3823C261B227_.wvu.PrintArea" localSheetId="0" hidden="1">'10 Кв ф'!$A$1:$T$809</definedName>
    <definedName name="Z_84623340_CF58_4BC5_A988_3823C261B227_.wvu.Rows" localSheetId="0" hidden="1">'10 Кв ф'!$2:$13</definedName>
    <definedName name="Z_8B154DE0_53DB_4AF6_B1C2_32179B4E88BC_.wvu.FilterData" localSheetId="0" hidden="1">'10 Кв ф'!$A$18:$T$809</definedName>
    <definedName name="Z_8DFE875F_0C3F_4914_B6AA_FBE17C23D7D2_.wvu.FilterData" localSheetId="0" hidden="1">'10 Кв ф'!$A$19:$T$809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ф'!$A$18:$T$809</definedName>
    <definedName name="Z_A77A5C65_3B6D_434F_8258_50CC036FD700_.wvu.FilterData" localSheetId="0" hidden="1">'10 Кв ф'!$A$18:$T$809</definedName>
    <definedName name="Z_A828C0E4_02B6_47D2_81F6_4D00B4CDDD76_.wvu.FilterData" localSheetId="0" hidden="1">'10 Кв ф'!$A$18:$T$809</definedName>
    <definedName name="Z_A828C0E4_02B6_47D2_81F6_4D00B4CDDD76_.wvu.PrintArea" localSheetId="0" hidden="1">'10 Кв ф'!$A$1:$T$809</definedName>
    <definedName name="Z_A828C0E4_02B6_47D2_81F6_4D00B4CDDD76_.wvu.Rows" localSheetId="0" hidden="1">'10 Кв ф'!$12:$13</definedName>
    <definedName name="Z_AC71B388_5FE0_4A9D_8A8E_E18D1F00B0E3_.wvu.FilterData" localSheetId="0" hidden="1">'10 Кв ф'!$A$18:$T$809</definedName>
    <definedName name="Z_C15C57B9_037F_4445_B888_4EC853978147_.wvu.FilterData" localSheetId="0" hidden="1">'10 Кв ф'!$A$18:$T$809</definedName>
    <definedName name="Z_C60D55EC_865E_4D38_AE27_9E8AD04058A4_.wvu.FilterData" localSheetId="0" hidden="1">'10 Кв ф'!$A$18:$T$809</definedName>
    <definedName name="Z_C8834271_1CC2_459D_BFED_D8003474F42A_.wvu.FilterData" localSheetId="0" hidden="1">'10 Кв ф'!$A$18:$T$809</definedName>
    <definedName name="Z_CD577179_AC97_47E1_BD55_34C9FD4F7788_.wvu.FilterData" localSheetId="0" hidden="1">'10 Кв ф'!$A$18:$T$809</definedName>
    <definedName name="Z_CE1E033E_FF00_49FF_86F8_A53BE3AEB0CB_.wvu.FilterData" localSheetId="0" hidden="1">'10 Кв ф'!$A$18:$T$809</definedName>
    <definedName name="Z_CE1E033E_FF00_49FF_86F8_A53BE3AEB0CB_.wvu.PrintArea" localSheetId="0" hidden="1">'10 Кв ф'!$A$1:$T$809</definedName>
    <definedName name="Z_CE1E033E_FF00_49FF_86F8_A53BE3AEB0CB_.wvu.Rows" localSheetId="0" hidden="1">'10 Кв ф'!$12:$13</definedName>
    <definedName name="Z_D2373A93_A74A_4F74_898B_4F2E2B0E4C0B_.wvu.FilterData" localSheetId="0" hidden="1">'10 Кв ф'!$A$18:$T$809</definedName>
    <definedName name="Z_D2CBDC49_B9AD_49DF_A2DD_0C0CEC3CCF43_.wvu.FilterData" localSheetId="0" hidden="1">'10 Кв ф'!$A$18:$T$809</definedName>
    <definedName name="Z_D65DB3B3_D583_4A50_96A0_49F0BFBC42FA_.wvu.FilterData" localSheetId="0" hidden="1">'10 Кв ф'!$A$18:$T$809</definedName>
    <definedName name="Z_D6D9C024_8179_4E41_8196_D59861ADD944_.wvu.FilterData" localSheetId="0" hidden="1">'10 Кв ф'!$A$18:$T$809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ф'!$A$18:$T$809</definedName>
    <definedName name="Z_DD79EF37_1308_44D2_981A_C28745460F44_.wvu.FilterData" localSheetId="0" hidden="1">'10 Кв ф'!$A$18:$T$809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ф'!$A$18:$T$809</definedName>
    <definedName name="Z_E104860A_A3B7_4FDF_8BAB_6F219D9D3E8F_.wvu.PrintArea" localSheetId="0" hidden="1">'10 Кв ф'!$A$1:$T$809</definedName>
    <definedName name="Z_E104860A_A3B7_4FDF_8BAB_6F219D9D3E8F_.wvu.Rows" localSheetId="0" hidden="1">'10 Кв ф'!$12:$13</definedName>
    <definedName name="Z_E411A018_3262_426B_992B_D639BDC47809_.wvu.FilterData" localSheetId="0" hidden="1">'10 Кв ф'!$A$18:$T$809</definedName>
    <definedName name="Z_E65E1C7B_B53B_4B88_8602_A3F4B4E3D382_.wvu.FilterData" localSheetId="0" hidden="1">'10 Кв ф'!$A$18:$T$809</definedName>
    <definedName name="Z_E8944C33_CF35_4790_9FEB_7204E02DE563_.wvu.FilterData" localSheetId="0" hidden="1">'10 Кв ф'!$A$18:$T$809</definedName>
    <definedName name="Z_E8944C33_CF35_4790_9FEB_7204E02DE563_.wvu.PrintArea" localSheetId="0" hidden="1">'10 Кв ф'!$A$1:$T$809</definedName>
    <definedName name="Z_EBE17BEF_ADE5_48A1_B3B0_13D095BC5397_.wvu.FilterData" localSheetId="0" hidden="1">'10 Кв ф'!$A$18:$T$809</definedName>
    <definedName name="Z_EF664B56_5069_481F_BF03_744F9121EDA1_.wvu.FilterData" localSheetId="0" hidden="1">'10 Кв ф'!$A$19:$T$809</definedName>
    <definedName name="Z_F5250458_B3DA_4BC9_8608_3E38DAC94C38_.wvu.FilterData" localSheetId="0" hidden="1">'10 Кв ф'!$A$18:$T$809</definedName>
    <definedName name="Z_F542FC93_15B6_4F75_8CE6_13289B723FF3_.wvu.FilterData" localSheetId="0" hidden="1">'10 Кв ф'!$A$18:$T$809</definedName>
    <definedName name="Z_FF811F01_18A2_472F_A2B1_C8CB4F7C4144_.wvu.FilterData" localSheetId="0" hidden="1">'10 Кв ф'!$A$18:$T$809</definedName>
    <definedName name="Z_FFD7E54C_3584_445D_916C_CB13835F8BCF_.wvu.FilterData" localSheetId="0" hidden="1">'10 Кв ф'!$A$18:$T$809</definedName>
    <definedName name="_xlnm.Print_Area" localSheetId="0">'10 Кв ф'!$A$1:$T$809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11" i="1" l="1"/>
  <c r="H810" i="1"/>
  <c r="F810" i="1"/>
  <c r="R809" i="1"/>
  <c r="R808" i="1" s="1"/>
  <c r="H809" i="1"/>
  <c r="G809" i="1"/>
  <c r="G808" i="1" s="1"/>
  <c r="F809" i="1"/>
  <c r="P808" i="1"/>
  <c r="P26" i="1" s="1"/>
  <c r="O808" i="1"/>
  <c r="N808" i="1"/>
  <c r="M808" i="1"/>
  <c r="L808" i="1"/>
  <c r="L26" i="1" s="1"/>
  <c r="K808" i="1"/>
  <c r="J808" i="1"/>
  <c r="I808" i="1"/>
  <c r="F808" i="1"/>
  <c r="E808" i="1"/>
  <c r="D808" i="1"/>
  <c r="H806" i="1"/>
  <c r="G806" i="1"/>
  <c r="G805" i="1" s="1"/>
  <c r="G801" i="1" s="1"/>
  <c r="F806" i="1"/>
  <c r="Q806" i="1" s="1"/>
  <c r="Q805" i="1" s="1"/>
  <c r="Q801" i="1" s="1"/>
  <c r="P805" i="1"/>
  <c r="O805" i="1"/>
  <c r="N805" i="1"/>
  <c r="N801" i="1" s="1"/>
  <c r="M805" i="1"/>
  <c r="M801" i="1" s="1"/>
  <c r="L805" i="1"/>
  <c r="K805" i="1"/>
  <c r="J805" i="1"/>
  <c r="J801" i="1" s="1"/>
  <c r="I805" i="1"/>
  <c r="E805" i="1"/>
  <c r="D805" i="1"/>
  <c r="P801" i="1"/>
  <c r="O801" i="1"/>
  <c r="L801" i="1"/>
  <c r="K801" i="1"/>
  <c r="I801" i="1"/>
  <c r="E801" i="1"/>
  <c r="D801" i="1"/>
  <c r="R798" i="1"/>
  <c r="Q798" i="1"/>
  <c r="P798" i="1"/>
  <c r="O798" i="1"/>
  <c r="N798" i="1"/>
  <c r="M798" i="1"/>
  <c r="L798" i="1"/>
  <c r="K798" i="1"/>
  <c r="J798" i="1"/>
  <c r="I798" i="1"/>
  <c r="H798" i="1"/>
  <c r="G798" i="1"/>
  <c r="F798" i="1"/>
  <c r="E798" i="1"/>
  <c r="D798" i="1"/>
  <c r="R795" i="1"/>
  <c r="Q795" i="1"/>
  <c r="Q794" i="1" s="1"/>
  <c r="P795" i="1"/>
  <c r="P794" i="1" s="1"/>
  <c r="O795" i="1"/>
  <c r="O794" i="1" s="1"/>
  <c r="N795" i="1"/>
  <c r="N794" i="1" s="1"/>
  <c r="M795" i="1"/>
  <c r="M794" i="1" s="1"/>
  <c r="L795" i="1"/>
  <c r="L794" i="1" s="1"/>
  <c r="K795" i="1"/>
  <c r="K794" i="1" s="1"/>
  <c r="J795" i="1"/>
  <c r="J794" i="1" s="1"/>
  <c r="I795" i="1"/>
  <c r="I794" i="1" s="1"/>
  <c r="H795" i="1"/>
  <c r="H794" i="1" s="1"/>
  <c r="G795" i="1"/>
  <c r="F795" i="1"/>
  <c r="E795" i="1"/>
  <c r="E794" i="1" s="1"/>
  <c r="D795" i="1"/>
  <c r="D794" i="1" s="1"/>
  <c r="R794" i="1"/>
  <c r="G794" i="1"/>
  <c r="F794" i="1"/>
  <c r="H793" i="1"/>
  <c r="R793" i="1" s="1"/>
  <c r="S793" i="1" s="1"/>
  <c r="G793" i="1"/>
  <c r="F793" i="1"/>
  <c r="H792" i="1"/>
  <c r="R792" i="1" s="1"/>
  <c r="G792" i="1"/>
  <c r="F792" i="1"/>
  <c r="H791" i="1"/>
  <c r="R791" i="1" s="1"/>
  <c r="G791" i="1"/>
  <c r="F791" i="1"/>
  <c r="H790" i="1"/>
  <c r="F790" i="1"/>
  <c r="Q790" i="1" s="1"/>
  <c r="H789" i="1"/>
  <c r="G789" i="1"/>
  <c r="F789" i="1"/>
  <c r="Q789" i="1" s="1"/>
  <c r="H788" i="1"/>
  <c r="G788" i="1"/>
  <c r="F788" i="1"/>
  <c r="P787" i="1"/>
  <c r="P783" i="1" s="1"/>
  <c r="O787" i="1"/>
  <c r="N787" i="1"/>
  <c r="M787" i="1"/>
  <c r="M783" i="1" s="1"/>
  <c r="L787" i="1"/>
  <c r="L783" i="1" s="1"/>
  <c r="K787" i="1"/>
  <c r="J787" i="1"/>
  <c r="I787" i="1"/>
  <c r="I783" i="1" s="1"/>
  <c r="E787" i="1"/>
  <c r="E783" i="1" s="1"/>
  <c r="D787" i="1"/>
  <c r="O783" i="1"/>
  <c r="N783" i="1"/>
  <c r="K783" i="1"/>
  <c r="J783" i="1"/>
  <c r="D783" i="1"/>
  <c r="H782" i="1"/>
  <c r="R782" i="1" s="1"/>
  <c r="R781" i="1" s="1"/>
  <c r="R777" i="1" s="1"/>
  <c r="G782" i="1"/>
  <c r="F782" i="1"/>
  <c r="F781" i="1" s="1"/>
  <c r="F777" i="1" s="1"/>
  <c r="P781" i="1"/>
  <c r="O781" i="1"/>
  <c r="O777" i="1" s="1"/>
  <c r="N781" i="1"/>
  <c r="M781" i="1"/>
  <c r="M777" i="1" s="1"/>
  <c r="L781" i="1"/>
  <c r="L777" i="1" s="1"/>
  <c r="K781" i="1"/>
  <c r="K777" i="1" s="1"/>
  <c r="J781" i="1"/>
  <c r="I781" i="1"/>
  <c r="I777" i="1" s="1"/>
  <c r="H781" i="1"/>
  <c r="H777" i="1" s="1"/>
  <c r="G781" i="1"/>
  <c r="G777" i="1" s="1"/>
  <c r="E781" i="1"/>
  <c r="E777" i="1" s="1"/>
  <c r="D781" i="1"/>
  <c r="D777" i="1" s="1"/>
  <c r="P777" i="1"/>
  <c r="N777" i="1"/>
  <c r="J777" i="1"/>
  <c r="H775" i="1"/>
  <c r="G775" i="1"/>
  <c r="G774" i="1" s="1"/>
  <c r="G769" i="1" s="1"/>
  <c r="F775" i="1"/>
  <c r="Q775" i="1" s="1"/>
  <c r="Q774" i="1" s="1"/>
  <c r="Q769" i="1" s="1"/>
  <c r="P774" i="1"/>
  <c r="P769" i="1" s="1"/>
  <c r="O774" i="1"/>
  <c r="O769" i="1" s="1"/>
  <c r="N774" i="1"/>
  <c r="N769" i="1" s="1"/>
  <c r="M774" i="1"/>
  <c r="M769" i="1" s="1"/>
  <c r="L774" i="1"/>
  <c r="L769" i="1" s="1"/>
  <c r="K774" i="1"/>
  <c r="K769" i="1" s="1"/>
  <c r="J774" i="1"/>
  <c r="J769" i="1" s="1"/>
  <c r="I774" i="1"/>
  <c r="E774" i="1"/>
  <c r="E769" i="1" s="1"/>
  <c r="D774" i="1"/>
  <c r="D769" i="1" s="1"/>
  <c r="I769" i="1"/>
  <c r="R766" i="1"/>
  <c r="Q766" i="1"/>
  <c r="P766" i="1"/>
  <c r="O766" i="1"/>
  <c r="N766" i="1"/>
  <c r="M766" i="1"/>
  <c r="L766" i="1"/>
  <c r="K766" i="1"/>
  <c r="J766" i="1"/>
  <c r="I766" i="1"/>
  <c r="H766" i="1"/>
  <c r="G766" i="1"/>
  <c r="F766" i="1"/>
  <c r="E766" i="1"/>
  <c r="D766" i="1"/>
  <c r="R763" i="1"/>
  <c r="Q763" i="1"/>
  <c r="P763" i="1"/>
  <c r="O763" i="1"/>
  <c r="N763" i="1"/>
  <c r="M763" i="1"/>
  <c r="L763" i="1"/>
  <c r="K763" i="1"/>
  <c r="J763" i="1"/>
  <c r="I763" i="1"/>
  <c r="H763" i="1"/>
  <c r="G763" i="1"/>
  <c r="F763" i="1"/>
  <c r="E763" i="1"/>
  <c r="D763" i="1"/>
  <c r="H760" i="1"/>
  <c r="H759" i="1"/>
  <c r="H758" i="1"/>
  <c r="H757" i="1"/>
  <c r="H756" i="1"/>
  <c r="H755" i="1"/>
  <c r="R755" i="1" s="1"/>
  <c r="G755" i="1"/>
  <c r="F755" i="1"/>
  <c r="H754" i="1"/>
  <c r="R754" i="1" s="1"/>
  <c r="G754" i="1"/>
  <c r="F754" i="1"/>
  <c r="H753" i="1"/>
  <c r="R753" i="1" s="1"/>
  <c r="G753" i="1"/>
  <c r="F753" i="1"/>
  <c r="H752" i="1"/>
  <c r="R752" i="1" s="1"/>
  <c r="G752" i="1"/>
  <c r="F752" i="1"/>
  <c r="H751" i="1"/>
  <c r="G751" i="1"/>
  <c r="F751" i="1"/>
  <c r="H750" i="1"/>
  <c r="R750" i="1" s="1"/>
  <c r="G750" i="1"/>
  <c r="F750" i="1"/>
  <c r="H749" i="1"/>
  <c r="R749" i="1" s="1"/>
  <c r="G749" i="1"/>
  <c r="F749" i="1"/>
  <c r="H748" i="1"/>
  <c r="G748" i="1"/>
  <c r="F748" i="1"/>
  <c r="Q748" i="1" s="1"/>
  <c r="R747" i="1"/>
  <c r="H747" i="1"/>
  <c r="G747" i="1"/>
  <c r="F747" i="1"/>
  <c r="Q747" i="1" s="1"/>
  <c r="R746" i="1"/>
  <c r="H746" i="1"/>
  <c r="G746" i="1"/>
  <c r="F746" i="1"/>
  <c r="Q746" i="1" s="1"/>
  <c r="R745" i="1"/>
  <c r="H745" i="1"/>
  <c r="G745" i="1"/>
  <c r="F745" i="1"/>
  <c r="Q745" i="1" s="1"/>
  <c r="H744" i="1"/>
  <c r="F744" i="1"/>
  <c r="H743" i="1"/>
  <c r="R743" i="1" s="1"/>
  <c r="G743" i="1"/>
  <c r="F743" i="1"/>
  <c r="H742" i="1"/>
  <c r="F742" i="1"/>
  <c r="H741" i="1"/>
  <c r="F741" i="1"/>
  <c r="H740" i="1"/>
  <c r="F740" i="1"/>
  <c r="H739" i="1"/>
  <c r="F739" i="1"/>
  <c r="H738" i="1"/>
  <c r="R738" i="1" s="1"/>
  <c r="G738" i="1"/>
  <c r="F738" i="1"/>
  <c r="H737" i="1"/>
  <c r="R737" i="1" s="1"/>
  <c r="G737" i="1"/>
  <c r="F737" i="1"/>
  <c r="H736" i="1"/>
  <c r="F736" i="1"/>
  <c r="P735" i="1"/>
  <c r="O735" i="1"/>
  <c r="N735" i="1"/>
  <c r="M735" i="1"/>
  <c r="L735" i="1"/>
  <c r="K735" i="1"/>
  <c r="J735" i="1"/>
  <c r="I735" i="1"/>
  <c r="E735" i="1"/>
  <c r="D735" i="1"/>
  <c r="R729" i="1"/>
  <c r="Q729" i="1"/>
  <c r="P729" i="1"/>
  <c r="O729" i="1"/>
  <c r="N729" i="1"/>
  <c r="M729" i="1"/>
  <c r="L729" i="1"/>
  <c r="K729" i="1"/>
  <c r="J729" i="1"/>
  <c r="I729" i="1"/>
  <c r="H729" i="1"/>
  <c r="G729" i="1"/>
  <c r="F729" i="1"/>
  <c r="E729" i="1"/>
  <c r="D729" i="1"/>
  <c r="R726" i="1"/>
  <c r="Q726" i="1"/>
  <c r="Q722" i="1" s="1"/>
  <c r="P726" i="1"/>
  <c r="O726" i="1"/>
  <c r="N726" i="1"/>
  <c r="M726" i="1"/>
  <c r="M722" i="1" s="1"/>
  <c r="L726" i="1"/>
  <c r="K726" i="1"/>
  <c r="J726" i="1"/>
  <c r="I726" i="1"/>
  <c r="H726" i="1"/>
  <c r="G726" i="1"/>
  <c r="F726" i="1"/>
  <c r="E726" i="1"/>
  <c r="E722" i="1" s="1"/>
  <c r="D726" i="1"/>
  <c r="R723" i="1"/>
  <c r="R722" i="1" s="1"/>
  <c r="Q723" i="1"/>
  <c r="P723" i="1"/>
  <c r="O723" i="1"/>
  <c r="N723" i="1"/>
  <c r="N722" i="1" s="1"/>
  <c r="M723" i="1"/>
  <c r="L723" i="1"/>
  <c r="K723" i="1"/>
  <c r="J723" i="1"/>
  <c r="J722" i="1" s="1"/>
  <c r="I723" i="1"/>
  <c r="H723" i="1"/>
  <c r="G723" i="1"/>
  <c r="F723" i="1"/>
  <c r="F722" i="1" s="1"/>
  <c r="E723" i="1"/>
  <c r="D723" i="1"/>
  <c r="H721" i="1"/>
  <c r="F721" i="1"/>
  <c r="H720" i="1"/>
  <c r="R720" i="1" s="1"/>
  <c r="G720" i="1"/>
  <c r="F720" i="1"/>
  <c r="H719" i="1"/>
  <c r="G719" i="1"/>
  <c r="F719" i="1"/>
  <c r="H718" i="1"/>
  <c r="G718" i="1"/>
  <c r="F718" i="1"/>
  <c r="H717" i="1"/>
  <c r="R717" i="1" s="1"/>
  <c r="S717" i="1" s="1"/>
  <c r="G717" i="1"/>
  <c r="F717" i="1"/>
  <c r="H716" i="1"/>
  <c r="F716" i="1"/>
  <c r="R715" i="1"/>
  <c r="S715" i="1" s="1"/>
  <c r="H715" i="1"/>
  <c r="G715" i="1"/>
  <c r="F715" i="1"/>
  <c r="Q715" i="1" s="1"/>
  <c r="H714" i="1"/>
  <c r="G714" i="1"/>
  <c r="F714" i="1"/>
  <c r="R713" i="1"/>
  <c r="H713" i="1"/>
  <c r="G713" i="1"/>
  <c r="F713" i="1"/>
  <c r="H712" i="1"/>
  <c r="G712" i="1"/>
  <c r="F712" i="1"/>
  <c r="H711" i="1"/>
  <c r="R711" i="1" s="1"/>
  <c r="S711" i="1" s="1"/>
  <c r="G711" i="1"/>
  <c r="F711" i="1"/>
  <c r="P710" i="1"/>
  <c r="O710" i="1"/>
  <c r="N710" i="1"/>
  <c r="M710" i="1"/>
  <c r="L710" i="1"/>
  <c r="K710" i="1"/>
  <c r="J710" i="1"/>
  <c r="I710" i="1"/>
  <c r="E710" i="1"/>
  <c r="D710" i="1"/>
  <c r="H709" i="1"/>
  <c r="R709" i="1" s="1"/>
  <c r="G709" i="1"/>
  <c r="G708" i="1" s="1"/>
  <c r="F709" i="1"/>
  <c r="P708" i="1"/>
  <c r="P698" i="1" s="1"/>
  <c r="O708" i="1"/>
  <c r="N708" i="1"/>
  <c r="M708" i="1"/>
  <c r="L708" i="1"/>
  <c r="K708" i="1"/>
  <c r="J708" i="1"/>
  <c r="I708" i="1"/>
  <c r="H708" i="1"/>
  <c r="E708" i="1"/>
  <c r="D708" i="1"/>
  <c r="H706" i="1"/>
  <c r="R706" i="1" s="1"/>
  <c r="G706" i="1"/>
  <c r="F706" i="1"/>
  <c r="H705" i="1"/>
  <c r="G705" i="1"/>
  <c r="F705" i="1"/>
  <c r="H704" i="1"/>
  <c r="R704" i="1" s="1"/>
  <c r="G704" i="1"/>
  <c r="F704" i="1"/>
  <c r="H703" i="1"/>
  <c r="G703" i="1"/>
  <c r="F703" i="1"/>
  <c r="H702" i="1"/>
  <c r="R702" i="1" s="1"/>
  <c r="G702" i="1"/>
  <c r="G699" i="1" s="1"/>
  <c r="F702" i="1"/>
  <c r="H701" i="1"/>
  <c r="F701" i="1"/>
  <c r="H700" i="1"/>
  <c r="G700" i="1"/>
  <c r="F700" i="1"/>
  <c r="P699" i="1"/>
  <c r="O699" i="1"/>
  <c r="O698" i="1" s="1"/>
  <c r="N699" i="1"/>
  <c r="M699" i="1"/>
  <c r="L699" i="1"/>
  <c r="K699" i="1"/>
  <c r="K698" i="1" s="1"/>
  <c r="J699" i="1"/>
  <c r="I699" i="1"/>
  <c r="E699" i="1"/>
  <c r="D699" i="1"/>
  <c r="H697" i="1"/>
  <c r="G697" i="1"/>
  <c r="G696" i="1" s="1"/>
  <c r="F697" i="1"/>
  <c r="P696" i="1"/>
  <c r="O696" i="1"/>
  <c r="N696" i="1"/>
  <c r="M696" i="1"/>
  <c r="L696" i="1"/>
  <c r="K696" i="1"/>
  <c r="J696" i="1"/>
  <c r="I696" i="1"/>
  <c r="F696" i="1"/>
  <c r="E696" i="1"/>
  <c r="D696" i="1"/>
  <c r="H695" i="1"/>
  <c r="R695" i="1" s="1"/>
  <c r="R694" i="1" s="1"/>
  <c r="G695" i="1"/>
  <c r="F695" i="1"/>
  <c r="P694" i="1"/>
  <c r="O694" i="1"/>
  <c r="N694" i="1"/>
  <c r="M694" i="1"/>
  <c r="L694" i="1"/>
  <c r="K694" i="1"/>
  <c r="J694" i="1"/>
  <c r="I694" i="1"/>
  <c r="H694" i="1"/>
  <c r="G694" i="1"/>
  <c r="E694" i="1"/>
  <c r="D694" i="1"/>
  <c r="H692" i="1"/>
  <c r="G692" i="1"/>
  <c r="F692" i="1"/>
  <c r="H691" i="1"/>
  <c r="Q691" i="1" s="1"/>
  <c r="F691" i="1"/>
  <c r="P690" i="1"/>
  <c r="O690" i="1"/>
  <c r="N690" i="1"/>
  <c r="N689" i="1" s="1"/>
  <c r="M690" i="1"/>
  <c r="L690" i="1"/>
  <c r="K690" i="1"/>
  <c r="J690" i="1"/>
  <c r="I690" i="1"/>
  <c r="G690" i="1"/>
  <c r="F690" i="1"/>
  <c r="E690" i="1"/>
  <c r="D690" i="1"/>
  <c r="R682" i="1"/>
  <c r="Q682" i="1"/>
  <c r="P682" i="1"/>
  <c r="P674" i="1" s="1"/>
  <c r="O682" i="1"/>
  <c r="N682" i="1"/>
  <c r="M682" i="1"/>
  <c r="L682" i="1"/>
  <c r="K682" i="1"/>
  <c r="J682" i="1"/>
  <c r="I682" i="1"/>
  <c r="H682" i="1"/>
  <c r="G682" i="1"/>
  <c r="F682" i="1"/>
  <c r="E682" i="1"/>
  <c r="D682" i="1"/>
  <c r="R679" i="1"/>
  <c r="Q679" i="1"/>
  <c r="P679" i="1"/>
  <c r="O679" i="1"/>
  <c r="N679" i="1"/>
  <c r="M679" i="1"/>
  <c r="L679" i="1"/>
  <c r="K679" i="1"/>
  <c r="J679" i="1"/>
  <c r="I679" i="1"/>
  <c r="H679" i="1"/>
  <c r="G679" i="1"/>
  <c r="F679" i="1"/>
  <c r="E679" i="1"/>
  <c r="D679" i="1"/>
  <c r="H678" i="1"/>
  <c r="G678" i="1"/>
  <c r="G677" i="1" s="1"/>
  <c r="G675" i="1" s="1"/>
  <c r="F678" i="1"/>
  <c r="F677" i="1" s="1"/>
  <c r="F675" i="1" s="1"/>
  <c r="F674" i="1" s="1"/>
  <c r="P677" i="1"/>
  <c r="O677" i="1"/>
  <c r="O675" i="1" s="1"/>
  <c r="N677" i="1"/>
  <c r="N675" i="1" s="1"/>
  <c r="M677" i="1"/>
  <c r="M675" i="1" s="1"/>
  <c r="M674" i="1" s="1"/>
  <c r="L677" i="1"/>
  <c r="K677" i="1"/>
  <c r="K675" i="1" s="1"/>
  <c r="J677" i="1"/>
  <c r="J675" i="1" s="1"/>
  <c r="I677" i="1"/>
  <c r="I675" i="1" s="1"/>
  <c r="I674" i="1" s="1"/>
  <c r="E677" i="1"/>
  <c r="E675" i="1" s="1"/>
  <c r="E674" i="1" s="1"/>
  <c r="D677" i="1"/>
  <c r="D675" i="1" s="1"/>
  <c r="D674" i="1" s="1"/>
  <c r="P675" i="1"/>
  <c r="L675" i="1"/>
  <c r="H672" i="1"/>
  <c r="H671" i="1"/>
  <c r="H670" i="1"/>
  <c r="H669" i="1"/>
  <c r="H668" i="1"/>
  <c r="H667" i="1"/>
  <c r="H666" i="1"/>
  <c r="H665" i="1"/>
  <c r="H664" i="1"/>
  <c r="H663" i="1"/>
  <c r="R663" i="1" s="1"/>
  <c r="G663" i="1"/>
  <c r="F663" i="1"/>
  <c r="H662" i="1"/>
  <c r="R662" i="1" s="1"/>
  <c r="G662" i="1"/>
  <c r="F662" i="1"/>
  <c r="H661" i="1"/>
  <c r="R661" i="1" s="1"/>
  <c r="G661" i="1"/>
  <c r="F661" i="1"/>
  <c r="H660" i="1"/>
  <c r="F660" i="1"/>
  <c r="H659" i="1"/>
  <c r="R659" i="1" s="1"/>
  <c r="G659" i="1"/>
  <c r="F659" i="1"/>
  <c r="H658" i="1"/>
  <c r="G658" i="1"/>
  <c r="F658" i="1"/>
  <c r="Q658" i="1" s="1"/>
  <c r="H657" i="1"/>
  <c r="R657" i="1" s="1"/>
  <c r="G657" i="1"/>
  <c r="F657" i="1"/>
  <c r="Q657" i="1" s="1"/>
  <c r="H656" i="1"/>
  <c r="G656" i="1"/>
  <c r="F656" i="1"/>
  <c r="H655" i="1"/>
  <c r="R655" i="1" s="1"/>
  <c r="G655" i="1"/>
  <c r="F655" i="1"/>
  <c r="H654" i="1"/>
  <c r="F654" i="1"/>
  <c r="Q654" i="1" s="1"/>
  <c r="H653" i="1"/>
  <c r="F653" i="1"/>
  <c r="Q653" i="1" s="1"/>
  <c r="H652" i="1"/>
  <c r="R652" i="1" s="1"/>
  <c r="G652" i="1"/>
  <c r="F652" i="1"/>
  <c r="H651" i="1"/>
  <c r="G651" i="1"/>
  <c r="F651" i="1"/>
  <c r="Q651" i="1" s="1"/>
  <c r="H650" i="1"/>
  <c r="R650" i="1" s="1"/>
  <c r="G650" i="1"/>
  <c r="F650" i="1"/>
  <c r="Q650" i="1" s="1"/>
  <c r="H649" i="1"/>
  <c r="G649" i="1"/>
  <c r="F649" i="1"/>
  <c r="H648" i="1"/>
  <c r="R648" i="1" s="1"/>
  <c r="G648" i="1"/>
  <c r="F648" i="1"/>
  <c r="Q648" i="1" s="1"/>
  <c r="H647" i="1"/>
  <c r="G647" i="1"/>
  <c r="F647" i="1"/>
  <c r="H646" i="1"/>
  <c r="R646" i="1" s="1"/>
  <c r="G646" i="1"/>
  <c r="F646" i="1"/>
  <c r="H645" i="1"/>
  <c r="G645" i="1"/>
  <c r="F645" i="1"/>
  <c r="H644" i="1"/>
  <c r="R644" i="1" s="1"/>
  <c r="G644" i="1"/>
  <c r="F644" i="1"/>
  <c r="H643" i="1"/>
  <c r="G643" i="1"/>
  <c r="F643" i="1"/>
  <c r="Q643" i="1" s="1"/>
  <c r="H642" i="1"/>
  <c r="R642" i="1" s="1"/>
  <c r="G642" i="1"/>
  <c r="F642" i="1"/>
  <c r="H641" i="1"/>
  <c r="G641" i="1"/>
  <c r="F641" i="1"/>
  <c r="H640" i="1"/>
  <c r="R640" i="1" s="1"/>
  <c r="G640" i="1"/>
  <c r="F640" i="1"/>
  <c r="Q640" i="1" s="1"/>
  <c r="H639" i="1"/>
  <c r="G639" i="1"/>
  <c r="F639" i="1"/>
  <c r="H638" i="1"/>
  <c r="Q638" i="1" s="1"/>
  <c r="F638" i="1"/>
  <c r="H637" i="1"/>
  <c r="F637" i="1"/>
  <c r="H636" i="1"/>
  <c r="R636" i="1" s="1"/>
  <c r="G636" i="1"/>
  <c r="F636" i="1"/>
  <c r="H635" i="1"/>
  <c r="G635" i="1"/>
  <c r="F635" i="1"/>
  <c r="H634" i="1"/>
  <c r="H633" i="1"/>
  <c r="G633" i="1"/>
  <c r="F633" i="1"/>
  <c r="P632" i="1"/>
  <c r="O632" i="1"/>
  <c r="N632" i="1"/>
  <c r="M632" i="1"/>
  <c r="L632" i="1"/>
  <c r="K632" i="1"/>
  <c r="K26" i="1" s="1"/>
  <c r="J632" i="1"/>
  <c r="I632" i="1"/>
  <c r="E632" i="1"/>
  <c r="D632" i="1"/>
  <c r="D26" i="1" s="1"/>
  <c r="H630" i="1"/>
  <c r="G630" i="1"/>
  <c r="F630" i="1"/>
  <c r="P629" i="1"/>
  <c r="P625" i="1" s="1"/>
  <c r="O629" i="1"/>
  <c r="O625" i="1" s="1"/>
  <c r="N629" i="1"/>
  <c r="M629" i="1"/>
  <c r="M625" i="1" s="1"/>
  <c r="L629" i="1"/>
  <c r="K629" i="1"/>
  <c r="K625" i="1" s="1"/>
  <c r="J629" i="1"/>
  <c r="I629" i="1"/>
  <c r="I625" i="1" s="1"/>
  <c r="G629" i="1"/>
  <c r="G625" i="1" s="1"/>
  <c r="E629" i="1"/>
  <c r="E625" i="1" s="1"/>
  <c r="D629" i="1"/>
  <c r="N625" i="1"/>
  <c r="L625" i="1"/>
  <c r="J625" i="1"/>
  <c r="D625" i="1"/>
  <c r="R619" i="1"/>
  <c r="R618" i="1" s="1"/>
  <c r="Q619" i="1"/>
  <c r="Q618" i="1" s="1"/>
  <c r="P619" i="1"/>
  <c r="P618" i="1" s="1"/>
  <c r="O619" i="1"/>
  <c r="N619" i="1"/>
  <c r="N618" i="1" s="1"/>
  <c r="M619" i="1"/>
  <c r="M618" i="1" s="1"/>
  <c r="L619" i="1"/>
  <c r="L618" i="1" s="1"/>
  <c r="K619" i="1"/>
  <c r="K618" i="1" s="1"/>
  <c r="J619" i="1"/>
  <c r="J618" i="1" s="1"/>
  <c r="I619" i="1"/>
  <c r="I618" i="1" s="1"/>
  <c r="H619" i="1"/>
  <c r="G619" i="1"/>
  <c r="F619" i="1"/>
  <c r="F618" i="1" s="1"/>
  <c r="E619" i="1"/>
  <c r="E618" i="1" s="1"/>
  <c r="D619" i="1"/>
  <c r="D618" i="1" s="1"/>
  <c r="O618" i="1"/>
  <c r="G618" i="1"/>
  <c r="H617" i="1"/>
  <c r="R617" i="1" s="1"/>
  <c r="G617" i="1"/>
  <c r="F617" i="1"/>
  <c r="H616" i="1"/>
  <c r="G616" i="1"/>
  <c r="F616" i="1"/>
  <c r="H615" i="1"/>
  <c r="G615" i="1"/>
  <c r="F615" i="1"/>
  <c r="H614" i="1"/>
  <c r="H613" i="1"/>
  <c r="R613" i="1" s="1"/>
  <c r="G613" i="1"/>
  <c r="F613" i="1"/>
  <c r="H612" i="1"/>
  <c r="R612" i="1" s="1"/>
  <c r="G612" i="1"/>
  <c r="F612" i="1"/>
  <c r="Q612" i="1" s="1"/>
  <c r="H611" i="1"/>
  <c r="G611" i="1"/>
  <c r="F611" i="1"/>
  <c r="H610" i="1"/>
  <c r="R610" i="1" s="1"/>
  <c r="G610" i="1"/>
  <c r="F610" i="1"/>
  <c r="Q610" i="1" s="1"/>
  <c r="H609" i="1"/>
  <c r="R609" i="1" s="1"/>
  <c r="G609" i="1"/>
  <c r="F609" i="1"/>
  <c r="H608" i="1"/>
  <c r="R608" i="1" s="1"/>
  <c r="G608" i="1"/>
  <c r="F608" i="1"/>
  <c r="H607" i="1"/>
  <c r="G607" i="1"/>
  <c r="F607" i="1"/>
  <c r="H606" i="1"/>
  <c r="G606" i="1"/>
  <c r="F606" i="1"/>
  <c r="H605" i="1"/>
  <c r="R605" i="1" s="1"/>
  <c r="G605" i="1"/>
  <c r="F605" i="1"/>
  <c r="H604" i="1"/>
  <c r="G604" i="1"/>
  <c r="F604" i="1"/>
  <c r="H603" i="1"/>
  <c r="R603" i="1" s="1"/>
  <c r="G603" i="1"/>
  <c r="F603" i="1"/>
  <c r="H602" i="1"/>
  <c r="R602" i="1" s="1"/>
  <c r="S602" i="1" s="1"/>
  <c r="G602" i="1"/>
  <c r="F602" i="1"/>
  <c r="Q602" i="1" s="1"/>
  <c r="H601" i="1"/>
  <c r="R601" i="1" s="1"/>
  <c r="G601" i="1"/>
  <c r="F601" i="1"/>
  <c r="H600" i="1"/>
  <c r="R600" i="1" s="1"/>
  <c r="G600" i="1"/>
  <c r="F600" i="1"/>
  <c r="H599" i="1"/>
  <c r="R599" i="1" s="1"/>
  <c r="S599" i="1" s="1"/>
  <c r="G599" i="1"/>
  <c r="F599" i="1"/>
  <c r="H598" i="1"/>
  <c r="G598" i="1"/>
  <c r="F598" i="1"/>
  <c r="H597" i="1"/>
  <c r="R597" i="1" s="1"/>
  <c r="S597" i="1" s="1"/>
  <c r="G597" i="1"/>
  <c r="F597" i="1"/>
  <c r="Q597" i="1" s="1"/>
  <c r="H596" i="1"/>
  <c r="R596" i="1" s="1"/>
  <c r="S596" i="1" s="1"/>
  <c r="G596" i="1"/>
  <c r="F596" i="1"/>
  <c r="Q596" i="1" s="1"/>
  <c r="H595" i="1"/>
  <c r="R595" i="1" s="1"/>
  <c r="G595" i="1"/>
  <c r="F595" i="1"/>
  <c r="H594" i="1"/>
  <c r="R594" i="1" s="1"/>
  <c r="S594" i="1" s="1"/>
  <c r="G594" i="1"/>
  <c r="F594" i="1"/>
  <c r="H593" i="1"/>
  <c r="G593" i="1"/>
  <c r="F593" i="1"/>
  <c r="H592" i="1"/>
  <c r="G592" i="1"/>
  <c r="F592" i="1"/>
  <c r="Q592" i="1" s="1"/>
  <c r="H591" i="1"/>
  <c r="G591" i="1"/>
  <c r="F591" i="1"/>
  <c r="H590" i="1"/>
  <c r="G590" i="1"/>
  <c r="F590" i="1"/>
  <c r="Q590" i="1" s="1"/>
  <c r="H589" i="1"/>
  <c r="R589" i="1" s="1"/>
  <c r="G589" i="1"/>
  <c r="F589" i="1"/>
  <c r="H588" i="1"/>
  <c r="F588" i="1"/>
  <c r="H587" i="1"/>
  <c r="R587" i="1" s="1"/>
  <c r="S587" i="1" s="1"/>
  <c r="G587" i="1"/>
  <c r="F587" i="1"/>
  <c r="H586" i="1"/>
  <c r="R586" i="1" s="1"/>
  <c r="G586" i="1"/>
  <c r="F586" i="1"/>
  <c r="H585" i="1"/>
  <c r="R585" i="1" s="1"/>
  <c r="G585" i="1"/>
  <c r="F585" i="1"/>
  <c r="H584" i="1"/>
  <c r="R584" i="1" s="1"/>
  <c r="G584" i="1"/>
  <c r="F584" i="1"/>
  <c r="H583" i="1"/>
  <c r="R583" i="1" s="1"/>
  <c r="G583" i="1"/>
  <c r="F583" i="1"/>
  <c r="H582" i="1"/>
  <c r="R582" i="1" s="1"/>
  <c r="G582" i="1"/>
  <c r="F582" i="1"/>
  <c r="H581" i="1"/>
  <c r="R581" i="1" s="1"/>
  <c r="G581" i="1"/>
  <c r="F581" i="1"/>
  <c r="Q581" i="1" s="1"/>
  <c r="H580" i="1"/>
  <c r="R580" i="1" s="1"/>
  <c r="G580" i="1"/>
  <c r="F580" i="1"/>
  <c r="H579" i="1"/>
  <c r="R579" i="1" s="1"/>
  <c r="G579" i="1"/>
  <c r="F579" i="1"/>
  <c r="Q579" i="1" s="1"/>
  <c r="H578" i="1"/>
  <c r="R578" i="1" s="1"/>
  <c r="G578" i="1"/>
  <c r="F578" i="1"/>
  <c r="H577" i="1"/>
  <c r="R577" i="1" s="1"/>
  <c r="G577" i="1"/>
  <c r="F577" i="1"/>
  <c r="H576" i="1"/>
  <c r="R576" i="1" s="1"/>
  <c r="G576" i="1"/>
  <c r="F576" i="1"/>
  <c r="H575" i="1"/>
  <c r="R575" i="1" s="1"/>
  <c r="G575" i="1"/>
  <c r="F575" i="1"/>
  <c r="H574" i="1"/>
  <c r="R574" i="1" s="1"/>
  <c r="G574" i="1"/>
  <c r="F574" i="1"/>
  <c r="Q574" i="1" s="1"/>
  <c r="P573" i="1"/>
  <c r="O573" i="1"/>
  <c r="N573" i="1"/>
  <c r="M573" i="1"/>
  <c r="L573" i="1"/>
  <c r="K573" i="1"/>
  <c r="J573" i="1"/>
  <c r="I573" i="1"/>
  <c r="E573" i="1"/>
  <c r="D573" i="1"/>
  <c r="H572" i="1"/>
  <c r="R572" i="1" s="1"/>
  <c r="G572" i="1"/>
  <c r="F572" i="1"/>
  <c r="Q572" i="1" s="1"/>
  <c r="H571" i="1"/>
  <c r="R571" i="1" s="1"/>
  <c r="G571" i="1"/>
  <c r="F571" i="1"/>
  <c r="Q571" i="1" s="1"/>
  <c r="H570" i="1"/>
  <c r="R570" i="1" s="1"/>
  <c r="G570" i="1"/>
  <c r="F570" i="1"/>
  <c r="H569" i="1"/>
  <c r="G569" i="1"/>
  <c r="F569" i="1"/>
  <c r="H568" i="1"/>
  <c r="R568" i="1" s="1"/>
  <c r="G568" i="1"/>
  <c r="F568" i="1"/>
  <c r="Q568" i="1" s="1"/>
  <c r="H567" i="1"/>
  <c r="G567" i="1"/>
  <c r="F567" i="1"/>
  <c r="H566" i="1"/>
  <c r="R566" i="1" s="1"/>
  <c r="G566" i="1"/>
  <c r="F566" i="1"/>
  <c r="H565" i="1"/>
  <c r="G565" i="1"/>
  <c r="F565" i="1"/>
  <c r="H564" i="1"/>
  <c r="G564" i="1"/>
  <c r="F564" i="1"/>
  <c r="Q564" i="1" s="1"/>
  <c r="H563" i="1"/>
  <c r="R563" i="1" s="1"/>
  <c r="S563" i="1" s="1"/>
  <c r="G563" i="1"/>
  <c r="F563" i="1"/>
  <c r="H562" i="1"/>
  <c r="F562" i="1"/>
  <c r="H561" i="1"/>
  <c r="R561" i="1" s="1"/>
  <c r="G561" i="1"/>
  <c r="F561" i="1"/>
  <c r="Q561" i="1" s="1"/>
  <c r="H560" i="1"/>
  <c r="G560" i="1"/>
  <c r="F560" i="1"/>
  <c r="H559" i="1"/>
  <c r="R559" i="1" s="1"/>
  <c r="S559" i="1" s="1"/>
  <c r="G559" i="1"/>
  <c r="F559" i="1"/>
  <c r="H558" i="1"/>
  <c r="R558" i="1" s="1"/>
  <c r="G558" i="1"/>
  <c r="F558" i="1"/>
  <c r="H557" i="1"/>
  <c r="G557" i="1"/>
  <c r="F557" i="1"/>
  <c r="H556" i="1"/>
  <c r="R556" i="1" s="1"/>
  <c r="S556" i="1" s="1"/>
  <c r="G556" i="1"/>
  <c r="F556" i="1"/>
  <c r="Q556" i="1" s="1"/>
  <c r="H555" i="1"/>
  <c r="R555" i="1" s="1"/>
  <c r="G555" i="1"/>
  <c r="F555" i="1"/>
  <c r="H554" i="1"/>
  <c r="R554" i="1" s="1"/>
  <c r="G554" i="1"/>
  <c r="F554" i="1"/>
  <c r="H553" i="1"/>
  <c r="R553" i="1" s="1"/>
  <c r="S553" i="1" s="1"/>
  <c r="G553" i="1"/>
  <c r="F553" i="1"/>
  <c r="Q553" i="1" s="1"/>
  <c r="H552" i="1"/>
  <c r="G552" i="1"/>
  <c r="F552" i="1"/>
  <c r="Q552" i="1" s="1"/>
  <c r="H551" i="1"/>
  <c r="R551" i="1" s="1"/>
  <c r="G551" i="1"/>
  <c r="F551" i="1"/>
  <c r="H550" i="1"/>
  <c r="G550" i="1"/>
  <c r="F550" i="1"/>
  <c r="H549" i="1"/>
  <c r="G549" i="1"/>
  <c r="F549" i="1"/>
  <c r="H548" i="1"/>
  <c r="R548" i="1" s="1"/>
  <c r="S548" i="1" s="1"/>
  <c r="G548" i="1"/>
  <c r="F548" i="1"/>
  <c r="H547" i="1"/>
  <c r="R547" i="1" s="1"/>
  <c r="S547" i="1" s="1"/>
  <c r="G547" i="1"/>
  <c r="F547" i="1"/>
  <c r="H546" i="1"/>
  <c r="G546" i="1"/>
  <c r="F546" i="1"/>
  <c r="P545" i="1"/>
  <c r="O545" i="1"/>
  <c r="N545" i="1"/>
  <c r="M545" i="1"/>
  <c r="L545" i="1"/>
  <c r="K545" i="1"/>
  <c r="J545" i="1"/>
  <c r="I545" i="1"/>
  <c r="E545" i="1"/>
  <c r="D545" i="1"/>
  <c r="H544" i="1"/>
  <c r="G544" i="1"/>
  <c r="F544" i="1"/>
  <c r="Q544" i="1" s="1"/>
  <c r="H543" i="1"/>
  <c r="G543" i="1"/>
  <c r="F543" i="1"/>
  <c r="H542" i="1"/>
  <c r="R542" i="1" s="1"/>
  <c r="S542" i="1" s="1"/>
  <c r="G542" i="1"/>
  <c r="G541" i="1" s="1"/>
  <c r="F542" i="1"/>
  <c r="P541" i="1"/>
  <c r="O541" i="1"/>
  <c r="N541" i="1"/>
  <c r="M541" i="1"/>
  <c r="L541" i="1"/>
  <c r="K541" i="1"/>
  <c r="J541" i="1"/>
  <c r="I541" i="1"/>
  <c r="E541" i="1"/>
  <c r="D541" i="1"/>
  <c r="R540" i="1"/>
  <c r="H540" i="1"/>
  <c r="G540" i="1"/>
  <c r="F540" i="1"/>
  <c r="Q540" i="1" s="1"/>
  <c r="H539" i="1"/>
  <c r="H538" i="1"/>
  <c r="H537" i="1"/>
  <c r="G537" i="1"/>
  <c r="F537" i="1"/>
  <c r="Q537" i="1" s="1"/>
  <c r="H536" i="1"/>
  <c r="R536" i="1" s="1"/>
  <c r="G536" i="1"/>
  <c r="F536" i="1"/>
  <c r="Q536" i="1" s="1"/>
  <c r="H535" i="1"/>
  <c r="G535" i="1"/>
  <c r="F535" i="1"/>
  <c r="H534" i="1"/>
  <c r="R534" i="1" s="1"/>
  <c r="G534" i="1"/>
  <c r="F534" i="1"/>
  <c r="Q534" i="1" s="1"/>
  <c r="H533" i="1"/>
  <c r="G533" i="1"/>
  <c r="F533" i="1"/>
  <c r="H532" i="1"/>
  <c r="G532" i="1"/>
  <c r="F532" i="1"/>
  <c r="P531" i="1"/>
  <c r="P530" i="1" s="1"/>
  <c r="O531" i="1"/>
  <c r="N531" i="1"/>
  <c r="M531" i="1"/>
  <c r="L531" i="1"/>
  <c r="L530" i="1" s="1"/>
  <c r="K531" i="1"/>
  <c r="J531" i="1"/>
  <c r="I531" i="1"/>
  <c r="G531" i="1"/>
  <c r="E531" i="1"/>
  <c r="E530" i="1" s="1"/>
  <c r="D531" i="1"/>
  <c r="H529" i="1"/>
  <c r="R529" i="1" s="1"/>
  <c r="G529" i="1"/>
  <c r="F529" i="1"/>
  <c r="H528" i="1"/>
  <c r="R528" i="1" s="1"/>
  <c r="G528" i="1"/>
  <c r="F528" i="1"/>
  <c r="H527" i="1"/>
  <c r="R527" i="1" s="1"/>
  <c r="G527" i="1"/>
  <c r="F527" i="1"/>
  <c r="P526" i="1"/>
  <c r="O526" i="1"/>
  <c r="N526" i="1"/>
  <c r="M526" i="1"/>
  <c r="L526" i="1"/>
  <c r="K526" i="1"/>
  <c r="J526" i="1"/>
  <c r="I526" i="1"/>
  <c r="E526" i="1"/>
  <c r="D526" i="1"/>
  <c r="H523" i="1"/>
  <c r="R523" i="1" s="1"/>
  <c r="G523" i="1"/>
  <c r="F523" i="1"/>
  <c r="H522" i="1"/>
  <c r="R522" i="1" s="1"/>
  <c r="G522" i="1"/>
  <c r="F522" i="1"/>
  <c r="Q522" i="1" s="1"/>
  <c r="P521" i="1"/>
  <c r="P520" i="1" s="1"/>
  <c r="O521" i="1"/>
  <c r="O520" i="1" s="1"/>
  <c r="N521" i="1"/>
  <c r="N520" i="1" s="1"/>
  <c r="M521" i="1"/>
  <c r="L521" i="1"/>
  <c r="L520" i="1" s="1"/>
  <c r="K521" i="1"/>
  <c r="K520" i="1" s="1"/>
  <c r="J521" i="1"/>
  <c r="I521" i="1"/>
  <c r="F521" i="1"/>
  <c r="E521" i="1"/>
  <c r="D521" i="1"/>
  <c r="D520" i="1" s="1"/>
  <c r="H518" i="1"/>
  <c r="H517" i="1"/>
  <c r="R516" i="1"/>
  <c r="Q516" i="1"/>
  <c r="P516" i="1"/>
  <c r="O516" i="1"/>
  <c r="N516" i="1"/>
  <c r="M516" i="1"/>
  <c r="L516" i="1"/>
  <c r="K516" i="1"/>
  <c r="J516" i="1"/>
  <c r="I516" i="1"/>
  <c r="H516" i="1"/>
  <c r="G516" i="1"/>
  <c r="F516" i="1"/>
  <c r="E516" i="1"/>
  <c r="D516" i="1"/>
  <c r="H515" i="1"/>
  <c r="R515" i="1" s="1"/>
  <c r="R514" i="1" s="1"/>
  <c r="G515" i="1"/>
  <c r="F515" i="1"/>
  <c r="F514" i="1" s="1"/>
  <c r="P514" i="1"/>
  <c r="O514" i="1"/>
  <c r="N514" i="1"/>
  <c r="M514" i="1"/>
  <c r="L514" i="1"/>
  <c r="K514" i="1"/>
  <c r="J514" i="1"/>
  <c r="I514" i="1"/>
  <c r="H514" i="1"/>
  <c r="G514" i="1"/>
  <c r="E514" i="1"/>
  <c r="D514" i="1"/>
  <c r="H513" i="1"/>
  <c r="G513" i="1"/>
  <c r="F513" i="1"/>
  <c r="H512" i="1"/>
  <c r="R512" i="1" s="1"/>
  <c r="G512" i="1"/>
  <c r="F512" i="1"/>
  <c r="H511" i="1"/>
  <c r="G511" i="1"/>
  <c r="F511" i="1"/>
  <c r="Q511" i="1" s="1"/>
  <c r="H510" i="1"/>
  <c r="G510" i="1"/>
  <c r="F510" i="1"/>
  <c r="H509" i="1"/>
  <c r="G509" i="1"/>
  <c r="F509" i="1"/>
  <c r="H508" i="1"/>
  <c r="R508" i="1" s="1"/>
  <c r="S508" i="1" s="1"/>
  <c r="G508" i="1"/>
  <c r="F508" i="1"/>
  <c r="H507" i="1"/>
  <c r="G507" i="1"/>
  <c r="F507" i="1"/>
  <c r="H506" i="1"/>
  <c r="R506" i="1" s="1"/>
  <c r="S506" i="1" s="1"/>
  <c r="G506" i="1"/>
  <c r="F506" i="1"/>
  <c r="H505" i="1"/>
  <c r="R505" i="1" s="1"/>
  <c r="G505" i="1"/>
  <c r="F505" i="1"/>
  <c r="H504" i="1"/>
  <c r="G504" i="1"/>
  <c r="F504" i="1"/>
  <c r="H503" i="1"/>
  <c r="F503" i="1"/>
  <c r="H502" i="1"/>
  <c r="G502" i="1"/>
  <c r="F502" i="1"/>
  <c r="H501" i="1"/>
  <c r="R501" i="1" s="1"/>
  <c r="S501" i="1" s="1"/>
  <c r="G501" i="1"/>
  <c r="F501" i="1"/>
  <c r="H500" i="1"/>
  <c r="R500" i="1" s="1"/>
  <c r="S500" i="1" s="1"/>
  <c r="G500" i="1"/>
  <c r="F500" i="1"/>
  <c r="Q500" i="1" s="1"/>
  <c r="H499" i="1"/>
  <c r="G499" i="1"/>
  <c r="F499" i="1"/>
  <c r="H498" i="1"/>
  <c r="R498" i="1" s="1"/>
  <c r="G498" i="1"/>
  <c r="F498" i="1"/>
  <c r="Q498" i="1" s="1"/>
  <c r="H497" i="1"/>
  <c r="G497" i="1"/>
  <c r="F497" i="1"/>
  <c r="H496" i="1"/>
  <c r="R496" i="1" s="1"/>
  <c r="G496" i="1"/>
  <c r="F496" i="1"/>
  <c r="P495" i="1"/>
  <c r="O495" i="1"/>
  <c r="N495" i="1"/>
  <c r="M495" i="1"/>
  <c r="L495" i="1"/>
  <c r="K495" i="1"/>
  <c r="J495" i="1"/>
  <c r="I495" i="1"/>
  <c r="E495" i="1"/>
  <c r="D495" i="1"/>
  <c r="H494" i="1"/>
  <c r="R494" i="1" s="1"/>
  <c r="G494" i="1"/>
  <c r="F494" i="1"/>
  <c r="H493" i="1"/>
  <c r="G493" i="1"/>
  <c r="F493" i="1"/>
  <c r="P492" i="1"/>
  <c r="O492" i="1"/>
  <c r="N492" i="1"/>
  <c r="M492" i="1"/>
  <c r="L492" i="1"/>
  <c r="K492" i="1"/>
  <c r="J492" i="1"/>
  <c r="I492" i="1"/>
  <c r="E492" i="1"/>
  <c r="D492" i="1"/>
  <c r="H491" i="1"/>
  <c r="G491" i="1"/>
  <c r="G490" i="1" s="1"/>
  <c r="F491" i="1"/>
  <c r="P490" i="1"/>
  <c r="O490" i="1"/>
  <c r="N490" i="1"/>
  <c r="M490" i="1"/>
  <c r="L490" i="1"/>
  <c r="K490" i="1"/>
  <c r="J490" i="1"/>
  <c r="I490" i="1"/>
  <c r="F490" i="1"/>
  <c r="E490" i="1"/>
  <c r="D490" i="1"/>
  <c r="H480" i="1"/>
  <c r="F480" i="1"/>
  <c r="H479" i="1"/>
  <c r="H478" i="1"/>
  <c r="H477" i="1"/>
  <c r="H476" i="1"/>
  <c r="H475" i="1"/>
  <c r="F475" i="1"/>
  <c r="H474" i="1"/>
  <c r="H473" i="1"/>
  <c r="H472" i="1"/>
  <c r="H471" i="1"/>
  <c r="H470" i="1"/>
  <c r="F470" i="1"/>
  <c r="Q470" i="1" s="1"/>
  <c r="H469" i="1"/>
  <c r="H468" i="1"/>
  <c r="H467" i="1"/>
  <c r="H466" i="1"/>
  <c r="F466" i="1"/>
  <c r="H465" i="1"/>
  <c r="G465" i="1"/>
  <c r="F465" i="1"/>
  <c r="Q465" i="1" s="1"/>
  <c r="H464" i="1"/>
  <c r="R464" i="1" s="1"/>
  <c r="G464" i="1"/>
  <c r="F464" i="1"/>
  <c r="Q464" i="1" s="1"/>
  <c r="H463" i="1"/>
  <c r="G463" i="1"/>
  <c r="F463" i="1"/>
  <c r="H462" i="1"/>
  <c r="R462" i="1" s="1"/>
  <c r="G462" i="1"/>
  <c r="F462" i="1"/>
  <c r="H461" i="1"/>
  <c r="G461" i="1"/>
  <c r="F461" i="1"/>
  <c r="H460" i="1"/>
  <c r="R460" i="1" s="1"/>
  <c r="G460" i="1"/>
  <c r="F460" i="1"/>
  <c r="Q460" i="1" s="1"/>
  <c r="H459" i="1"/>
  <c r="G459" i="1"/>
  <c r="F459" i="1"/>
  <c r="H458" i="1"/>
  <c r="R458" i="1" s="1"/>
  <c r="G458" i="1"/>
  <c r="F458" i="1"/>
  <c r="H457" i="1"/>
  <c r="G457" i="1"/>
  <c r="F457" i="1"/>
  <c r="P456" i="1"/>
  <c r="O456" i="1"/>
  <c r="N456" i="1"/>
  <c r="M456" i="1"/>
  <c r="L456" i="1"/>
  <c r="K456" i="1"/>
  <c r="J456" i="1"/>
  <c r="I456" i="1"/>
  <c r="E456" i="1"/>
  <c r="D456" i="1"/>
  <c r="H454" i="1"/>
  <c r="G454" i="1"/>
  <c r="F454" i="1"/>
  <c r="H453" i="1"/>
  <c r="R453" i="1" s="1"/>
  <c r="S453" i="1" s="1"/>
  <c r="G453" i="1"/>
  <c r="F453" i="1"/>
  <c r="F452" i="1" s="1"/>
  <c r="P452" i="1"/>
  <c r="O452" i="1"/>
  <c r="N452" i="1"/>
  <c r="M452" i="1"/>
  <c r="L452" i="1"/>
  <c r="K452" i="1"/>
  <c r="J452" i="1"/>
  <c r="I452" i="1"/>
  <c r="E452" i="1"/>
  <c r="D452" i="1"/>
  <c r="H451" i="1"/>
  <c r="R451" i="1" s="1"/>
  <c r="G451" i="1"/>
  <c r="G450" i="1" s="1"/>
  <c r="F451" i="1"/>
  <c r="Q451" i="1" s="1"/>
  <c r="Q450" i="1" s="1"/>
  <c r="P450" i="1"/>
  <c r="O450" i="1"/>
  <c r="O447" i="1" s="1"/>
  <c r="N450" i="1"/>
  <c r="N447" i="1" s="1"/>
  <c r="M450" i="1"/>
  <c r="L450" i="1"/>
  <c r="K450" i="1"/>
  <c r="K447" i="1" s="1"/>
  <c r="J450" i="1"/>
  <c r="J447" i="1" s="1"/>
  <c r="I450" i="1"/>
  <c r="E450" i="1"/>
  <c r="D450" i="1"/>
  <c r="D447" i="1" s="1"/>
  <c r="P447" i="1"/>
  <c r="L447" i="1"/>
  <c r="E447" i="1"/>
  <c r="R444" i="1"/>
  <c r="Q444" i="1"/>
  <c r="P444" i="1"/>
  <c r="O444" i="1"/>
  <c r="N444" i="1"/>
  <c r="M444" i="1"/>
  <c r="L444" i="1"/>
  <c r="K444" i="1"/>
  <c r="J444" i="1"/>
  <c r="I444" i="1"/>
  <c r="H444" i="1"/>
  <c r="G444" i="1"/>
  <c r="F444" i="1"/>
  <c r="E444" i="1"/>
  <c r="D444" i="1"/>
  <c r="R441" i="1"/>
  <c r="Q441" i="1"/>
  <c r="P441" i="1"/>
  <c r="O441" i="1"/>
  <c r="N441" i="1"/>
  <c r="M441" i="1"/>
  <c r="L441" i="1"/>
  <c r="K441" i="1"/>
  <c r="J441" i="1"/>
  <c r="I441" i="1"/>
  <c r="H441" i="1"/>
  <c r="G441" i="1"/>
  <c r="F441" i="1"/>
  <c r="E441" i="1"/>
  <c r="D441" i="1"/>
  <c r="H440" i="1"/>
  <c r="G440" i="1"/>
  <c r="F440" i="1"/>
  <c r="H439" i="1"/>
  <c r="G439" i="1"/>
  <c r="G438" i="1" s="1"/>
  <c r="F439" i="1"/>
  <c r="P438" i="1"/>
  <c r="O438" i="1"/>
  <c r="O435" i="1" s="1"/>
  <c r="O434" i="1" s="1"/>
  <c r="N438" i="1"/>
  <c r="M438" i="1"/>
  <c r="L438" i="1"/>
  <c r="K438" i="1"/>
  <c r="J438" i="1"/>
  <c r="J435" i="1" s="1"/>
  <c r="J434" i="1" s="1"/>
  <c r="I438" i="1"/>
  <c r="E438" i="1"/>
  <c r="D438" i="1"/>
  <c r="H437" i="1"/>
  <c r="G437" i="1"/>
  <c r="F437" i="1"/>
  <c r="F436" i="1" s="1"/>
  <c r="P436" i="1"/>
  <c r="O436" i="1"/>
  <c r="N436" i="1"/>
  <c r="M436" i="1"/>
  <c r="L436" i="1"/>
  <c r="L435" i="1" s="1"/>
  <c r="K436" i="1"/>
  <c r="J436" i="1"/>
  <c r="I436" i="1"/>
  <c r="G436" i="1"/>
  <c r="E436" i="1"/>
  <c r="D436" i="1"/>
  <c r="D435" i="1" s="1"/>
  <c r="D434" i="1" s="1"/>
  <c r="N435" i="1"/>
  <c r="N434" i="1" s="1"/>
  <c r="H433" i="1"/>
  <c r="G433" i="1"/>
  <c r="F433" i="1"/>
  <c r="H432" i="1"/>
  <c r="R432" i="1" s="1"/>
  <c r="G432" i="1"/>
  <c r="F432" i="1"/>
  <c r="Q432" i="1" s="1"/>
  <c r="H431" i="1"/>
  <c r="G431" i="1"/>
  <c r="F431" i="1"/>
  <c r="H430" i="1"/>
  <c r="R430" i="1" s="1"/>
  <c r="G430" i="1"/>
  <c r="F430" i="1"/>
  <c r="H429" i="1"/>
  <c r="G429" i="1"/>
  <c r="F429" i="1"/>
  <c r="H428" i="1"/>
  <c r="G428" i="1"/>
  <c r="F428" i="1"/>
  <c r="H427" i="1"/>
  <c r="F427" i="1"/>
  <c r="Q427" i="1" s="1"/>
  <c r="H426" i="1"/>
  <c r="F426" i="1"/>
  <c r="Q426" i="1" s="1"/>
  <c r="H425" i="1"/>
  <c r="F425" i="1"/>
  <c r="Q425" i="1" s="1"/>
  <c r="H424" i="1"/>
  <c r="R424" i="1" s="1"/>
  <c r="G424" i="1"/>
  <c r="F424" i="1"/>
  <c r="H423" i="1"/>
  <c r="G423" i="1"/>
  <c r="F423" i="1"/>
  <c r="H422" i="1"/>
  <c r="R422" i="1" s="1"/>
  <c r="G422" i="1"/>
  <c r="F422" i="1"/>
  <c r="H421" i="1"/>
  <c r="F421" i="1"/>
  <c r="H420" i="1"/>
  <c r="G420" i="1"/>
  <c r="F420" i="1"/>
  <c r="H419" i="1"/>
  <c r="R419" i="1" s="1"/>
  <c r="G419" i="1"/>
  <c r="F419" i="1"/>
  <c r="H418" i="1"/>
  <c r="G418" i="1"/>
  <c r="F418" i="1"/>
  <c r="H417" i="1"/>
  <c r="F417" i="1"/>
  <c r="Q417" i="1" s="1"/>
  <c r="H416" i="1"/>
  <c r="R416" i="1" s="1"/>
  <c r="G416" i="1"/>
  <c r="F416" i="1"/>
  <c r="H415" i="1"/>
  <c r="G415" i="1"/>
  <c r="F415" i="1"/>
  <c r="H414" i="1"/>
  <c r="R414" i="1" s="1"/>
  <c r="G414" i="1"/>
  <c r="F414" i="1"/>
  <c r="H413" i="1"/>
  <c r="G413" i="1"/>
  <c r="F413" i="1"/>
  <c r="P412" i="1"/>
  <c r="O412" i="1"/>
  <c r="N412" i="1"/>
  <c r="M412" i="1"/>
  <c r="L412" i="1"/>
  <c r="K412" i="1"/>
  <c r="J412" i="1"/>
  <c r="I412" i="1"/>
  <c r="E412" i="1"/>
  <c r="D412" i="1"/>
  <c r="H411" i="1"/>
  <c r="G411" i="1"/>
  <c r="G410" i="1" s="1"/>
  <c r="F411" i="1"/>
  <c r="P410" i="1"/>
  <c r="O410" i="1"/>
  <c r="N410" i="1"/>
  <c r="N399" i="1" s="1"/>
  <c r="M410" i="1"/>
  <c r="L410" i="1"/>
  <c r="K410" i="1"/>
  <c r="J410" i="1"/>
  <c r="J399" i="1" s="1"/>
  <c r="I410" i="1"/>
  <c r="E410" i="1"/>
  <c r="D410" i="1"/>
  <c r="H409" i="1"/>
  <c r="G409" i="1"/>
  <c r="G408" i="1" s="1"/>
  <c r="F409" i="1"/>
  <c r="P408" i="1"/>
  <c r="O408" i="1"/>
  <c r="N408" i="1"/>
  <c r="M408" i="1"/>
  <c r="L408" i="1"/>
  <c r="K408" i="1"/>
  <c r="J408" i="1"/>
  <c r="I408" i="1"/>
  <c r="E408" i="1"/>
  <c r="D408" i="1"/>
  <c r="H407" i="1"/>
  <c r="Q407" i="1" s="1"/>
  <c r="F407" i="1"/>
  <c r="H406" i="1"/>
  <c r="R406" i="1" s="1"/>
  <c r="G406" i="1"/>
  <c r="F406" i="1"/>
  <c r="H405" i="1"/>
  <c r="G405" i="1"/>
  <c r="F405" i="1"/>
  <c r="H404" i="1"/>
  <c r="G404" i="1"/>
  <c r="F404" i="1"/>
  <c r="H403" i="1"/>
  <c r="F403" i="1"/>
  <c r="H402" i="1"/>
  <c r="R402" i="1" s="1"/>
  <c r="G402" i="1"/>
  <c r="F402" i="1"/>
  <c r="H401" i="1"/>
  <c r="F401" i="1"/>
  <c r="P400" i="1"/>
  <c r="O400" i="1"/>
  <c r="N400" i="1"/>
  <c r="M400" i="1"/>
  <c r="L400" i="1"/>
  <c r="K400" i="1"/>
  <c r="J400" i="1"/>
  <c r="I400" i="1"/>
  <c r="E400" i="1"/>
  <c r="D400" i="1"/>
  <c r="H398" i="1"/>
  <c r="R398" i="1" s="1"/>
  <c r="S398" i="1" s="1"/>
  <c r="G398" i="1"/>
  <c r="G393" i="1" s="1"/>
  <c r="F398" i="1"/>
  <c r="H397" i="1"/>
  <c r="G397" i="1"/>
  <c r="F397" i="1"/>
  <c r="H396" i="1"/>
  <c r="R396" i="1" s="1"/>
  <c r="G396" i="1"/>
  <c r="F396" i="1"/>
  <c r="H395" i="1"/>
  <c r="F395" i="1"/>
  <c r="H394" i="1"/>
  <c r="R394" i="1" s="1"/>
  <c r="G394" i="1"/>
  <c r="F394" i="1"/>
  <c r="F393" i="1" s="1"/>
  <c r="P393" i="1"/>
  <c r="O393" i="1"/>
  <c r="N393" i="1"/>
  <c r="M393" i="1"/>
  <c r="L393" i="1"/>
  <c r="K393" i="1"/>
  <c r="J393" i="1"/>
  <c r="I393" i="1"/>
  <c r="E393" i="1"/>
  <c r="D393" i="1"/>
  <c r="H392" i="1"/>
  <c r="H390" i="1" s="1"/>
  <c r="H391" i="1"/>
  <c r="R391" i="1" s="1"/>
  <c r="S391" i="1" s="1"/>
  <c r="G391" i="1"/>
  <c r="G390" i="1" s="1"/>
  <c r="F391" i="1"/>
  <c r="P390" i="1"/>
  <c r="O390" i="1"/>
  <c r="N390" i="1"/>
  <c r="M390" i="1"/>
  <c r="L390" i="1"/>
  <c r="K390" i="1"/>
  <c r="J390" i="1"/>
  <c r="I390" i="1"/>
  <c r="E390" i="1"/>
  <c r="D390" i="1"/>
  <c r="H388" i="1"/>
  <c r="R388" i="1" s="1"/>
  <c r="G388" i="1"/>
  <c r="F388" i="1"/>
  <c r="Q388" i="1" s="1"/>
  <c r="H387" i="1"/>
  <c r="G387" i="1"/>
  <c r="F387" i="1"/>
  <c r="H386" i="1"/>
  <c r="R386" i="1" s="1"/>
  <c r="S386" i="1" s="1"/>
  <c r="G386" i="1"/>
  <c r="F386" i="1"/>
  <c r="H385" i="1"/>
  <c r="R385" i="1" s="1"/>
  <c r="G385" i="1"/>
  <c r="F385" i="1"/>
  <c r="H384" i="1"/>
  <c r="R384" i="1" s="1"/>
  <c r="G384" i="1"/>
  <c r="F384" i="1"/>
  <c r="H383" i="1"/>
  <c r="R383" i="1" s="1"/>
  <c r="G383" i="1"/>
  <c r="F383" i="1"/>
  <c r="H382" i="1"/>
  <c r="F382" i="1"/>
  <c r="H381" i="1"/>
  <c r="R381" i="1" s="1"/>
  <c r="G381" i="1"/>
  <c r="F381" i="1"/>
  <c r="F380" i="1" s="1"/>
  <c r="P380" i="1"/>
  <c r="O380" i="1"/>
  <c r="N380" i="1"/>
  <c r="M380" i="1"/>
  <c r="M379" i="1" s="1"/>
  <c r="L380" i="1"/>
  <c r="K380" i="1"/>
  <c r="J380" i="1"/>
  <c r="J379" i="1" s="1"/>
  <c r="I380" i="1"/>
  <c r="I379" i="1" s="1"/>
  <c r="E380" i="1"/>
  <c r="D380" i="1"/>
  <c r="O379" i="1"/>
  <c r="N379" i="1"/>
  <c r="K379" i="1"/>
  <c r="H377" i="1"/>
  <c r="H376" i="1"/>
  <c r="H375" i="1"/>
  <c r="F375" i="1"/>
  <c r="H374" i="1"/>
  <c r="R374" i="1" s="1"/>
  <c r="G374" i="1"/>
  <c r="F374" i="1"/>
  <c r="Q374" i="1" s="1"/>
  <c r="H373" i="1"/>
  <c r="G373" i="1"/>
  <c r="F373" i="1"/>
  <c r="H372" i="1"/>
  <c r="G372" i="1"/>
  <c r="G371" i="1" s="1"/>
  <c r="G366" i="1" s="1"/>
  <c r="F372" i="1"/>
  <c r="P371" i="1"/>
  <c r="O371" i="1"/>
  <c r="O366" i="1" s="1"/>
  <c r="N371" i="1"/>
  <c r="N366" i="1" s="1"/>
  <c r="M371" i="1"/>
  <c r="L371" i="1"/>
  <c r="K371" i="1"/>
  <c r="K366" i="1" s="1"/>
  <c r="J371" i="1"/>
  <c r="J366" i="1" s="1"/>
  <c r="I371" i="1"/>
  <c r="E371" i="1"/>
  <c r="D371" i="1"/>
  <c r="D366" i="1" s="1"/>
  <c r="P366" i="1"/>
  <c r="M366" i="1"/>
  <c r="L366" i="1"/>
  <c r="I366" i="1"/>
  <c r="E366" i="1"/>
  <c r="R363" i="1"/>
  <c r="Q363" i="1"/>
  <c r="P363" i="1"/>
  <c r="O363" i="1"/>
  <c r="N363" i="1"/>
  <c r="M363" i="1"/>
  <c r="L363" i="1"/>
  <c r="K363" i="1"/>
  <c r="J363" i="1"/>
  <c r="I363" i="1"/>
  <c r="H363" i="1"/>
  <c r="G363" i="1"/>
  <c r="F363" i="1"/>
  <c r="E363" i="1"/>
  <c r="D363" i="1"/>
  <c r="R360" i="1"/>
  <c r="Q360" i="1"/>
  <c r="P360" i="1"/>
  <c r="O360" i="1"/>
  <c r="N360" i="1"/>
  <c r="M360" i="1"/>
  <c r="L360" i="1"/>
  <c r="K360" i="1"/>
  <c r="J360" i="1"/>
  <c r="I360" i="1"/>
  <c r="H360" i="1"/>
  <c r="G360" i="1"/>
  <c r="F360" i="1"/>
  <c r="E360" i="1"/>
  <c r="D360" i="1"/>
  <c r="P359" i="1"/>
  <c r="H357" i="1"/>
  <c r="R357" i="1" s="1"/>
  <c r="S357" i="1" s="1"/>
  <c r="G357" i="1"/>
  <c r="F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G336" i="1"/>
  <c r="F336" i="1"/>
  <c r="H335" i="1"/>
  <c r="R335" i="1" s="1"/>
  <c r="G335" i="1"/>
  <c r="F335" i="1"/>
  <c r="Q335" i="1" s="1"/>
  <c r="H334" i="1"/>
  <c r="G334" i="1"/>
  <c r="F334" i="1"/>
  <c r="H333" i="1"/>
  <c r="H332" i="1"/>
  <c r="H331" i="1"/>
  <c r="H330" i="1"/>
  <c r="H329" i="1"/>
  <c r="H328" i="1"/>
  <c r="R328" i="1" s="1"/>
  <c r="G328" i="1"/>
  <c r="F328" i="1"/>
  <c r="Q328" i="1" s="1"/>
  <c r="H327" i="1"/>
  <c r="R327" i="1" s="1"/>
  <c r="G327" i="1"/>
  <c r="F327" i="1"/>
  <c r="H326" i="1"/>
  <c r="R326" i="1" s="1"/>
  <c r="G326" i="1"/>
  <c r="F326" i="1"/>
  <c r="H325" i="1"/>
  <c r="H324" i="1"/>
  <c r="H323" i="1"/>
  <c r="H322" i="1"/>
  <c r="F322" i="1"/>
  <c r="Q322" i="1" s="1"/>
  <c r="R321" i="1"/>
  <c r="H321" i="1"/>
  <c r="G321" i="1"/>
  <c r="F321" i="1"/>
  <c r="H320" i="1"/>
  <c r="R320" i="1" s="1"/>
  <c r="G320" i="1"/>
  <c r="F320" i="1"/>
  <c r="H319" i="1"/>
  <c r="R319" i="1" s="1"/>
  <c r="G319" i="1"/>
  <c r="F319" i="1"/>
  <c r="H318" i="1"/>
  <c r="R318" i="1" s="1"/>
  <c r="G318" i="1"/>
  <c r="F318" i="1"/>
  <c r="H317" i="1"/>
  <c r="R317" i="1" s="1"/>
  <c r="G317" i="1"/>
  <c r="F317" i="1"/>
  <c r="H316" i="1"/>
  <c r="R316" i="1" s="1"/>
  <c r="G316" i="1"/>
  <c r="F316" i="1"/>
  <c r="H315" i="1"/>
  <c r="R315" i="1" s="1"/>
  <c r="G315" i="1"/>
  <c r="F315" i="1"/>
  <c r="Q315" i="1" s="1"/>
  <c r="H314" i="1"/>
  <c r="R314" i="1" s="1"/>
  <c r="G314" i="1"/>
  <c r="F314" i="1"/>
  <c r="Q314" i="1" s="1"/>
  <c r="H313" i="1"/>
  <c r="R313" i="1" s="1"/>
  <c r="G313" i="1"/>
  <c r="F313" i="1"/>
  <c r="Q313" i="1" s="1"/>
  <c r="H312" i="1"/>
  <c r="R312" i="1" s="1"/>
  <c r="G312" i="1"/>
  <c r="F312" i="1"/>
  <c r="H311" i="1"/>
  <c r="R311" i="1" s="1"/>
  <c r="G311" i="1"/>
  <c r="F311" i="1"/>
  <c r="H310" i="1"/>
  <c r="F310" i="1"/>
  <c r="H309" i="1"/>
  <c r="G309" i="1"/>
  <c r="F309" i="1"/>
  <c r="H308" i="1"/>
  <c r="R308" i="1" s="1"/>
  <c r="G308" i="1"/>
  <c r="F308" i="1"/>
  <c r="H307" i="1"/>
  <c r="H306" i="1"/>
  <c r="H305" i="1"/>
  <c r="H304" i="1"/>
  <c r="H303" i="1"/>
  <c r="H302" i="1"/>
  <c r="H301" i="1"/>
  <c r="H300" i="1"/>
  <c r="H299" i="1"/>
  <c r="R299" i="1" s="1"/>
  <c r="G299" i="1"/>
  <c r="F299" i="1"/>
  <c r="H298" i="1"/>
  <c r="G298" i="1"/>
  <c r="F298" i="1"/>
  <c r="H297" i="1"/>
  <c r="R297" i="1" s="1"/>
  <c r="G297" i="1"/>
  <c r="F297" i="1"/>
  <c r="H296" i="1"/>
  <c r="R296" i="1" s="1"/>
  <c r="G296" i="1"/>
  <c r="F296" i="1"/>
  <c r="Q296" i="1" s="1"/>
  <c r="H295" i="1"/>
  <c r="R295" i="1" s="1"/>
  <c r="G295" i="1"/>
  <c r="F295" i="1"/>
  <c r="H294" i="1"/>
  <c r="G294" i="1"/>
  <c r="F294" i="1"/>
  <c r="H293" i="1"/>
  <c r="H292" i="1"/>
  <c r="R292" i="1" s="1"/>
  <c r="G292" i="1"/>
  <c r="F292" i="1"/>
  <c r="Q292" i="1" s="1"/>
  <c r="H291" i="1"/>
  <c r="R291" i="1" s="1"/>
  <c r="G291" i="1"/>
  <c r="F291" i="1"/>
  <c r="H290" i="1"/>
  <c r="G290" i="1"/>
  <c r="F290" i="1"/>
  <c r="H289" i="1"/>
  <c r="G289" i="1"/>
  <c r="F289" i="1"/>
  <c r="H288" i="1"/>
  <c r="R288" i="1" s="1"/>
  <c r="G288" i="1"/>
  <c r="F288" i="1"/>
  <c r="Q288" i="1" s="1"/>
  <c r="H287" i="1"/>
  <c r="R287" i="1" s="1"/>
  <c r="G287" i="1"/>
  <c r="F287" i="1"/>
  <c r="H286" i="1"/>
  <c r="R286" i="1" s="1"/>
  <c r="G286" i="1"/>
  <c r="F286" i="1"/>
  <c r="H285" i="1"/>
  <c r="R285" i="1" s="1"/>
  <c r="G285" i="1"/>
  <c r="F285" i="1"/>
  <c r="Q285" i="1" s="1"/>
  <c r="H284" i="1"/>
  <c r="R284" i="1" s="1"/>
  <c r="G284" i="1"/>
  <c r="F284" i="1"/>
  <c r="H283" i="1"/>
  <c r="R283" i="1" s="1"/>
  <c r="G283" i="1"/>
  <c r="F283" i="1"/>
  <c r="H282" i="1"/>
  <c r="H281" i="1"/>
  <c r="R281" i="1" s="1"/>
  <c r="G281" i="1"/>
  <c r="F281" i="1"/>
  <c r="H280" i="1"/>
  <c r="R280" i="1" s="1"/>
  <c r="G280" i="1"/>
  <c r="F280" i="1"/>
  <c r="H279" i="1"/>
  <c r="R279" i="1" s="1"/>
  <c r="G279" i="1"/>
  <c r="F279" i="1"/>
  <c r="Q279" i="1" s="1"/>
  <c r="H278" i="1"/>
  <c r="G278" i="1"/>
  <c r="F278" i="1"/>
  <c r="Q278" i="1" s="1"/>
  <c r="H277" i="1"/>
  <c r="R277" i="1" s="1"/>
  <c r="G277" i="1"/>
  <c r="F277" i="1"/>
  <c r="H276" i="1"/>
  <c r="G276" i="1"/>
  <c r="F276" i="1"/>
  <c r="Q276" i="1" s="1"/>
  <c r="H275" i="1"/>
  <c r="R275" i="1" s="1"/>
  <c r="G275" i="1"/>
  <c r="F275" i="1"/>
  <c r="Q275" i="1" s="1"/>
  <c r="H274" i="1"/>
  <c r="G274" i="1"/>
  <c r="F274" i="1"/>
  <c r="Q274" i="1" s="1"/>
  <c r="H273" i="1"/>
  <c r="R273" i="1" s="1"/>
  <c r="G273" i="1"/>
  <c r="F273" i="1"/>
  <c r="H272" i="1"/>
  <c r="G272" i="1"/>
  <c r="F272" i="1"/>
  <c r="H271" i="1"/>
  <c r="R271" i="1" s="1"/>
  <c r="G271" i="1"/>
  <c r="F271" i="1"/>
  <c r="H270" i="1"/>
  <c r="R270" i="1" s="1"/>
  <c r="G270" i="1"/>
  <c r="F270" i="1"/>
  <c r="H269" i="1"/>
  <c r="R269" i="1" s="1"/>
  <c r="G269" i="1"/>
  <c r="F269" i="1"/>
  <c r="H268" i="1"/>
  <c r="G268" i="1"/>
  <c r="F268" i="1"/>
  <c r="H267" i="1"/>
  <c r="R267" i="1" s="1"/>
  <c r="S267" i="1" s="1"/>
  <c r="G267" i="1"/>
  <c r="F267" i="1"/>
  <c r="Q267" i="1" s="1"/>
  <c r="H266" i="1"/>
  <c r="R266" i="1" s="1"/>
  <c r="S266" i="1" s="1"/>
  <c r="G266" i="1"/>
  <c r="F266" i="1"/>
  <c r="Q265" i="1"/>
  <c r="H265" i="1"/>
  <c r="R265" i="1" s="1"/>
  <c r="S265" i="1" s="1"/>
  <c r="G265" i="1"/>
  <c r="F265" i="1"/>
  <c r="H264" i="1"/>
  <c r="G264" i="1"/>
  <c r="F264" i="1"/>
  <c r="H263" i="1"/>
  <c r="H262" i="1"/>
  <c r="G262" i="1"/>
  <c r="F262" i="1"/>
  <c r="H261" i="1"/>
  <c r="R261" i="1" s="1"/>
  <c r="G261" i="1"/>
  <c r="F261" i="1"/>
  <c r="H260" i="1"/>
  <c r="G260" i="1"/>
  <c r="F260" i="1"/>
  <c r="H259" i="1"/>
  <c r="R259" i="1" s="1"/>
  <c r="G259" i="1"/>
  <c r="F259" i="1"/>
  <c r="H258" i="1"/>
  <c r="R258" i="1" s="1"/>
  <c r="G258" i="1"/>
  <c r="F258" i="1"/>
  <c r="H257" i="1"/>
  <c r="R257" i="1" s="1"/>
  <c r="G257" i="1"/>
  <c r="F257" i="1"/>
  <c r="H256" i="1"/>
  <c r="R256" i="1" s="1"/>
  <c r="G256" i="1"/>
  <c r="F256" i="1"/>
  <c r="H255" i="1"/>
  <c r="R255" i="1" s="1"/>
  <c r="G255" i="1"/>
  <c r="F255" i="1"/>
  <c r="H254" i="1"/>
  <c r="R254" i="1" s="1"/>
  <c r="G254" i="1"/>
  <c r="F254" i="1"/>
  <c r="H253" i="1"/>
  <c r="R253" i="1" s="1"/>
  <c r="G253" i="1"/>
  <c r="F253" i="1"/>
  <c r="H252" i="1"/>
  <c r="R252" i="1" s="1"/>
  <c r="G252" i="1"/>
  <c r="F252" i="1"/>
  <c r="H251" i="1"/>
  <c r="R251" i="1" s="1"/>
  <c r="G251" i="1"/>
  <c r="F251" i="1"/>
  <c r="H250" i="1"/>
  <c r="F250" i="1"/>
  <c r="H249" i="1"/>
  <c r="R249" i="1" s="1"/>
  <c r="G249" i="1"/>
  <c r="F249" i="1"/>
  <c r="H248" i="1"/>
  <c r="F248" i="1"/>
  <c r="Q248" i="1" s="1"/>
  <c r="H247" i="1"/>
  <c r="R247" i="1" s="1"/>
  <c r="G247" i="1"/>
  <c r="F247" i="1"/>
  <c r="H246" i="1"/>
  <c r="H245" i="1"/>
  <c r="R245" i="1" s="1"/>
  <c r="G245" i="1"/>
  <c r="F245" i="1"/>
  <c r="H244" i="1"/>
  <c r="R244" i="1" s="1"/>
  <c r="G244" i="1"/>
  <c r="F244" i="1"/>
  <c r="H243" i="1"/>
  <c r="R243" i="1" s="1"/>
  <c r="G243" i="1"/>
  <c r="F243" i="1"/>
  <c r="H242" i="1"/>
  <c r="R242" i="1" s="1"/>
  <c r="G242" i="1"/>
  <c r="F242" i="1"/>
  <c r="H241" i="1"/>
  <c r="F241" i="1"/>
  <c r="H240" i="1"/>
  <c r="G240" i="1"/>
  <c r="F240" i="1"/>
  <c r="H239" i="1"/>
  <c r="G239" i="1"/>
  <c r="F239" i="1"/>
  <c r="H238" i="1"/>
  <c r="F238" i="1"/>
  <c r="H237" i="1"/>
  <c r="G237" i="1"/>
  <c r="F237" i="1"/>
  <c r="H236" i="1"/>
  <c r="P235" i="1"/>
  <c r="O235" i="1"/>
  <c r="N235" i="1"/>
  <c r="M235" i="1"/>
  <c r="M26" i="1" s="1"/>
  <c r="L235" i="1"/>
  <c r="K235" i="1"/>
  <c r="J235" i="1"/>
  <c r="I235" i="1"/>
  <c r="I26" i="1" s="1"/>
  <c r="E235" i="1"/>
  <c r="D235" i="1"/>
  <c r="H233" i="1"/>
  <c r="R233" i="1" s="1"/>
  <c r="G233" i="1"/>
  <c r="F233" i="1"/>
  <c r="H232" i="1"/>
  <c r="G232" i="1"/>
  <c r="F232" i="1"/>
  <c r="H231" i="1"/>
  <c r="F231" i="1"/>
  <c r="H230" i="1"/>
  <c r="G230" i="1"/>
  <c r="F230" i="1"/>
  <c r="H229" i="1"/>
  <c r="R229" i="1" s="1"/>
  <c r="G229" i="1"/>
  <c r="F229" i="1"/>
  <c r="H228" i="1"/>
  <c r="G228" i="1"/>
  <c r="F228" i="1"/>
  <c r="P227" i="1"/>
  <c r="O227" i="1"/>
  <c r="N227" i="1"/>
  <c r="M227" i="1"/>
  <c r="L227" i="1"/>
  <c r="K227" i="1"/>
  <c r="J227" i="1"/>
  <c r="I227" i="1"/>
  <c r="E227" i="1"/>
  <c r="D227" i="1"/>
  <c r="H226" i="1"/>
  <c r="G226" i="1"/>
  <c r="F226" i="1"/>
  <c r="H225" i="1"/>
  <c r="R225" i="1" s="1"/>
  <c r="S225" i="1" s="1"/>
  <c r="G225" i="1"/>
  <c r="F225" i="1"/>
  <c r="F224" i="1" s="1"/>
  <c r="P224" i="1"/>
  <c r="P221" i="1" s="1"/>
  <c r="O224" i="1"/>
  <c r="N224" i="1"/>
  <c r="M224" i="1"/>
  <c r="M221" i="1" s="1"/>
  <c r="L224" i="1"/>
  <c r="K224" i="1"/>
  <c r="J224" i="1"/>
  <c r="I224" i="1"/>
  <c r="I221" i="1" s="1"/>
  <c r="E224" i="1"/>
  <c r="D224" i="1"/>
  <c r="L221" i="1"/>
  <c r="D221" i="1"/>
  <c r="R215" i="1"/>
  <c r="Q215" i="1"/>
  <c r="Q214" i="1" s="1"/>
  <c r="P215" i="1"/>
  <c r="P214" i="1" s="1"/>
  <c r="O215" i="1"/>
  <c r="O214" i="1" s="1"/>
  <c r="N215" i="1"/>
  <c r="M215" i="1"/>
  <c r="M214" i="1" s="1"/>
  <c r="L215" i="1"/>
  <c r="L214" i="1" s="1"/>
  <c r="K215" i="1"/>
  <c r="K214" i="1" s="1"/>
  <c r="J215" i="1"/>
  <c r="J214" i="1" s="1"/>
  <c r="J23" i="1" s="1"/>
  <c r="I215" i="1"/>
  <c r="I214" i="1" s="1"/>
  <c r="H215" i="1"/>
  <c r="H214" i="1" s="1"/>
  <c r="G215" i="1"/>
  <c r="G214" i="1" s="1"/>
  <c r="F215" i="1"/>
  <c r="E215" i="1"/>
  <c r="E214" i="1" s="1"/>
  <c r="D215" i="1"/>
  <c r="D214" i="1" s="1"/>
  <c r="R214" i="1"/>
  <c r="N214" i="1"/>
  <c r="F214" i="1"/>
  <c r="H213" i="1"/>
  <c r="H212" i="1"/>
  <c r="H211" i="1"/>
  <c r="F211" i="1"/>
  <c r="H210" i="1"/>
  <c r="F210" i="1"/>
  <c r="H209" i="1"/>
  <c r="R209" i="1" s="1"/>
  <c r="G209" i="1"/>
  <c r="F209" i="1"/>
  <c r="Q209" i="1" s="1"/>
  <c r="H208" i="1"/>
  <c r="G208" i="1"/>
  <c r="F208" i="1"/>
  <c r="H207" i="1"/>
  <c r="G207" i="1"/>
  <c r="F207" i="1"/>
  <c r="H206" i="1"/>
  <c r="R206" i="1" s="1"/>
  <c r="G206" i="1"/>
  <c r="F206" i="1"/>
  <c r="H205" i="1"/>
  <c r="G205" i="1"/>
  <c r="F205" i="1"/>
  <c r="Q205" i="1" s="1"/>
  <c r="H204" i="1"/>
  <c r="R204" i="1" s="1"/>
  <c r="G204" i="1"/>
  <c r="F204" i="1"/>
  <c r="H203" i="1"/>
  <c r="G203" i="1"/>
  <c r="F203" i="1"/>
  <c r="H202" i="1"/>
  <c r="R202" i="1" s="1"/>
  <c r="G202" i="1"/>
  <c r="F202" i="1"/>
  <c r="H201" i="1"/>
  <c r="G201" i="1"/>
  <c r="F201" i="1"/>
  <c r="Q201" i="1" s="1"/>
  <c r="H200" i="1"/>
  <c r="R200" i="1" s="1"/>
  <c r="G200" i="1"/>
  <c r="F200" i="1"/>
  <c r="H199" i="1"/>
  <c r="G199" i="1"/>
  <c r="F199" i="1"/>
  <c r="H198" i="1"/>
  <c r="R198" i="1" s="1"/>
  <c r="G198" i="1"/>
  <c r="F198" i="1"/>
  <c r="H197" i="1"/>
  <c r="G197" i="1"/>
  <c r="F197" i="1"/>
  <c r="Q197" i="1" s="1"/>
  <c r="H196" i="1"/>
  <c r="R196" i="1" s="1"/>
  <c r="G196" i="1"/>
  <c r="F196" i="1"/>
  <c r="H195" i="1"/>
  <c r="G195" i="1"/>
  <c r="F195" i="1"/>
  <c r="H194" i="1"/>
  <c r="G194" i="1"/>
  <c r="F194" i="1"/>
  <c r="H193" i="1"/>
  <c r="F193" i="1"/>
  <c r="Q193" i="1" s="1"/>
  <c r="H192" i="1"/>
  <c r="R192" i="1" s="1"/>
  <c r="G192" i="1"/>
  <c r="F192" i="1"/>
  <c r="H191" i="1"/>
  <c r="R191" i="1" s="1"/>
  <c r="G191" i="1"/>
  <c r="F191" i="1"/>
  <c r="H190" i="1"/>
  <c r="R190" i="1" s="1"/>
  <c r="G190" i="1"/>
  <c r="F190" i="1"/>
  <c r="H189" i="1"/>
  <c r="F189" i="1"/>
  <c r="H188" i="1"/>
  <c r="R188" i="1" s="1"/>
  <c r="G188" i="1"/>
  <c r="F188" i="1"/>
  <c r="H187" i="1"/>
  <c r="R187" i="1" s="1"/>
  <c r="G187" i="1"/>
  <c r="F187" i="1"/>
  <c r="Q187" i="1" s="1"/>
  <c r="H186" i="1"/>
  <c r="R186" i="1" s="1"/>
  <c r="G186" i="1"/>
  <c r="F186" i="1"/>
  <c r="H185" i="1"/>
  <c r="R185" i="1" s="1"/>
  <c r="G185" i="1"/>
  <c r="F185" i="1"/>
  <c r="H184" i="1"/>
  <c r="R184" i="1" s="1"/>
  <c r="G184" i="1"/>
  <c r="F184" i="1"/>
  <c r="H183" i="1"/>
  <c r="R183" i="1" s="1"/>
  <c r="G183" i="1"/>
  <c r="F183" i="1"/>
  <c r="H182" i="1"/>
  <c r="R182" i="1" s="1"/>
  <c r="G182" i="1"/>
  <c r="F182" i="1"/>
  <c r="H181" i="1"/>
  <c r="R181" i="1" s="1"/>
  <c r="G181" i="1"/>
  <c r="F181" i="1"/>
  <c r="H180" i="1"/>
  <c r="G180" i="1"/>
  <c r="F180" i="1"/>
  <c r="H179" i="1"/>
  <c r="R179" i="1" s="1"/>
  <c r="G179" i="1"/>
  <c r="F179" i="1"/>
  <c r="Q179" i="1" s="1"/>
  <c r="H178" i="1"/>
  <c r="G178" i="1"/>
  <c r="F178" i="1"/>
  <c r="H177" i="1"/>
  <c r="R177" i="1" s="1"/>
  <c r="G177" i="1"/>
  <c r="F177" i="1"/>
  <c r="H176" i="1"/>
  <c r="R176" i="1" s="1"/>
  <c r="G176" i="1"/>
  <c r="F176" i="1"/>
  <c r="H175" i="1"/>
  <c r="R175" i="1" s="1"/>
  <c r="G175" i="1"/>
  <c r="F175" i="1"/>
  <c r="H174" i="1"/>
  <c r="R174" i="1" s="1"/>
  <c r="G174" i="1"/>
  <c r="F174" i="1"/>
  <c r="H173" i="1"/>
  <c r="F173" i="1"/>
  <c r="H172" i="1"/>
  <c r="R172" i="1" s="1"/>
  <c r="G172" i="1"/>
  <c r="F172" i="1"/>
  <c r="H171" i="1"/>
  <c r="R171" i="1" s="1"/>
  <c r="G171" i="1"/>
  <c r="F171" i="1"/>
  <c r="Q171" i="1" s="1"/>
  <c r="H170" i="1"/>
  <c r="R170" i="1" s="1"/>
  <c r="G170" i="1"/>
  <c r="F170" i="1"/>
  <c r="H169" i="1"/>
  <c r="R169" i="1" s="1"/>
  <c r="G169" i="1"/>
  <c r="F169" i="1"/>
  <c r="H168" i="1"/>
  <c r="R168" i="1" s="1"/>
  <c r="G168" i="1"/>
  <c r="F168" i="1"/>
  <c r="Q168" i="1" s="1"/>
  <c r="H167" i="1"/>
  <c r="R167" i="1" s="1"/>
  <c r="G167" i="1"/>
  <c r="F167" i="1"/>
  <c r="Q167" i="1" s="1"/>
  <c r="H166" i="1"/>
  <c r="F166" i="1"/>
  <c r="H165" i="1"/>
  <c r="R165" i="1" s="1"/>
  <c r="G165" i="1"/>
  <c r="F165" i="1"/>
  <c r="Q165" i="1" s="1"/>
  <c r="H164" i="1"/>
  <c r="G164" i="1"/>
  <c r="F164" i="1"/>
  <c r="Q163" i="1"/>
  <c r="H163" i="1"/>
  <c r="F163" i="1"/>
  <c r="H162" i="1"/>
  <c r="F162" i="1"/>
  <c r="Q162" i="1" s="1"/>
  <c r="H161" i="1"/>
  <c r="F161" i="1"/>
  <c r="H160" i="1"/>
  <c r="R160" i="1" s="1"/>
  <c r="G160" i="1"/>
  <c r="F160" i="1"/>
  <c r="H159" i="1"/>
  <c r="G159" i="1"/>
  <c r="F159" i="1"/>
  <c r="H158" i="1"/>
  <c r="R158" i="1" s="1"/>
  <c r="G158" i="1"/>
  <c r="F158" i="1"/>
  <c r="H157" i="1"/>
  <c r="G157" i="1"/>
  <c r="F157" i="1"/>
  <c r="H156" i="1"/>
  <c r="R156" i="1" s="1"/>
  <c r="G156" i="1"/>
  <c r="F156" i="1"/>
  <c r="H155" i="1"/>
  <c r="G155" i="1"/>
  <c r="F155" i="1"/>
  <c r="H154" i="1"/>
  <c r="R154" i="1" s="1"/>
  <c r="G154" i="1"/>
  <c r="F154" i="1"/>
  <c r="Q154" i="1" s="1"/>
  <c r="H153" i="1"/>
  <c r="G153" i="1"/>
  <c r="F153" i="1"/>
  <c r="H152" i="1"/>
  <c r="R152" i="1" s="1"/>
  <c r="G152" i="1"/>
  <c r="F152" i="1"/>
  <c r="H151" i="1"/>
  <c r="R151" i="1" s="1"/>
  <c r="S151" i="1" s="1"/>
  <c r="G151" i="1"/>
  <c r="F151" i="1"/>
  <c r="Q151" i="1" s="1"/>
  <c r="H150" i="1"/>
  <c r="G150" i="1"/>
  <c r="F150" i="1"/>
  <c r="Q150" i="1" s="1"/>
  <c r="H149" i="1"/>
  <c r="G149" i="1"/>
  <c r="F149" i="1"/>
  <c r="H148" i="1"/>
  <c r="R148" i="1" s="1"/>
  <c r="S148" i="1" s="1"/>
  <c r="G148" i="1"/>
  <c r="F148" i="1"/>
  <c r="H147" i="1"/>
  <c r="R147" i="1" s="1"/>
  <c r="S147" i="1" s="1"/>
  <c r="G147" i="1"/>
  <c r="F147" i="1"/>
  <c r="Q147" i="1" s="1"/>
  <c r="H146" i="1"/>
  <c r="F146" i="1"/>
  <c r="H145" i="1"/>
  <c r="F145" i="1"/>
  <c r="H144" i="1"/>
  <c r="F144" i="1"/>
  <c r="H143" i="1"/>
  <c r="F143" i="1"/>
  <c r="Q143" i="1" s="1"/>
  <c r="H142" i="1"/>
  <c r="F142" i="1"/>
  <c r="H141" i="1"/>
  <c r="F141" i="1"/>
  <c r="Q141" i="1" s="1"/>
  <c r="H140" i="1"/>
  <c r="R140" i="1" s="1"/>
  <c r="G140" i="1"/>
  <c r="F140" i="1"/>
  <c r="Q140" i="1" s="1"/>
  <c r="H139" i="1"/>
  <c r="F139" i="1"/>
  <c r="H138" i="1"/>
  <c r="F138" i="1"/>
  <c r="H137" i="1"/>
  <c r="F137" i="1"/>
  <c r="H136" i="1"/>
  <c r="F136" i="1"/>
  <c r="H135" i="1"/>
  <c r="R135" i="1" s="1"/>
  <c r="G135" i="1"/>
  <c r="F135" i="1"/>
  <c r="H134" i="1"/>
  <c r="R134" i="1" s="1"/>
  <c r="G134" i="1"/>
  <c r="F134" i="1"/>
  <c r="H133" i="1"/>
  <c r="R133" i="1" s="1"/>
  <c r="G133" i="1"/>
  <c r="F133" i="1"/>
  <c r="Q133" i="1" s="1"/>
  <c r="H132" i="1"/>
  <c r="R132" i="1" s="1"/>
  <c r="G132" i="1"/>
  <c r="F132" i="1"/>
  <c r="H131" i="1"/>
  <c r="R131" i="1" s="1"/>
  <c r="S131" i="1" s="1"/>
  <c r="G131" i="1"/>
  <c r="F131" i="1"/>
  <c r="H130" i="1"/>
  <c r="G130" i="1"/>
  <c r="F130" i="1"/>
  <c r="H129" i="1"/>
  <c r="R129" i="1" s="1"/>
  <c r="G129" i="1"/>
  <c r="F129" i="1"/>
  <c r="H128" i="1"/>
  <c r="G128" i="1"/>
  <c r="F128" i="1"/>
  <c r="H127" i="1"/>
  <c r="R127" i="1" s="1"/>
  <c r="G127" i="1"/>
  <c r="F127" i="1"/>
  <c r="H126" i="1"/>
  <c r="G126" i="1"/>
  <c r="F126" i="1"/>
  <c r="H125" i="1"/>
  <c r="R125" i="1" s="1"/>
  <c r="G125" i="1"/>
  <c r="F125" i="1"/>
  <c r="Q125" i="1" s="1"/>
  <c r="H124" i="1"/>
  <c r="R124" i="1" s="1"/>
  <c r="S124" i="1" s="1"/>
  <c r="G124" i="1"/>
  <c r="F124" i="1"/>
  <c r="Q124" i="1" s="1"/>
  <c r="H123" i="1"/>
  <c r="R123" i="1" s="1"/>
  <c r="G123" i="1"/>
  <c r="F123" i="1"/>
  <c r="H122" i="1"/>
  <c r="R122" i="1" s="1"/>
  <c r="G122" i="1"/>
  <c r="F122" i="1"/>
  <c r="H121" i="1"/>
  <c r="R121" i="1" s="1"/>
  <c r="G121" i="1"/>
  <c r="F121" i="1"/>
  <c r="Q121" i="1" s="1"/>
  <c r="H120" i="1"/>
  <c r="R120" i="1" s="1"/>
  <c r="G120" i="1"/>
  <c r="F120" i="1"/>
  <c r="Q120" i="1" s="1"/>
  <c r="H119" i="1"/>
  <c r="G119" i="1"/>
  <c r="F119" i="1"/>
  <c r="P118" i="1"/>
  <c r="O118" i="1"/>
  <c r="N118" i="1"/>
  <c r="M118" i="1"/>
  <c r="L118" i="1"/>
  <c r="K118" i="1"/>
  <c r="K77" i="1" s="1"/>
  <c r="J118" i="1"/>
  <c r="I118" i="1"/>
  <c r="E118" i="1"/>
  <c r="D118" i="1"/>
  <c r="H117" i="1"/>
  <c r="G117" i="1"/>
  <c r="F117" i="1"/>
  <c r="H116" i="1"/>
  <c r="G116" i="1"/>
  <c r="F116" i="1"/>
  <c r="H115" i="1"/>
  <c r="R115" i="1" s="1"/>
  <c r="S115" i="1" s="1"/>
  <c r="G115" i="1"/>
  <c r="F115" i="1"/>
  <c r="H114" i="1"/>
  <c r="G114" i="1"/>
  <c r="F114" i="1"/>
  <c r="H113" i="1"/>
  <c r="R113" i="1" s="1"/>
  <c r="G113" i="1"/>
  <c r="F113" i="1"/>
  <c r="H112" i="1"/>
  <c r="G112" i="1"/>
  <c r="F112" i="1"/>
  <c r="H111" i="1"/>
  <c r="R111" i="1" s="1"/>
  <c r="G111" i="1"/>
  <c r="F111" i="1"/>
  <c r="H110" i="1"/>
  <c r="G110" i="1"/>
  <c r="F110" i="1"/>
  <c r="H109" i="1"/>
  <c r="R109" i="1" s="1"/>
  <c r="G109" i="1"/>
  <c r="F109" i="1"/>
  <c r="H108" i="1"/>
  <c r="R108" i="1" s="1"/>
  <c r="S108" i="1" s="1"/>
  <c r="G108" i="1"/>
  <c r="F108" i="1"/>
  <c r="H107" i="1"/>
  <c r="G107" i="1"/>
  <c r="F107" i="1"/>
  <c r="H106" i="1"/>
  <c r="G106" i="1"/>
  <c r="F106" i="1"/>
  <c r="Q106" i="1" s="1"/>
  <c r="H105" i="1"/>
  <c r="R105" i="1" s="1"/>
  <c r="S105" i="1" s="1"/>
  <c r="G105" i="1"/>
  <c r="F105" i="1"/>
  <c r="H104" i="1"/>
  <c r="R104" i="1" s="1"/>
  <c r="S104" i="1" s="1"/>
  <c r="G104" i="1"/>
  <c r="F104" i="1"/>
  <c r="H103" i="1"/>
  <c r="G103" i="1"/>
  <c r="F103" i="1"/>
  <c r="H102" i="1"/>
  <c r="G102" i="1"/>
  <c r="F102" i="1"/>
  <c r="Q102" i="1" s="1"/>
  <c r="H101" i="1"/>
  <c r="R101" i="1" s="1"/>
  <c r="S101" i="1" s="1"/>
  <c r="G101" i="1"/>
  <c r="F101" i="1"/>
  <c r="Q101" i="1" s="1"/>
  <c r="H100" i="1"/>
  <c r="R100" i="1" s="1"/>
  <c r="S100" i="1" s="1"/>
  <c r="G100" i="1"/>
  <c r="F100" i="1"/>
  <c r="H99" i="1"/>
  <c r="G99" i="1"/>
  <c r="F99" i="1"/>
  <c r="H98" i="1"/>
  <c r="G98" i="1"/>
  <c r="F98" i="1"/>
  <c r="H97" i="1"/>
  <c r="R97" i="1" s="1"/>
  <c r="S97" i="1" s="1"/>
  <c r="G97" i="1"/>
  <c r="F97" i="1"/>
  <c r="Q97" i="1" s="1"/>
  <c r="H96" i="1"/>
  <c r="R96" i="1" s="1"/>
  <c r="S96" i="1" s="1"/>
  <c r="G96" i="1"/>
  <c r="F96" i="1"/>
  <c r="H95" i="1"/>
  <c r="G95" i="1"/>
  <c r="F95" i="1"/>
  <c r="H94" i="1"/>
  <c r="G94" i="1"/>
  <c r="F94" i="1"/>
  <c r="H93" i="1"/>
  <c r="R93" i="1" s="1"/>
  <c r="G93" i="1"/>
  <c r="F93" i="1"/>
  <c r="H92" i="1"/>
  <c r="R92" i="1" s="1"/>
  <c r="S92" i="1" s="1"/>
  <c r="G92" i="1"/>
  <c r="F92" i="1"/>
  <c r="H91" i="1"/>
  <c r="F91" i="1"/>
  <c r="P90" i="1"/>
  <c r="O90" i="1"/>
  <c r="N90" i="1"/>
  <c r="M90" i="1"/>
  <c r="L90" i="1"/>
  <c r="K90" i="1"/>
  <c r="J90" i="1"/>
  <c r="I90" i="1"/>
  <c r="E90" i="1"/>
  <c r="D90" i="1"/>
  <c r="H89" i="1"/>
  <c r="G89" i="1"/>
  <c r="G88" i="1" s="1"/>
  <c r="F89" i="1"/>
  <c r="P88" i="1"/>
  <c r="O88" i="1"/>
  <c r="N88" i="1"/>
  <c r="M88" i="1"/>
  <c r="L88" i="1"/>
  <c r="K88" i="1"/>
  <c r="J88" i="1"/>
  <c r="I88" i="1"/>
  <c r="F88" i="1"/>
  <c r="E88" i="1"/>
  <c r="D88" i="1"/>
  <c r="H87" i="1"/>
  <c r="F87" i="1"/>
  <c r="H86" i="1"/>
  <c r="R86" i="1" s="1"/>
  <c r="G86" i="1"/>
  <c r="F86" i="1"/>
  <c r="H85" i="1"/>
  <c r="G85" i="1"/>
  <c r="F85" i="1"/>
  <c r="H84" i="1"/>
  <c r="R84" i="1" s="1"/>
  <c r="G84" i="1"/>
  <c r="F84" i="1"/>
  <c r="H83" i="1"/>
  <c r="G83" i="1"/>
  <c r="F83" i="1"/>
  <c r="H82" i="1"/>
  <c r="F82" i="1"/>
  <c r="H81" i="1"/>
  <c r="R81" i="1" s="1"/>
  <c r="G81" i="1"/>
  <c r="F81" i="1"/>
  <c r="H80" i="1"/>
  <c r="G80" i="1"/>
  <c r="F80" i="1"/>
  <c r="H79" i="1"/>
  <c r="F79" i="1"/>
  <c r="P78" i="1"/>
  <c r="O78" i="1"/>
  <c r="N78" i="1"/>
  <c r="M78" i="1"/>
  <c r="L78" i="1"/>
  <c r="K78" i="1"/>
  <c r="J78" i="1"/>
  <c r="I78" i="1"/>
  <c r="E78" i="1"/>
  <c r="D78" i="1"/>
  <c r="H76" i="1"/>
  <c r="G76" i="1"/>
  <c r="F76" i="1"/>
  <c r="H75" i="1"/>
  <c r="F75" i="1"/>
  <c r="H74" i="1"/>
  <c r="F74" i="1"/>
  <c r="H73" i="1"/>
  <c r="G73" i="1"/>
  <c r="F73" i="1"/>
  <c r="H72" i="1"/>
  <c r="G72" i="1"/>
  <c r="F72" i="1"/>
  <c r="H71" i="1"/>
  <c r="F71" i="1"/>
  <c r="H70" i="1"/>
  <c r="G70" i="1"/>
  <c r="F70" i="1"/>
  <c r="P69" i="1"/>
  <c r="O69" i="1"/>
  <c r="N69" i="1"/>
  <c r="M69" i="1"/>
  <c r="L69" i="1"/>
  <c r="K69" i="1"/>
  <c r="J69" i="1"/>
  <c r="I69" i="1"/>
  <c r="E69" i="1"/>
  <c r="D69" i="1"/>
  <c r="H68" i="1"/>
  <c r="G68" i="1"/>
  <c r="F68" i="1"/>
  <c r="Q68" i="1" s="1"/>
  <c r="H67" i="1"/>
  <c r="R67" i="1" s="1"/>
  <c r="G67" i="1"/>
  <c r="F67" i="1"/>
  <c r="H66" i="1"/>
  <c r="R66" i="1" s="1"/>
  <c r="G66" i="1"/>
  <c r="G65" i="1" s="1"/>
  <c r="F66" i="1"/>
  <c r="P65" i="1"/>
  <c r="O65" i="1"/>
  <c r="N65" i="1"/>
  <c r="M65" i="1"/>
  <c r="L65" i="1"/>
  <c r="K65" i="1"/>
  <c r="J65" i="1"/>
  <c r="I65" i="1"/>
  <c r="E65" i="1"/>
  <c r="D65" i="1"/>
  <c r="H64" i="1"/>
  <c r="G64" i="1"/>
  <c r="F64" i="1"/>
  <c r="H63" i="1"/>
  <c r="R63" i="1" s="1"/>
  <c r="G63" i="1"/>
  <c r="F63" i="1"/>
  <c r="H62" i="1"/>
  <c r="G62" i="1"/>
  <c r="F62" i="1"/>
  <c r="F61" i="1" s="1"/>
  <c r="P61" i="1"/>
  <c r="O61" i="1"/>
  <c r="N61" i="1"/>
  <c r="M61" i="1"/>
  <c r="L61" i="1"/>
  <c r="K61" i="1"/>
  <c r="J61" i="1"/>
  <c r="I61" i="1"/>
  <c r="E61" i="1"/>
  <c r="D61" i="1"/>
  <c r="H60" i="1"/>
  <c r="G60" i="1"/>
  <c r="F60" i="1"/>
  <c r="H59" i="1"/>
  <c r="G59" i="1"/>
  <c r="F59" i="1"/>
  <c r="H58" i="1"/>
  <c r="R58" i="1" s="1"/>
  <c r="S58" i="1" s="1"/>
  <c r="G58" i="1"/>
  <c r="F58" i="1"/>
  <c r="H57" i="1"/>
  <c r="R57" i="1" s="1"/>
  <c r="G57" i="1"/>
  <c r="F57" i="1"/>
  <c r="H56" i="1"/>
  <c r="R56" i="1" s="1"/>
  <c r="G56" i="1"/>
  <c r="F56" i="1"/>
  <c r="P55" i="1"/>
  <c r="P54" i="1" s="1"/>
  <c r="O55" i="1"/>
  <c r="N55" i="1"/>
  <c r="M55" i="1"/>
  <c r="M54" i="1" s="1"/>
  <c r="L55" i="1"/>
  <c r="L54" i="1" s="1"/>
  <c r="K55" i="1"/>
  <c r="J55" i="1"/>
  <c r="I55" i="1"/>
  <c r="I54" i="1" s="1"/>
  <c r="E55" i="1"/>
  <c r="D55" i="1"/>
  <c r="N54" i="1"/>
  <c r="H52" i="1"/>
  <c r="R52" i="1" s="1"/>
  <c r="G52" i="1"/>
  <c r="F52" i="1"/>
  <c r="H51" i="1"/>
  <c r="R51" i="1" s="1"/>
  <c r="G51" i="1"/>
  <c r="F51" i="1"/>
  <c r="H50" i="1"/>
  <c r="G50" i="1"/>
  <c r="F50" i="1"/>
  <c r="H49" i="1"/>
  <c r="G49" i="1"/>
  <c r="F49" i="1"/>
  <c r="H48" i="1"/>
  <c r="R48" i="1" s="1"/>
  <c r="G48" i="1"/>
  <c r="F48" i="1"/>
  <c r="H47" i="1"/>
  <c r="G47" i="1"/>
  <c r="F47" i="1"/>
  <c r="H46" i="1"/>
  <c r="R46" i="1" s="1"/>
  <c r="G46" i="1"/>
  <c r="F46" i="1"/>
  <c r="H45" i="1"/>
  <c r="G45" i="1"/>
  <c r="F45" i="1"/>
  <c r="H44" i="1"/>
  <c r="R44" i="1" s="1"/>
  <c r="G44" i="1"/>
  <c r="F44" i="1"/>
  <c r="H43" i="1"/>
  <c r="R43" i="1" s="1"/>
  <c r="G43" i="1"/>
  <c r="F43" i="1"/>
  <c r="P42" i="1"/>
  <c r="O42" i="1"/>
  <c r="N42" i="1"/>
  <c r="M42" i="1"/>
  <c r="L42" i="1"/>
  <c r="K42" i="1"/>
  <c r="J42" i="1"/>
  <c r="I42" i="1"/>
  <c r="E42" i="1"/>
  <c r="D42" i="1"/>
  <c r="H41" i="1"/>
  <c r="R41" i="1" s="1"/>
  <c r="R40" i="1" s="1"/>
  <c r="G41" i="1"/>
  <c r="G40" i="1" s="1"/>
  <c r="F41" i="1"/>
  <c r="P40" i="1"/>
  <c r="O40" i="1"/>
  <c r="N40" i="1"/>
  <c r="M40" i="1"/>
  <c r="L40" i="1"/>
  <c r="K40" i="1"/>
  <c r="J40" i="1"/>
  <c r="I40" i="1"/>
  <c r="H40" i="1"/>
  <c r="E40" i="1"/>
  <c r="D40" i="1"/>
  <c r="H39" i="1"/>
  <c r="G39" i="1"/>
  <c r="G38" i="1" s="1"/>
  <c r="F39" i="1"/>
  <c r="P38" i="1"/>
  <c r="O38" i="1"/>
  <c r="N38" i="1"/>
  <c r="M38" i="1"/>
  <c r="L38" i="1"/>
  <c r="K38" i="1"/>
  <c r="J38" i="1"/>
  <c r="I38" i="1"/>
  <c r="F38" i="1"/>
  <c r="E38" i="1"/>
  <c r="D38" i="1"/>
  <c r="I35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O26" i="1"/>
  <c r="E26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L24" i="1"/>
  <c r="D24" i="1"/>
  <c r="I18" i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B18" i="1"/>
  <c r="C18" i="1" s="1"/>
  <c r="D18" i="1" s="1"/>
  <c r="E18" i="1" s="1"/>
  <c r="F18" i="1" s="1"/>
  <c r="G18" i="1" s="1"/>
  <c r="J26" i="1" l="1"/>
  <c r="F42" i="1"/>
  <c r="F35" i="1" s="1"/>
  <c r="F28" i="1" s="1"/>
  <c r="N77" i="1"/>
  <c r="R491" i="1"/>
  <c r="H490" i="1"/>
  <c r="L674" i="1"/>
  <c r="G224" i="1"/>
  <c r="N26" i="1"/>
  <c r="J77" i="1"/>
  <c r="F40" i="1"/>
  <c r="Q41" i="1"/>
  <c r="Q40" i="1" s="1"/>
  <c r="O54" i="1"/>
  <c r="O21" i="1" s="1"/>
  <c r="G61" i="1"/>
  <c r="D77" i="1"/>
  <c r="R439" i="1"/>
  <c r="H438" i="1"/>
  <c r="P24" i="1"/>
  <c r="Q321" i="1"/>
  <c r="Q327" i="1"/>
  <c r="Q387" i="1"/>
  <c r="Q416" i="1"/>
  <c r="Q440" i="1"/>
  <c r="G452" i="1"/>
  <c r="G456" i="1"/>
  <c r="Q480" i="1"/>
  <c r="Q547" i="1"/>
  <c r="Q551" i="1"/>
  <c r="Q555" i="1"/>
  <c r="Q559" i="1"/>
  <c r="Q570" i="1"/>
  <c r="Q616" i="1"/>
  <c r="K689" i="1"/>
  <c r="O689" i="1"/>
  <c r="L698" i="1"/>
  <c r="I722" i="1"/>
  <c r="G787" i="1"/>
  <c r="G783" i="1" s="1"/>
  <c r="J35" i="1"/>
  <c r="J28" i="1" s="1"/>
  <c r="N35" i="1"/>
  <c r="N28" i="1" s="1"/>
  <c r="N27" i="1" s="1"/>
  <c r="Q48" i="1"/>
  <c r="G55" i="1"/>
  <c r="G54" i="1" s="1"/>
  <c r="H61" i="1"/>
  <c r="Q64" i="1"/>
  <c r="Q67" i="1"/>
  <c r="Q70" i="1"/>
  <c r="Q73" i="1"/>
  <c r="Q74" i="1"/>
  <c r="E77" i="1"/>
  <c r="Q87" i="1"/>
  <c r="Q92" i="1"/>
  <c r="Q100" i="1"/>
  <c r="F118" i="1"/>
  <c r="G118" i="1"/>
  <c r="Q123" i="1"/>
  <c r="Q131" i="1"/>
  <c r="Q149" i="1"/>
  <c r="Q153" i="1"/>
  <c r="Q161" i="1"/>
  <c r="Q181" i="1"/>
  <c r="Q192" i="1"/>
  <c r="Q231" i="1"/>
  <c r="Q233" i="1"/>
  <c r="Q242" i="1"/>
  <c r="Q273" i="1"/>
  <c r="Q281" i="1"/>
  <c r="Q283" i="1"/>
  <c r="Q287" i="1"/>
  <c r="Q291" i="1"/>
  <c r="Q297" i="1"/>
  <c r="Q309" i="1"/>
  <c r="Q316" i="1"/>
  <c r="Q386" i="1"/>
  <c r="I399" i="1"/>
  <c r="M399" i="1"/>
  <c r="Q409" i="1"/>
  <c r="Q408" i="1" s="1"/>
  <c r="N23" i="1"/>
  <c r="K435" i="1"/>
  <c r="K434" i="1" s="1"/>
  <c r="Q437" i="1"/>
  <c r="Q436" i="1" s="1"/>
  <c r="Q439" i="1"/>
  <c r="Q491" i="1"/>
  <c r="Q490" i="1" s="1"/>
  <c r="Q497" i="1"/>
  <c r="Q523" i="1"/>
  <c r="Q528" i="1"/>
  <c r="Q529" i="1"/>
  <c r="Q535" i="1"/>
  <c r="Q546" i="1"/>
  <c r="Q550" i="1"/>
  <c r="Q558" i="1"/>
  <c r="Q569" i="1"/>
  <c r="Q580" i="1"/>
  <c r="Q599" i="1"/>
  <c r="Q603" i="1"/>
  <c r="Q635" i="1"/>
  <c r="Q641" i="1"/>
  <c r="Q649" i="1"/>
  <c r="Q655" i="1"/>
  <c r="Q656" i="1"/>
  <c r="Q751" i="1"/>
  <c r="E35" i="1"/>
  <c r="E28" i="1" s="1"/>
  <c r="K35" i="1"/>
  <c r="O35" i="1"/>
  <c r="O28" i="1" s="1"/>
  <c r="O27" i="1" s="1"/>
  <c r="Q63" i="1"/>
  <c r="G69" i="1"/>
  <c r="Q75" i="1"/>
  <c r="Q82" i="1"/>
  <c r="Q85" i="1"/>
  <c r="Q115" i="1"/>
  <c r="Q126" i="1"/>
  <c r="Q134" i="1"/>
  <c r="Q148" i="1"/>
  <c r="Q152" i="1"/>
  <c r="Q166" i="1"/>
  <c r="Q169" i="1"/>
  <c r="Q176" i="1"/>
  <c r="Q180" i="1"/>
  <c r="Q226" i="1"/>
  <c r="Q229" i="1"/>
  <c r="Q250" i="1"/>
  <c r="Q253" i="1"/>
  <c r="Q257" i="1"/>
  <c r="Q375" i="1"/>
  <c r="E379" i="1"/>
  <c r="Q382" i="1"/>
  <c r="Q395" i="1"/>
  <c r="Q403" i="1"/>
  <c r="Q421" i="1"/>
  <c r="L434" i="1"/>
  <c r="I447" i="1"/>
  <c r="I24" i="1" s="1"/>
  <c r="M447" i="1"/>
  <c r="M24" i="1" s="1"/>
  <c r="Q466" i="1"/>
  <c r="Q521" i="1"/>
  <c r="K530" i="1"/>
  <c r="O530" i="1"/>
  <c r="G674" i="1"/>
  <c r="D698" i="1"/>
  <c r="Q721" i="1"/>
  <c r="D722" i="1"/>
  <c r="D673" i="1" s="1"/>
  <c r="Q736" i="1"/>
  <c r="Q739" i="1"/>
  <c r="Q741" i="1"/>
  <c r="Q744" i="1"/>
  <c r="S451" i="1"/>
  <c r="R450" i="1"/>
  <c r="S709" i="1"/>
  <c r="R708" i="1"/>
  <c r="S708" i="1" s="1"/>
  <c r="M35" i="1"/>
  <c r="M28" i="1" s="1"/>
  <c r="J54" i="1"/>
  <c r="Q84" i="1"/>
  <c r="I77" i="1"/>
  <c r="Q135" i="1"/>
  <c r="Q284" i="1"/>
  <c r="Q336" i="1"/>
  <c r="D379" i="1"/>
  <c r="Q414" i="1"/>
  <c r="Q429" i="1"/>
  <c r="Q463" i="1"/>
  <c r="Q475" i="1"/>
  <c r="E489" i="1"/>
  <c r="E482" i="1" s="1"/>
  <c r="Q501" i="1"/>
  <c r="Q507" i="1"/>
  <c r="J520" i="1"/>
  <c r="M530" i="1"/>
  <c r="Q593" i="1"/>
  <c r="Q605" i="1"/>
  <c r="Q613" i="1"/>
  <c r="K762" i="1"/>
  <c r="I28" i="1"/>
  <c r="Q46" i="1"/>
  <c r="Q47" i="1"/>
  <c r="E54" i="1"/>
  <c r="K54" i="1"/>
  <c r="O77" i="1"/>
  <c r="Q243" i="1"/>
  <c r="Q244" i="1"/>
  <c r="Q251" i="1"/>
  <c r="Q255" i="1"/>
  <c r="Q259" i="1"/>
  <c r="Q271" i="1"/>
  <c r="P435" i="1"/>
  <c r="P434" i="1" s="1"/>
  <c r="I489" i="1"/>
  <c r="I482" i="1" s="1"/>
  <c r="I20" i="1" s="1"/>
  <c r="M489" i="1"/>
  <c r="M482" i="1" s="1"/>
  <c r="Q711" i="1"/>
  <c r="Q713" i="1"/>
  <c r="Q718" i="1"/>
  <c r="F774" i="1"/>
  <c r="F769" i="1" s="1"/>
  <c r="F762" i="1" s="1"/>
  <c r="Q809" i="1"/>
  <c r="Q58" i="1"/>
  <c r="Q94" i="1"/>
  <c r="Q98" i="1"/>
  <c r="Q104" i="1"/>
  <c r="Q108" i="1"/>
  <c r="Q113" i="1"/>
  <c r="Q122" i="1"/>
  <c r="Q160" i="1"/>
  <c r="Q208" i="1"/>
  <c r="F227" i="1"/>
  <c r="F221" i="1" s="1"/>
  <c r="Q269" i="1"/>
  <c r="Q270" i="1"/>
  <c r="Q277" i="1"/>
  <c r="F408" i="1"/>
  <c r="I435" i="1"/>
  <c r="I434" i="1" s="1"/>
  <c r="I23" i="1" s="1"/>
  <c r="M435" i="1"/>
  <c r="M434" i="1" s="1"/>
  <c r="M23" i="1" s="1"/>
  <c r="Q548" i="1"/>
  <c r="Q554" i="1"/>
  <c r="Q560" i="1"/>
  <c r="Q582" i="1"/>
  <c r="Q636" i="1"/>
  <c r="Q660" i="1"/>
  <c r="L689" i="1"/>
  <c r="P689" i="1"/>
  <c r="I689" i="1"/>
  <c r="M689" i="1"/>
  <c r="Q749" i="1"/>
  <c r="Q762" i="1"/>
  <c r="H808" i="1"/>
  <c r="G42" i="1"/>
  <c r="G35" i="1" s="1"/>
  <c r="G28" i="1" s="1"/>
  <c r="N21" i="1"/>
  <c r="Q56" i="1"/>
  <c r="Q57" i="1"/>
  <c r="Q174" i="1"/>
  <c r="K221" i="1"/>
  <c r="K24" i="1" s="1"/>
  <c r="O221" i="1"/>
  <c r="O24" i="1" s="1"/>
  <c r="Q241" i="1"/>
  <c r="Q286" i="1"/>
  <c r="L359" i="1"/>
  <c r="E399" i="1"/>
  <c r="Q600" i="1"/>
  <c r="Q642" i="1"/>
  <c r="D689" i="1"/>
  <c r="N762" i="1"/>
  <c r="G762" i="1"/>
  <c r="G761" i="1" s="1"/>
  <c r="R207" i="1"/>
  <c r="Q207" i="1"/>
  <c r="Q493" i="1"/>
  <c r="F492" i="1"/>
  <c r="K28" i="1"/>
  <c r="L35" i="1"/>
  <c r="L28" i="1" s="1"/>
  <c r="L20" i="1" s="1"/>
  <c r="Q43" i="1"/>
  <c r="Q44" i="1"/>
  <c r="Q45" i="1"/>
  <c r="Q51" i="1"/>
  <c r="Q52" i="1"/>
  <c r="D54" i="1"/>
  <c r="D21" i="1" s="1"/>
  <c r="G78" i="1"/>
  <c r="Q96" i="1"/>
  <c r="Q272" i="1"/>
  <c r="Q280" i="1"/>
  <c r="R298" i="1"/>
  <c r="Q298" i="1"/>
  <c r="K489" i="1"/>
  <c r="K482" i="1" s="1"/>
  <c r="K481" i="1" s="1"/>
  <c r="O489" i="1"/>
  <c r="O482" i="1" s="1"/>
  <c r="R490" i="1"/>
  <c r="S491" i="1"/>
  <c r="R178" i="1"/>
  <c r="Q178" i="1"/>
  <c r="P35" i="1"/>
  <c r="P28" i="1" s="1"/>
  <c r="D35" i="1"/>
  <c r="D28" i="1" s="1"/>
  <c r="D27" i="1" s="1"/>
  <c r="M77" i="1"/>
  <c r="Q79" i="1"/>
  <c r="F78" i="1"/>
  <c r="Q195" i="1"/>
  <c r="Q199" i="1"/>
  <c r="Q203" i="1"/>
  <c r="H235" i="1"/>
  <c r="Q238" i="1"/>
  <c r="R294" i="1"/>
  <c r="Q294" i="1"/>
  <c r="Q62" i="1"/>
  <c r="Q61" i="1" s="1"/>
  <c r="Q81" i="1"/>
  <c r="Q105" i="1"/>
  <c r="Q107" i="1"/>
  <c r="Q111" i="1"/>
  <c r="Q112" i="1"/>
  <c r="Q129" i="1"/>
  <c r="Q145" i="1"/>
  <c r="Q158" i="1"/>
  <c r="Q170" i="1"/>
  <c r="Q175" i="1"/>
  <c r="Q185" i="1"/>
  <c r="Q190" i="1"/>
  <c r="J221" i="1"/>
  <c r="J24" i="1" s="1"/>
  <c r="N221" i="1"/>
  <c r="N24" i="1" s="1"/>
  <c r="G235" i="1"/>
  <c r="Q245" i="1"/>
  <c r="Q249" i="1"/>
  <c r="R290" i="1"/>
  <c r="Q290" i="1"/>
  <c r="Q308" i="1"/>
  <c r="Q411" i="1"/>
  <c r="Q410" i="1" s="1"/>
  <c r="F410" i="1"/>
  <c r="G495" i="1"/>
  <c r="F495" i="1"/>
  <c r="F489" i="1" s="1"/>
  <c r="F482" i="1" s="1"/>
  <c r="R509" i="1"/>
  <c r="S509" i="1" s="1"/>
  <c r="Q509" i="1"/>
  <c r="R532" i="1"/>
  <c r="H531" i="1"/>
  <c r="Q71" i="1"/>
  <c r="H69" i="1"/>
  <c r="L77" i="1"/>
  <c r="P77" i="1"/>
  <c r="Q80" i="1"/>
  <c r="Q86" i="1"/>
  <c r="Q91" i="1"/>
  <c r="Q109" i="1"/>
  <c r="Q110" i="1"/>
  <c r="Q127" i="1"/>
  <c r="Q128" i="1"/>
  <c r="Q156" i="1"/>
  <c r="Q172" i="1"/>
  <c r="Q173" i="1"/>
  <c r="Q177" i="1"/>
  <c r="Q183" i="1"/>
  <c r="Q196" i="1"/>
  <c r="Q198" i="1"/>
  <c r="Q200" i="1"/>
  <c r="Q202" i="1"/>
  <c r="Q204" i="1"/>
  <c r="Q206" i="1"/>
  <c r="Q228" i="1"/>
  <c r="Q230" i="1"/>
  <c r="Q261" i="1"/>
  <c r="Q266" i="1"/>
  <c r="R289" i="1"/>
  <c r="Q289" i="1"/>
  <c r="Q295" i="1"/>
  <c r="Q299" i="1"/>
  <c r="D359" i="1"/>
  <c r="G412" i="1"/>
  <c r="S450" i="1"/>
  <c r="Q462" i="1"/>
  <c r="F456" i="1"/>
  <c r="Q142" i="1"/>
  <c r="Q144" i="1"/>
  <c r="Q146" i="1"/>
  <c r="Q189" i="1"/>
  <c r="E221" i="1"/>
  <c r="E24" i="1" s="1"/>
  <c r="G227" i="1"/>
  <c r="G221" i="1" s="1"/>
  <c r="F235" i="1"/>
  <c r="Q310" i="1"/>
  <c r="R334" i="1"/>
  <c r="S334" i="1" s="1"/>
  <c r="Q334" i="1"/>
  <c r="F390" i="1"/>
  <c r="F379" i="1" s="1"/>
  <c r="Q391" i="1"/>
  <c r="Q390" i="1" s="1"/>
  <c r="R615" i="1"/>
  <c r="Q615" i="1"/>
  <c r="G359" i="1"/>
  <c r="K359" i="1"/>
  <c r="O359" i="1"/>
  <c r="Q438" i="1"/>
  <c r="Q435" i="1" s="1"/>
  <c r="Q434" i="1" s="1"/>
  <c r="Q23" i="1" s="1"/>
  <c r="L489" i="1"/>
  <c r="L482" i="1" s="1"/>
  <c r="L481" i="1" s="1"/>
  <c r="P489" i="1"/>
  <c r="P482" i="1" s="1"/>
  <c r="P481" i="1" s="1"/>
  <c r="G492" i="1"/>
  <c r="G489" i="1" s="1"/>
  <c r="G482" i="1" s="1"/>
  <c r="I520" i="1"/>
  <c r="I21" i="1" s="1"/>
  <c r="M520" i="1"/>
  <c r="G526" i="1"/>
  <c r="G573" i="1"/>
  <c r="Q611" i="1"/>
  <c r="R611" i="1"/>
  <c r="Q633" i="1"/>
  <c r="F632" i="1"/>
  <c r="G722" i="1"/>
  <c r="I762" i="1"/>
  <c r="Q311" i="1"/>
  <c r="Q312" i="1"/>
  <c r="Q319" i="1"/>
  <c r="Q320" i="1"/>
  <c r="Q326" i="1"/>
  <c r="E359" i="1"/>
  <c r="I359" i="1"/>
  <c r="M359" i="1"/>
  <c r="F371" i="1"/>
  <c r="F366" i="1" s="1"/>
  <c r="F359" i="1" s="1"/>
  <c r="Q384" i="1"/>
  <c r="G380" i="1"/>
  <c r="G379" i="1" s="1"/>
  <c r="Q398" i="1"/>
  <c r="D399" i="1"/>
  <c r="K399" i="1"/>
  <c r="K22" i="1" s="1"/>
  <c r="O399" i="1"/>
  <c r="Q402" i="1"/>
  <c r="G400" i="1"/>
  <c r="G399" i="1" s="1"/>
  <c r="G358" i="1" s="1"/>
  <c r="F412" i="1"/>
  <c r="Q419" i="1"/>
  <c r="Q420" i="1"/>
  <c r="Q424" i="1"/>
  <c r="Q430" i="1"/>
  <c r="G435" i="1"/>
  <c r="G434" i="1" s="1"/>
  <c r="G447" i="1"/>
  <c r="Q458" i="1"/>
  <c r="D489" i="1"/>
  <c r="D482" i="1" s="1"/>
  <c r="H495" i="1"/>
  <c r="Q505" i="1"/>
  <c r="Q515" i="1"/>
  <c r="Q514" i="1" s="1"/>
  <c r="G521" i="1"/>
  <c r="G545" i="1"/>
  <c r="H545" i="1"/>
  <c r="Q586" i="1"/>
  <c r="Q587" i="1"/>
  <c r="G632" i="1"/>
  <c r="F694" i="1"/>
  <c r="F689" i="1" s="1"/>
  <c r="Q695" i="1"/>
  <c r="Q694" i="1" s="1"/>
  <c r="H735" i="1"/>
  <c r="Q738" i="1"/>
  <c r="K761" i="1"/>
  <c r="Q317" i="1"/>
  <c r="Q318" i="1"/>
  <c r="Q357" i="1"/>
  <c r="J359" i="1"/>
  <c r="J358" i="1" s="1"/>
  <c r="N359" i="1"/>
  <c r="N358" i="1" s="1"/>
  <c r="L379" i="1"/>
  <c r="L21" i="1" s="1"/>
  <c r="P379" i="1"/>
  <c r="P21" i="1" s="1"/>
  <c r="Q396" i="1"/>
  <c r="L399" i="1"/>
  <c r="P399" i="1"/>
  <c r="Q406" i="1"/>
  <c r="Q418" i="1"/>
  <c r="Q422" i="1"/>
  <c r="E435" i="1"/>
  <c r="E434" i="1" s="1"/>
  <c r="E23" i="1" s="1"/>
  <c r="F450" i="1"/>
  <c r="F447" i="1" s="1"/>
  <c r="J489" i="1"/>
  <c r="J482" i="1" s="1"/>
  <c r="J481" i="1" s="1"/>
  <c r="N489" i="1"/>
  <c r="N482" i="1" s="1"/>
  <c r="Q494" i="1"/>
  <c r="Q496" i="1"/>
  <c r="Q512" i="1"/>
  <c r="R521" i="1"/>
  <c r="I530" i="1"/>
  <c r="Q542" i="1"/>
  <c r="F541" i="1"/>
  <c r="Q562" i="1"/>
  <c r="Q588" i="1"/>
  <c r="Q608" i="1"/>
  <c r="Q609" i="1"/>
  <c r="Q637" i="1"/>
  <c r="Q661" i="1"/>
  <c r="Q663" i="1"/>
  <c r="J674" i="1"/>
  <c r="N674" i="1"/>
  <c r="Q700" i="1"/>
  <c r="F699" i="1"/>
  <c r="Q703" i="1"/>
  <c r="J530" i="1"/>
  <c r="N530" i="1"/>
  <c r="Q557" i="1"/>
  <c r="Q563" i="1"/>
  <c r="Q565" i="1"/>
  <c r="Q575" i="1"/>
  <c r="Q576" i="1"/>
  <c r="Q583" i="1"/>
  <c r="Q607" i="1"/>
  <c r="Q644" i="1"/>
  <c r="Q645" i="1"/>
  <c r="Q652" i="1"/>
  <c r="Q659" i="1"/>
  <c r="Q662" i="1"/>
  <c r="K674" i="1"/>
  <c r="G689" i="1"/>
  <c r="E689" i="1"/>
  <c r="Q702" i="1"/>
  <c r="Q704" i="1"/>
  <c r="Q717" i="1"/>
  <c r="Q737" i="1"/>
  <c r="Q740" i="1"/>
  <c r="Q752" i="1"/>
  <c r="Q753" i="1"/>
  <c r="Q755" i="1"/>
  <c r="J762" i="1"/>
  <c r="G735" i="1"/>
  <c r="Q742" i="1"/>
  <c r="O762" i="1"/>
  <c r="O761" i="1" s="1"/>
  <c r="D762" i="1"/>
  <c r="D761" i="1" s="1"/>
  <c r="L762" i="1"/>
  <c r="L761" i="1" s="1"/>
  <c r="P762" i="1"/>
  <c r="P761" i="1" s="1"/>
  <c r="M762" i="1"/>
  <c r="M761" i="1" s="1"/>
  <c r="E762" i="1"/>
  <c r="E761" i="1" s="1"/>
  <c r="N761" i="1"/>
  <c r="Q810" i="1"/>
  <c r="Q808" i="1" s="1"/>
  <c r="D530" i="1"/>
  <c r="Q533" i="1"/>
  <c r="Q543" i="1"/>
  <c r="Q541" i="1" s="1"/>
  <c r="Q549" i="1"/>
  <c r="Q566" i="1"/>
  <c r="Q567" i="1"/>
  <c r="Q577" i="1"/>
  <c r="Q578" i="1"/>
  <c r="Q585" i="1"/>
  <c r="Q589" i="1"/>
  <c r="Q591" i="1"/>
  <c r="Q639" i="1"/>
  <c r="Q646" i="1"/>
  <c r="Q647" i="1"/>
  <c r="O674" i="1"/>
  <c r="J689" i="1"/>
  <c r="J21" i="1" s="1"/>
  <c r="Q697" i="1"/>
  <c r="Q696" i="1" s="1"/>
  <c r="Q706" i="1"/>
  <c r="Q709" i="1"/>
  <c r="Q708" i="1" s="1"/>
  <c r="Q712" i="1"/>
  <c r="Q720" i="1"/>
  <c r="K722" i="1"/>
  <c r="O722" i="1"/>
  <c r="O23" i="1" s="1"/>
  <c r="H722" i="1"/>
  <c r="L722" i="1"/>
  <c r="L23" i="1" s="1"/>
  <c r="P722" i="1"/>
  <c r="P23" i="1" s="1"/>
  <c r="F735" i="1"/>
  <c r="Q791" i="1"/>
  <c r="Q792" i="1"/>
  <c r="Q793" i="1"/>
  <c r="F805" i="1"/>
  <c r="F801" i="1" s="1"/>
  <c r="I27" i="1"/>
  <c r="M27" i="1"/>
  <c r="M20" i="1"/>
  <c r="K20" i="1"/>
  <c r="P20" i="1"/>
  <c r="P27" i="1"/>
  <c r="R45" i="1"/>
  <c r="R47" i="1"/>
  <c r="R49" i="1"/>
  <c r="S49" i="1" s="1"/>
  <c r="R50" i="1"/>
  <c r="S50" i="1" s="1"/>
  <c r="R59" i="1"/>
  <c r="Q60" i="1"/>
  <c r="F65" i="1"/>
  <c r="Q66" i="1"/>
  <c r="Q65" i="1" s="1"/>
  <c r="F69" i="1"/>
  <c r="Q72" i="1"/>
  <c r="Q76" i="1"/>
  <c r="R80" i="1"/>
  <c r="H78" i="1"/>
  <c r="R83" i="1"/>
  <c r="R89" i="1"/>
  <c r="R88" i="1" s="1"/>
  <c r="H88" i="1"/>
  <c r="R99" i="1"/>
  <c r="S99" i="1" s="1"/>
  <c r="R112" i="1"/>
  <c r="Q49" i="1"/>
  <c r="Q50" i="1"/>
  <c r="F55" i="1"/>
  <c r="Q59" i="1"/>
  <c r="Q55" i="1" s="1"/>
  <c r="R60" i="1"/>
  <c r="R62" i="1"/>
  <c r="R64" i="1"/>
  <c r="R73" i="1"/>
  <c r="H90" i="1"/>
  <c r="Q95" i="1"/>
  <c r="R103" i="1"/>
  <c r="S103" i="1" s="1"/>
  <c r="H38" i="1"/>
  <c r="Q39" i="1"/>
  <c r="Q38" i="1" s="1"/>
  <c r="H55" i="1"/>
  <c r="H65" i="1"/>
  <c r="Q83" i="1"/>
  <c r="R85" i="1"/>
  <c r="Q89" i="1"/>
  <c r="Q88" i="1" s="1"/>
  <c r="S93" i="1"/>
  <c r="Q99" i="1"/>
  <c r="R107" i="1"/>
  <c r="S107" i="1" s="1"/>
  <c r="R110" i="1"/>
  <c r="R39" i="1"/>
  <c r="H42" i="1"/>
  <c r="R72" i="1"/>
  <c r="R76" i="1"/>
  <c r="S76" i="1" s="1"/>
  <c r="G90" i="1"/>
  <c r="Q93" i="1"/>
  <c r="F90" i="1"/>
  <c r="R95" i="1"/>
  <c r="S95" i="1" s="1"/>
  <c r="Q103" i="1"/>
  <c r="R208" i="1"/>
  <c r="H224" i="1"/>
  <c r="Q225" i="1"/>
  <c r="Q224" i="1" s="1"/>
  <c r="R226" i="1"/>
  <c r="S226" i="1" s="1"/>
  <c r="R228" i="1"/>
  <c r="R230" i="1"/>
  <c r="S230" i="1" s="1"/>
  <c r="Q237" i="1"/>
  <c r="R264" i="1"/>
  <c r="S264" i="1" s="1"/>
  <c r="Q264" i="1"/>
  <c r="Q114" i="1"/>
  <c r="Q117" i="1"/>
  <c r="H118" i="1"/>
  <c r="Q119" i="1"/>
  <c r="Q130" i="1"/>
  <c r="Q136" i="1"/>
  <c r="Q137" i="1"/>
  <c r="Q138" i="1"/>
  <c r="Q139" i="1"/>
  <c r="Q155" i="1"/>
  <c r="Q157" i="1"/>
  <c r="Q159" i="1"/>
  <c r="Q164" i="1"/>
  <c r="R260" i="1"/>
  <c r="R262" i="1"/>
  <c r="R268" i="1"/>
  <c r="S268" i="1" s="1"/>
  <c r="R114" i="1"/>
  <c r="Q116" i="1"/>
  <c r="R117" i="1"/>
  <c r="S117" i="1" s="1"/>
  <c r="R119" i="1"/>
  <c r="R126" i="1"/>
  <c r="R128" i="1"/>
  <c r="R130" i="1"/>
  <c r="Q132" i="1"/>
  <c r="R150" i="1"/>
  <c r="S150" i="1" s="1"/>
  <c r="R153" i="1"/>
  <c r="R155" i="1"/>
  <c r="R157" i="1"/>
  <c r="R159" i="1"/>
  <c r="R164" i="1"/>
  <c r="R180" i="1"/>
  <c r="S180" i="1" s="1"/>
  <c r="Q182" i="1"/>
  <c r="Q184" i="1"/>
  <c r="Q186" i="1"/>
  <c r="Q188" i="1"/>
  <c r="Q191" i="1"/>
  <c r="Q194" i="1"/>
  <c r="R195" i="1"/>
  <c r="R197" i="1"/>
  <c r="R199" i="1"/>
  <c r="R201" i="1"/>
  <c r="R203" i="1"/>
  <c r="R205" i="1"/>
  <c r="Q210" i="1"/>
  <c r="Q211" i="1"/>
  <c r="Q232" i="1"/>
  <c r="Q227" i="1" s="1"/>
  <c r="Q239" i="1"/>
  <c r="R240" i="1"/>
  <c r="Q247" i="1"/>
  <c r="Q252" i="1"/>
  <c r="Q254" i="1"/>
  <c r="Q256" i="1"/>
  <c r="Q258" i="1"/>
  <c r="Q260" i="1"/>
  <c r="Q262" i="1"/>
  <c r="R68" i="1"/>
  <c r="R70" i="1"/>
  <c r="R94" i="1"/>
  <c r="S94" i="1" s="1"/>
  <c r="R98" i="1"/>
  <c r="S98" i="1" s="1"/>
  <c r="R102" i="1"/>
  <c r="S102" i="1" s="1"/>
  <c r="R106" i="1"/>
  <c r="S106" i="1" s="1"/>
  <c r="R116" i="1"/>
  <c r="S116" i="1" s="1"/>
  <c r="R149" i="1"/>
  <c r="S149" i="1" s="1"/>
  <c r="R194" i="1"/>
  <c r="S194" i="1" s="1"/>
  <c r="H227" i="1"/>
  <c r="R232" i="1"/>
  <c r="S232" i="1" s="1"/>
  <c r="R237" i="1"/>
  <c r="R239" i="1"/>
  <c r="Q240" i="1"/>
  <c r="Q268" i="1"/>
  <c r="R272" i="1"/>
  <c r="R274" i="1"/>
  <c r="R276" i="1"/>
  <c r="R278" i="1"/>
  <c r="H380" i="1"/>
  <c r="Q381" i="1"/>
  <c r="R387" i="1"/>
  <c r="R380" i="1" s="1"/>
  <c r="Q394" i="1"/>
  <c r="H400" i="1"/>
  <c r="Q404" i="1"/>
  <c r="R411" i="1"/>
  <c r="H410" i="1"/>
  <c r="Q415" i="1"/>
  <c r="Q373" i="1"/>
  <c r="R397" i="1"/>
  <c r="R393" i="1" s="1"/>
  <c r="S393" i="1" s="1"/>
  <c r="R405" i="1"/>
  <c r="R423" i="1"/>
  <c r="Q423" i="1"/>
  <c r="R309" i="1"/>
  <c r="S309" i="1" s="1"/>
  <c r="R336" i="1"/>
  <c r="H371" i="1"/>
  <c r="Q372" i="1"/>
  <c r="R373" i="1"/>
  <c r="Q383" i="1"/>
  <c r="Q385" i="1"/>
  <c r="H393" i="1"/>
  <c r="Q397" i="1"/>
  <c r="Q401" i="1"/>
  <c r="F400" i="1"/>
  <c r="R404" i="1"/>
  <c r="S404" i="1" s="1"/>
  <c r="S400" i="1" s="1"/>
  <c r="Q405" i="1"/>
  <c r="R415" i="1"/>
  <c r="R418" i="1"/>
  <c r="R420" i="1"/>
  <c r="R372" i="1"/>
  <c r="R390" i="1"/>
  <c r="S390" i="1" s="1"/>
  <c r="R409" i="1"/>
  <c r="H408" i="1"/>
  <c r="R413" i="1"/>
  <c r="H412" i="1"/>
  <c r="Q413" i="1"/>
  <c r="Q428" i="1"/>
  <c r="R429" i="1"/>
  <c r="S429" i="1" s="1"/>
  <c r="Q431" i="1"/>
  <c r="Q433" i="1"/>
  <c r="H436" i="1"/>
  <c r="R437" i="1"/>
  <c r="R436" i="1" s="1"/>
  <c r="F438" i="1"/>
  <c r="F435" i="1" s="1"/>
  <c r="F434" i="1" s="1"/>
  <c r="F23" i="1" s="1"/>
  <c r="R440" i="1"/>
  <c r="R438" i="1" s="1"/>
  <c r="Q454" i="1"/>
  <c r="H456" i="1"/>
  <c r="R457" i="1"/>
  <c r="R459" i="1"/>
  <c r="R461" i="1"/>
  <c r="R463" i="1"/>
  <c r="R465" i="1"/>
  <c r="S490" i="1"/>
  <c r="R497" i="1"/>
  <c r="Q506" i="1"/>
  <c r="Q508" i="1"/>
  <c r="R510" i="1"/>
  <c r="S510" i="1" s="1"/>
  <c r="F526" i="1"/>
  <c r="F520" i="1" s="1"/>
  <c r="Q527" i="1"/>
  <c r="Q526" i="1" s="1"/>
  <c r="Q520" i="1" s="1"/>
  <c r="R535" i="1"/>
  <c r="R428" i="1"/>
  <c r="S428" i="1" s="1"/>
  <c r="R431" i="1"/>
  <c r="R433" i="1"/>
  <c r="S433" i="1" s="1"/>
  <c r="H450" i="1"/>
  <c r="H452" i="1"/>
  <c r="Q453" i="1"/>
  <c r="R454" i="1"/>
  <c r="R452" i="1" s="1"/>
  <c r="S452" i="1" s="1"/>
  <c r="H492" i="1"/>
  <c r="H489" i="1" s="1"/>
  <c r="R493" i="1"/>
  <c r="R492" i="1" s="1"/>
  <c r="R499" i="1"/>
  <c r="S499" i="1" s="1"/>
  <c r="R504" i="1"/>
  <c r="S504" i="1" s="1"/>
  <c r="Q510" i="1"/>
  <c r="R513" i="1"/>
  <c r="S513" i="1" s="1"/>
  <c r="Q499" i="1"/>
  <c r="R502" i="1"/>
  <c r="S502" i="1" s="1"/>
  <c r="Q503" i="1"/>
  <c r="Q504" i="1"/>
  <c r="Q513" i="1"/>
  <c r="R533" i="1"/>
  <c r="Q457" i="1"/>
  <c r="Q459" i="1"/>
  <c r="Q461" i="1"/>
  <c r="Q502" i="1"/>
  <c r="E520" i="1"/>
  <c r="E21" i="1" s="1"/>
  <c r="S527" i="1"/>
  <c r="R526" i="1"/>
  <c r="S526" i="1" s="1"/>
  <c r="Q532" i="1"/>
  <c r="F531" i="1"/>
  <c r="R537" i="1"/>
  <c r="H541" i="1"/>
  <c r="R543" i="1"/>
  <c r="F545" i="1"/>
  <c r="R549" i="1"/>
  <c r="S549" i="1" s="1"/>
  <c r="R552" i="1"/>
  <c r="R557" i="1"/>
  <c r="S557" i="1" s="1"/>
  <c r="R560" i="1"/>
  <c r="F573" i="1"/>
  <c r="R598" i="1"/>
  <c r="S598" i="1" s="1"/>
  <c r="F629" i="1"/>
  <c r="F625" i="1" s="1"/>
  <c r="Q630" i="1"/>
  <c r="Q629" i="1" s="1"/>
  <c r="Q625" i="1" s="1"/>
  <c r="R635" i="1"/>
  <c r="H526" i="1"/>
  <c r="Q598" i="1"/>
  <c r="Q601" i="1"/>
  <c r="R604" i="1"/>
  <c r="R606" i="1"/>
  <c r="Q617" i="1"/>
  <c r="R565" i="1"/>
  <c r="R567" i="1"/>
  <c r="R569" i="1"/>
  <c r="H573" i="1"/>
  <c r="Q584" i="1"/>
  <c r="R590" i="1"/>
  <c r="R593" i="1"/>
  <c r="Q594" i="1"/>
  <c r="Q595" i="1"/>
  <c r="Q604" i="1"/>
  <c r="Q606" i="1"/>
  <c r="H629" i="1"/>
  <c r="R507" i="1"/>
  <c r="S507" i="1" s="1"/>
  <c r="R511" i="1"/>
  <c r="S511" i="1" s="1"/>
  <c r="H521" i="1"/>
  <c r="R544" i="1"/>
  <c r="S544" i="1" s="1"/>
  <c r="R546" i="1"/>
  <c r="R550" i="1"/>
  <c r="S550" i="1" s="1"/>
  <c r="R564" i="1"/>
  <c r="S564" i="1" s="1"/>
  <c r="R591" i="1"/>
  <c r="S591" i="1" s="1"/>
  <c r="R592" i="1"/>
  <c r="S592" i="1" s="1"/>
  <c r="R607" i="1"/>
  <c r="S607" i="1" s="1"/>
  <c r="H618" i="1"/>
  <c r="R630" i="1"/>
  <c r="H632" i="1"/>
  <c r="R639" i="1"/>
  <c r="R641" i="1"/>
  <c r="R643" i="1"/>
  <c r="R645" i="1"/>
  <c r="R647" i="1"/>
  <c r="R649" i="1"/>
  <c r="R651" i="1"/>
  <c r="R678" i="1"/>
  <c r="Q678" i="1"/>
  <c r="Q677" i="1" s="1"/>
  <c r="Q675" i="1" s="1"/>
  <c r="Q674" i="1" s="1"/>
  <c r="H677" i="1"/>
  <c r="Q692" i="1"/>
  <c r="Q690" i="1" s="1"/>
  <c r="R700" i="1"/>
  <c r="H699" i="1"/>
  <c r="R714" i="1"/>
  <c r="R656" i="1"/>
  <c r="R658" i="1"/>
  <c r="R697" i="1"/>
  <c r="R696" i="1" s="1"/>
  <c r="H696" i="1"/>
  <c r="I698" i="1"/>
  <c r="M698" i="1"/>
  <c r="M22" i="1" s="1"/>
  <c r="Q701" i="1"/>
  <c r="R703" i="1"/>
  <c r="R705" i="1"/>
  <c r="F708" i="1"/>
  <c r="G710" i="1"/>
  <c r="G698" i="1" s="1"/>
  <c r="R719" i="1"/>
  <c r="S719" i="1" s="1"/>
  <c r="R616" i="1"/>
  <c r="S616" i="1" s="1"/>
  <c r="R633" i="1"/>
  <c r="R692" i="1"/>
  <c r="R690" i="1" s="1"/>
  <c r="R689" i="1" s="1"/>
  <c r="E698" i="1"/>
  <c r="E22" i="1" s="1"/>
  <c r="J698" i="1"/>
  <c r="N698" i="1"/>
  <c r="N22" i="1" s="1"/>
  <c r="Q705" i="1"/>
  <c r="F710" i="1"/>
  <c r="R712" i="1"/>
  <c r="H710" i="1"/>
  <c r="Q714" i="1"/>
  <c r="Q716" i="1"/>
  <c r="R718" i="1"/>
  <c r="S718" i="1" s="1"/>
  <c r="Q719" i="1"/>
  <c r="Q743" i="1"/>
  <c r="J761" i="1"/>
  <c r="H690" i="1"/>
  <c r="R751" i="1"/>
  <c r="R748" i="1"/>
  <c r="R735" i="1" s="1"/>
  <c r="Q750" i="1"/>
  <c r="Q754" i="1"/>
  <c r="Q782" i="1"/>
  <c r="Q781" i="1" s="1"/>
  <c r="Q777" i="1" s="1"/>
  <c r="R788" i="1"/>
  <c r="F787" i="1"/>
  <c r="F783" i="1" s="1"/>
  <c r="F761" i="1" s="1"/>
  <c r="Q788" i="1"/>
  <c r="R789" i="1"/>
  <c r="R775" i="1"/>
  <c r="R774" i="1" s="1"/>
  <c r="R769" i="1" s="1"/>
  <c r="R762" i="1" s="1"/>
  <c r="H774" i="1"/>
  <c r="H805" i="1"/>
  <c r="I761" i="1"/>
  <c r="H787" i="1"/>
  <c r="R806" i="1"/>
  <c r="J27" i="1" l="1"/>
  <c r="J20" i="1"/>
  <c r="F77" i="1"/>
  <c r="K23" i="1"/>
  <c r="K19" i="1" s="1"/>
  <c r="M358" i="1"/>
  <c r="K21" i="1"/>
  <c r="G673" i="1"/>
  <c r="L27" i="1"/>
  <c r="E20" i="1"/>
  <c r="G530" i="1"/>
  <c r="O22" i="1"/>
  <c r="I358" i="1"/>
  <c r="M21" i="1"/>
  <c r="O481" i="1"/>
  <c r="K27" i="1"/>
  <c r="D23" i="1"/>
  <c r="I22" i="1"/>
  <c r="Q689" i="1"/>
  <c r="Q371" i="1"/>
  <c r="Q366" i="1" s="1"/>
  <c r="Q359" i="1" s="1"/>
  <c r="G77" i="1"/>
  <c r="E27" i="1"/>
  <c r="G520" i="1"/>
  <c r="G21" i="1" s="1"/>
  <c r="G24" i="1"/>
  <c r="F24" i="1"/>
  <c r="Q735" i="1"/>
  <c r="Q710" i="1"/>
  <c r="H530" i="1"/>
  <c r="F54" i="1"/>
  <c r="R55" i="1"/>
  <c r="R42" i="1"/>
  <c r="S42" i="1" s="1"/>
  <c r="Q545" i="1"/>
  <c r="Q530" i="1" s="1"/>
  <c r="R520" i="1"/>
  <c r="S520" i="1" s="1"/>
  <c r="N481" i="1"/>
  <c r="D481" i="1"/>
  <c r="E358" i="1"/>
  <c r="F26" i="1"/>
  <c r="Q78" i="1"/>
  <c r="O358" i="1"/>
  <c r="Q69" i="1"/>
  <c r="Q54" i="1" s="1"/>
  <c r="G20" i="1"/>
  <c r="I481" i="1"/>
  <c r="G481" i="1"/>
  <c r="Q699" i="1"/>
  <c r="F698" i="1"/>
  <c r="F673" i="1" s="1"/>
  <c r="R573" i="1"/>
  <c r="S573" i="1" s="1"/>
  <c r="R531" i="1"/>
  <c r="F399" i="1"/>
  <c r="F358" i="1" s="1"/>
  <c r="Q90" i="1"/>
  <c r="R61" i="1"/>
  <c r="D20" i="1"/>
  <c r="D19" i="1" s="1"/>
  <c r="P673" i="1"/>
  <c r="D22" i="1"/>
  <c r="P358" i="1"/>
  <c r="L358" i="1"/>
  <c r="Q787" i="1"/>
  <c r="Q783" i="1" s="1"/>
  <c r="Q761" i="1" s="1"/>
  <c r="Q573" i="1"/>
  <c r="Q495" i="1"/>
  <c r="Q42" i="1"/>
  <c r="Q35" i="1" s="1"/>
  <c r="Q28" i="1" s="1"/>
  <c r="O20" i="1"/>
  <c r="O19" i="1" s="1"/>
  <c r="N20" i="1"/>
  <c r="Q632" i="1"/>
  <c r="L673" i="1"/>
  <c r="P22" i="1"/>
  <c r="P19" i="1" s="1"/>
  <c r="Q492" i="1"/>
  <c r="K673" i="1"/>
  <c r="Q531" i="1"/>
  <c r="Q456" i="1"/>
  <c r="Q452" i="1"/>
  <c r="Q447" i="1" s="1"/>
  <c r="R224" i="1"/>
  <c r="S224" i="1" s="1"/>
  <c r="O673" i="1"/>
  <c r="G23" i="1"/>
  <c r="K358" i="1"/>
  <c r="D358" i="1"/>
  <c r="L22" i="1"/>
  <c r="L19" i="1" s="1"/>
  <c r="G26" i="1"/>
  <c r="M481" i="1"/>
  <c r="S380" i="1"/>
  <c r="R379" i="1"/>
  <c r="S379" i="1" s="1"/>
  <c r="S55" i="1"/>
  <c r="Q698" i="1"/>
  <c r="Q673" i="1" s="1"/>
  <c r="H482" i="1"/>
  <c r="R805" i="1"/>
  <c r="S806" i="1"/>
  <c r="H769" i="1"/>
  <c r="J22" i="1"/>
  <c r="S633" i="1"/>
  <c r="R632" i="1"/>
  <c r="S632" i="1" s="1"/>
  <c r="R699" i="1"/>
  <c r="R677" i="1"/>
  <c r="S678" i="1"/>
  <c r="I673" i="1"/>
  <c r="R541" i="1"/>
  <c r="S541" i="1" s="1"/>
  <c r="S543" i="1"/>
  <c r="R495" i="1"/>
  <c r="S495" i="1" s="1"/>
  <c r="R435" i="1"/>
  <c r="R434" i="1" s="1"/>
  <c r="R23" i="1" s="1"/>
  <c r="Q400" i="1"/>
  <c r="R400" i="1"/>
  <c r="Q393" i="1"/>
  <c r="H379" i="1"/>
  <c r="Q118" i="1"/>
  <c r="Q77" i="1" s="1"/>
  <c r="H221" i="1"/>
  <c r="H35" i="1"/>
  <c r="H77" i="1"/>
  <c r="J19" i="1"/>
  <c r="H675" i="1"/>
  <c r="N673" i="1"/>
  <c r="H520" i="1"/>
  <c r="M673" i="1"/>
  <c r="R456" i="1"/>
  <c r="H435" i="1"/>
  <c r="Q412" i="1"/>
  <c r="R408" i="1"/>
  <c r="S408" i="1" s="1"/>
  <c r="S409" i="1"/>
  <c r="S372" i="1"/>
  <c r="R371" i="1"/>
  <c r="E481" i="1"/>
  <c r="S70" i="1"/>
  <c r="R69" i="1"/>
  <c r="S69" i="1" s="1"/>
  <c r="Q235" i="1"/>
  <c r="G22" i="1"/>
  <c r="H54" i="1"/>
  <c r="F21" i="1"/>
  <c r="R78" i="1"/>
  <c r="G27" i="1"/>
  <c r="H801" i="1"/>
  <c r="R787" i="1"/>
  <c r="J673" i="1"/>
  <c r="S630" i="1"/>
  <c r="R629" i="1"/>
  <c r="H625" i="1"/>
  <c r="E673" i="1"/>
  <c r="F530" i="1"/>
  <c r="F481" i="1" s="1"/>
  <c r="H447" i="1"/>
  <c r="H26" i="1"/>
  <c r="H399" i="1"/>
  <c r="R235" i="1"/>
  <c r="S68" i="1"/>
  <c r="R65" i="1"/>
  <c r="S65" i="1" s="1"/>
  <c r="Q221" i="1"/>
  <c r="Q24" i="1" s="1"/>
  <c r="R90" i="1"/>
  <c r="S90" i="1" s="1"/>
  <c r="M19" i="1"/>
  <c r="I19" i="1"/>
  <c r="N19" i="1"/>
  <c r="F27" i="1"/>
  <c r="F20" i="1"/>
  <c r="H783" i="1"/>
  <c r="H689" i="1"/>
  <c r="R710" i="1"/>
  <c r="S710" i="1" s="1"/>
  <c r="H698" i="1"/>
  <c r="S546" i="1"/>
  <c r="R545" i="1"/>
  <c r="S545" i="1" s="1"/>
  <c r="R447" i="1"/>
  <c r="S447" i="1" s="1"/>
  <c r="R412" i="1"/>
  <c r="S412" i="1" s="1"/>
  <c r="H366" i="1"/>
  <c r="S411" i="1"/>
  <c r="R410" i="1"/>
  <c r="S410" i="1" s="1"/>
  <c r="Q380" i="1"/>
  <c r="Q379" i="1" s="1"/>
  <c r="S119" i="1"/>
  <c r="R118" i="1"/>
  <c r="S118" i="1" s="1"/>
  <c r="R227" i="1"/>
  <c r="S227" i="1" s="1"/>
  <c r="R38" i="1"/>
  <c r="S39" i="1"/>
  <c r="E19" i="1"/>
  <c r="Q21" i="1" l="1"/>
  <c r="Q26" i="1"/>
  <c r="G19" i="1"/>
  <c r="Q489" i="1"/>
  <c r="Q482" i="1" s="1"/>
  <c r="Q481" i="1" s="1"/>
  <c r="R77" i="1"/>
  <c r="H21" i="1"/>
  <c r="R221" i="1"/>
  <c r="H22" i="1"/>
  <c r="Q399" i="1"/>
  <c r="Q22" i="1" s="1"/>
  <c r="S677" i="1"/>
  <c r="R675" i="1"/>
  <c r="H762" i="1"/>
  <c r="Q358" i="1"/>
  <c r="S38" i="1"/>
  <c r="R35" i="1"/>
  <c r="H359" i="1"/>
  <c r="S235" i="1"/>
  <c r="R26" i="1"/>
  <c r="S26" i="1" s="1"/>
  <c r="R698" i="1"/>
  <c r="S698" i="1" s="1"/>
  <c r="F22" i="1"/>
  <c r="F19" i="1" s="1"/>
  <c r="R783" i="1"/>
  <c r="S787" i="1"/>
  <c r="H674" i="1"/>
  <c r="H28" i="1"/>
  <c r="H24" i="1"/>
  <c r="H481" i="1"/>
  <c r="R54" i="1"/>
  <c r="Q27" i="1"/>
  <c r="R625" i="1"/>
  <c r="S625" i="1" s="1"/>
  <c r="S629" i="1"/>
  <c r="R366" i="1"/>
  <c r="S371" i="1"/>
  <c r="H434" i="1"/>
  <c r="R399" i="1"/>
  <c r="S399" i="1" s="1"/>
  <c r="R801" i="1"/>
  <c r="S801" i="1" s="1"/>
  <c r="S805" i="1"/>
  <c r="R489" i="1"/>
  <c r="R530" i="1"/>
  <c r="S530" i="1" s="1"/>
  <c r="Q20" i="1" l="1"/>
  <c r="H358" i="1"/>
  <c r="S35" i="1"/>
  <c r="R28" i="1"/>
  <c r="S489" i="1"/>
  <c r="R482" i="1"/>
  <c r="H23" i="1"/>
  <c r="H20" i="1"/>
  <c r="H27" i="1"/>
  <c r="H673" i="1"/>
  <c r="S366" i="1"/>
  <c r="R359" i="1"/>
  <c r="Q19" i="1"/>
  <c r="S783" i="1"/>
  <c r="R761" i="1"/>
  <c r="S761" i="1" s="1"/>
  <c r="S221" i="1"/>
  <c r="R24" i="1"/>
  <c r="S24" i="1" s="1"/>
  <c r="S54" i="1"/>
  <c r="R21" i="1"/>
  <c r="S21" i="1" s="1"/>
  <c r="H761" i="1"/>
  <c r="S675" i="1"/>
  <c r="R674" i="1"/>
  <c r="S77" i="1"/>
  <c r="R22" i="1"/>
  <c r="S22" i="1" s="1"/>
  <c r="R481" i="1" l="1"/>
  <c r="S481" i="1" s="1"/>
  <c r="S482" i="1"/>
  <c r="S674" i="1"/>
  <c r="R673" i="1"/>
  <c r="S673" i="1" s="1"/>
  <c r="S359" i="1"/>
  <c r="R358" i="1"/>
  <c r="S358" i="1" s="1"/>
  <c r="H19" i="1"/>
  <c r="R27" i="1"/>
  <c r="S27" i="1" s="1"/>
  <c r="R20" i="1"/>
  <c r="S28" i="1"/>
  <c r="R19" i="1" l="1"/>
  <c r="S19" i="1" s="1"/>
  <c r="S20" i="1"/>
</calcChain>
</file>

<file path=xl/sharedStrings.xml><?xml version="1.0" encoding="utf-8"?>
<sst xmlns="http://schemas.openxmlformats.org/spreadsheetml/2006/main" count="4543" uniqueCount="1631">
  <si>
    <t>Приложение  № 10</t>
  </si>
  <si>
    <t>к приказу Минэнерго России</t>
  </si>
  <si>
    <t>Форма 10.  Отчет об исполнении плана финансирования капитальных вложений по инвестиционным проектам (квартальный)</t>
  </si>
  <si>
    <t>за 1 квартал 2024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</si>
  <si>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</si>
  <si>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</si>
  <si>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2024 год</t>
  </si>
  <si>
    <t>Утвержденные плановые значения показателей приведены в соответствии с приказом Минэнерго России от 28.12.2023 № 38@</t>
  </si>
  <si>
    <t xml:space="preserve">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</si>
  <si>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</si>
  <si>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</si>
  <si>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</si>
  <si>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</si>
  <si>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01.01.2024 года, млн рублей 
(с НДС) </t>
  </si>
  <si>
    <t xml:space="preserve">Остаток финансирования капитальных вложений 
на  01.01.2024 года  в прогнозных ценах соответствующих лет,  млн рублей (с НДС) </t>
  </si>
  <si>
    <t>Финансирование капитальных вложений года 2024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</si>
  <si>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</si>
  <si>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</si>
  <si>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</si>
  <si>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>Отражет факт оплаты за выполнненые работы в соответ. с графиком к заключенному договору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</si>
  <si>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</si>
  <si>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</si>
  <si>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</si>
  <si>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</si>
  <si>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</si>
  <si>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</si>
  <si>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</si>
  <si>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Оплата за фактические работы, выполненные в Подрядчиком в 2024 г.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</si>
  <si>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</si>
  <si>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</si>
  <si>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</si>
  <si>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</si>
  <si>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</si>
  <si>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</si>
  <si>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</si>
  <si>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</si>
  <si>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</si>
  <si>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</si>
  <si>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</si>
  <si>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</si>
  <si>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</si>
  <si>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</si>
  <si>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</si>
  <si>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</si>
  <si>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</si>
  <si>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</si>
  <si>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</si>
  <si>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</si>
  <si>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</si>
  <si>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</si>
  <si>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</si>
  <si>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</si>
  <si>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</si>
  <si>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</si>
  <si>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</si>
  <si>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</si>
  <si>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</si>
  <si>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</si>
  <si>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</si>
  <si>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</si>
  <si>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</si>
  <si>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</si>
  <si>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</si>
  <si>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</si>
  <si>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</si>
  <si>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</si>
  <si>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</si>
  <si>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</si>
  <si>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</si>
  <si>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</si>
  <si>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</si>
  <si>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</si>
  <si>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Отражен факт оплаты в соответствии с заключенными договорами поставки МТР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</si>
  <si>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</si>
  <si>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</si>
  <si>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</si>
  <si>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</si>
  <si>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</si>
  <si>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</si>
  <si>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</si>
  <si>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</si>
  <si>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</si>
  <si>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</si>
  <si>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</si>
  <si>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</si>
  <si>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</si>
  <si>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</si>
  <si>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</si>
  <si>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</si>
  <si>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Оплата КЗ  гарантийных удержаний в соответствии с  заключенным договором подряда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</si>
  <si>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</si>
  <si>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</si>
  <si>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Оплата КЗ  за выполн.рабоыты  в соответствии с  заключенным договором подряда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</si>
  <si>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</si>
  <si>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</si>
  <si>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</si>
  <si>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</si>
  <si>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Закупочные процедуры не пройдены - отсутсвуют заключенные договоры подряда и поставки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</si>
  <si>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</si>
  <si>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</si>
  <si>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</si>
  <si>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</si>
  <si>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</si>
  <si>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</si>
  <si>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</si>
  <si>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</si>
  <si>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</si>
  <si>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</si>
  <si>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</si>
  <si>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</si>
  <si>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Оплата за фактические работы, выполненные в 2023г.</t>
  </si>
  <si>
    <t>Реконструкция градирни Амурской ТЭЦ-1</t>
  </si>
  <si>
    <t>H_505-ХГ-103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</si>
  <si>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</si>
  <si>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</si>
  <si>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</si>
  <si>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</si>
  <si>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Оплата КЗ за поставку материалов в 2023 г.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</si>
  <si>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</si>
  <si>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</si>
  <si>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</si>
  <si>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</si>
  <si>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</si>
  <si>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</si>
  <si>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</si>
  <si>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</si>
  <si>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</si>
  <si>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</si>
  <si>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</si>
  <si>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</si>
  <si>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</si>
  <si>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</si>
  <si>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Фактическое перераспределение прочих затрат ОКСа.</t>
  </si>
  <si>
    <t>Реконструкция РЗА ПНС "Красная" в г.Комсомольске-на-Амуре  (СП КТС)</t>
  </si>
  <si>
    <t>N_505-КТС-2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</si>
  <si>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</si>
  <si>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</si>
  <si>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</si>
  <si>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</si>
  <si>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</si>
  <si>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</si>
  <si>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Продление срока выполнения работ и изменение состава работ.</t>
  </si>
  <si>
    <t>Наращивание золоотвала №2 (1 очередь) Хабаровской ТЭЦ-3 на 1800 тыс. м3</t>
  </si>
  <si>
    <t>H_505-ХГ-57</t>
  </si>
  <si>
    <t>Изменение стоимости проекта по результатам снижения стоимости СМР. Реализация проекта завершена в 2023 году. На 2024 год запланировано гашение КЗ.</t>
  </si>
  <si>
    <t>Реконструкция системы сброса сточных вод золоотвала Комсомольской ТЭЦ-2</t>
  </si>
  <si>
    <t>I_505-ХГ-90</t>
  </si>
  <si>
    <t>Оплата незапланированных услуг страхования  РГС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</si>
  <si>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</si>
  <si>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</si>
  <si>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</si>
  <si>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</si>
  <si>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Изменение стоимости проекта по результатам удорожания стоимости оборудования. Реализация проекта завершена в 2023 году Изменение сроков</t>
  </si>
  <si>
    <t>Реконструкция бака-запаса горячей воды емк. 5000 м3,  СП Хабаровская ТЭЦ-2</t>
  </si>
  <si>
    <t>F_505-ХТСКх-8</t>
  </si>
  <si>
    <t>Изменение стоимости проекта по результатам разработанной в 2023 году рабочей документации. Изменение сроков реализации в связи с необеспеченностью проекта источником финансирования в 2025 году.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</si>
  <si>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</si>
  <si>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</si>
  <si>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</si>
  <si>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</si>
  <si>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</si>
  <si>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</si>
  <si>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Замена силового трансформатора РТСР-1 на ХТЭЦ-3</t>
  </si>
  <si>
    <t>K_505-ХГ-152</t>
  </si>
  <si>
    <t>Изменение сроков реализации проекта в связи с учточнением графика финансирования (перенос оплаты КЗ на 2024 год). Изменение сроимости проекта по результатм экономии, полученной в 2023 году.</t>
  </si>
  <si>
    <t>Установка на Амурской ТЭЦ-1 третьего трансформатора связи 110/35/6 кВ мощностью 60 МВА, СП Амурская ТЭЦ</t>
  </si>
  <si>
    <t>L_505-ХГ-178</t>
  </si>
  <si>
    <t>Отражен факт оплаты в соответствии с заключенными договорами поставки оборудования</t>
  </si>
  <si>
    <t>Модернизация поверхностей нагрева котлоагрегата э/б ст. №2  Хабаровской ТЭЦ-3</t>
  </si>
  <si>
    <t>K_505-ХГ-153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</si>
  <si>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</si>
  <si>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</si>
  <si>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</si>
  <si>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</si>
  <si>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Оплата  КЗ, сложившейся на начало 1кв. 2024г.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</si>
  <si>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</si>
  <si>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</si>
  <si>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Установка баков ёмкостью 200 м.куб, 2 шт., СП ТЭЦ Советская Гавань</t>
  </si>
  <si>
    <t>N_505-ТЭЦСов.Гавань-1</t>
  </si>
  <si>
    <t xml:space="preserve">Финансирование заработной платы ОКСа и ИА «ДГК». Выполнение работ запланировано во 3 кв. 2024 года. 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</si>
  <si>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</si>
  <si>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</si>
  <si>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</si>
  <si>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</si>
  <si>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Изменение стоимости проекта по результатам закупочных процедур и удорожания стоимости СМР по заключенному в 2023 году договору. Изменение сроков реализации проекта за счет гашения КЗ в 2024 году.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</si>
  <si>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</si>
  <si>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</si>
  <si>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</si>
  <si>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</si>
  <si>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</si>
  <si>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</si>
  <si>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</si>
  <si>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</si>
  <si>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 xml:space="preserve">Изменение сроков реализации проекта, стоимости и объемов инвестиций в соответствии с условиями дополнительного соглашения 2023 года к Концессионному соглашению, учитывающему корректировку графика производства работ с учетом наличия трубопроводов "спутников" ХВС и удорожания стоимости проекта, подтвержденной заключением ГГЭ. </t>
  </si>
  <si>
    <t>Техперевооружение теплотрассы №3 г. Комсомольск-на-Амуре.(СП КТС)</t>
  </si>
  <si>
    <t>H_505-ХТСКх-9-36</t>
  </si>
  <si>
    <t>Оплата КЗ гарантийного удержания согласно условий договора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</si>
  <si>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</si>
  <si>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</si>
  <si>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</si>
  <si>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</si>
  <si>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Оплата КЗ по ФОТ и взносам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</si>
  <si>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</si>
  <si>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</si>
  <si>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</si>
  <si>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</si>
  <si>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</si>
  <si>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</si>
  <si>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</si>
  <si>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</si>
  <si>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</si>
  <si>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</si>
  <si>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Фактическое заключение договоров на поставку давальческого материала, перераспределение прочих затрат ОКСа.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</si>
  <si>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</si>
  <si>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</si>
  <si>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</si>
  <si>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</si>
  <si>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</si>
  <si>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</si>
  <si>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</si>
  <si>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</si>
  <si>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</si>
  <si>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</si>
  <si>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№32 г. Хабаровск. СП ХТС</t>
  </si>
  <si>
    <t>H_505-ХТСКх-10-23</t>
  </si>
  <si>
    <t>Гашение КЗ, запланированное на 1 квартал 2024 года, погашено в 2023 году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</si>
  <si>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</si>
  <si>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</si>
  <si>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</si>
  <si>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</si>
  <si>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</si>
  <si>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</si>
  <si>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</si>
  <si>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</si>
  <si>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</si>
  <si>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</si>
  <si>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</si>
  <si>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</si>
  <si>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Отклонение в связи с перераспределением прочих затрат: отражен факт распределения зп ОКСа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</si>
  <si>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</si>
  <si>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</si>
  <si>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</si>
  <si>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</si>
  <si>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</si>
  <si>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</si>
  <si>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</si>
  <si>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</si>
  <si>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</si>
  <si>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</si>
  <si>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</si>
  <si>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</si>
  <si>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</si>
  <si>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</si>
  <si>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</si>
  <si>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</si>
  <si>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</si>
  <si>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</si>
  <si>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В связи с длительным выполнением работ в 2023г., возврат ГУ произведен в 1кв. 2024г.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</si>
  <si>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</si>
  <si>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</si>
  <si>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Оплата прочих затрат ( заработная плата), планом предусмотрена в 4 кв.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</si>
  <si>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</si>
  <si>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</si>
  <si>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</si>
  <si>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</si>
  <si>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Оплата за фактические работы, выполненные в 2024г.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</si>
  <si>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</si>
  <si>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</si>
  <si>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</si>
  <si>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</si>
  <si>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</si>
  <si>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</si>
  <si>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Взаимозачет КЗ Подрядчику с ХТЭЦ-1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</si>
  <si>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</si>
  <si>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</si>
  <si>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</si>
  <si>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</si>
  <si>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Оплата фактических затрат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</si>
  <si>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</si>
  <si>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</si>
  <si>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</si>
  <si>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</si>
  <si>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</si>
  <si>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</si>
  <si>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Отсутствие КЗ на начало 2024г.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</si>
  <si>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</si>
  <si>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</si>
  <si>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</si>
  <si>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</si>
  <si>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</si>
  <si>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</si>
  <si>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</si>
  <si>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</si>
  <si>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гарантированного электропитания СДТУ Комсомольской ТЭЦ-2</t>
  </si>
  <si>
    <t>H_505-ХГ-111-1</t>
  </si>
  <si>
    <t>Изменение стоимости проекта по факту понесенных затрат. Реализация проекта завершена в 2023 году с вводом в эксплуатацию. Изменение сроков реализации в связи с корректировкой графика оплаты КЗ.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</si>
  <si>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</si>
  <si>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</si>
  <si>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</si>
  <si>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</si>
  <si>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</si>
  <si>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</si>
  <si>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</si>
  <si>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</si>
  <si>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</si>
  <si>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</si>
  <si>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Изменение стоимости реализации проекта по факту понесенных затрат. Изменение сроков реализации проекта в связи с корректировкой сроков оплаты КЗ.</t>
  </si>
  <si>
    <t>Техперевооружение системы управления информационной безопасности, СП Николаевская ТЭЦ</t>
  </si>
  <si>
    <t>K_505-ХГ-167</t>
  </si>
  <si>
    <t>Изменение сроков реализации проекта и объемов инвестиций в связи с корректировкой графика производства работ и поставки оборудования.</t>
  </si>
  <si>
    <t>Техперевооружение системы управления информационной безопасности, СП Амурская ТЭЦ</t>
  </si>
  <si>
    <t>K_505-ХГ-170</t>
  </si>
  <si>
    <t>Изменение сроков реализации проекта и объемов инвестиций в связи с корректировкой графика производства работ и поставки оборудования. Изменение стоимости проекта по результата уточнения прочих затрат.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</si>
  <si>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</si>
  <si>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</si>
  <si>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</si>
  <si>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</si>
  <si>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 xml:space="preserve">Установка системы пожаротушения трансформаторов ст.  1Т, 2Т  Николаевской ТЭЦ
</t>
  </si>
  <si>
    <t>K_505-ХГ-168</t>
  </si>
  <si>
    <t>Возврат ГУ</t>
  </si>
  <si>
    <t xml:space="preserve">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</si>
  <si>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</si>
  <si>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</si>
  <si>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</si>
  <si>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>Работы выполнены и профинансированы в 2023 г.</t>
  </si>
  <si>
    <t xml:space="preserve">
Установка системы пожаротушения трансформаторов ст. № 2 Т ,6Т, 7Т, 8Т  Комсомольской ТЭЦ-2
</t>
  </si>
  <si>
    <t>K_505-ХГ-159</t>
  </si>
  <si>
    <t>В связи с досрочным выполнением работ, оплата за фактическое выполнение была произведена в 2023г., в 1кв. оплата ГУ</t>
  </si>
  <si>
    <t xml:space="preserve">
Установка системы пожаротушения трансформаторов ст. № Т1, Т2  Комсомольской ТЭЦ-3
</t>
  </si>
  <si>
    <t>K_505-ХГ-161</t>
  </si>
  <si>
    <t>Гашение КЗ 2023г.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</si>
  <si>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</si>
  <si>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</si>
  <si>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Смешение сроков выполнения работ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</si>
  <si>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</si>
  <si>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</si>
  <si>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</si>
  <si>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</si>
  <si>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Установка кондиционера в помещении главного щита управления, для СП "Комсомольская ТЭЦ-2", 1 шт</t>
  </si>
  <si>
    <t>N_505-ХГ-198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</si>
  <si>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</si>
  <si>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</si>
  <si>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</si>
  <si>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</si>
  <si>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</si>
  <si>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</si>
  <si>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</si>
  <si>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</si>
  <si>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</si>
  <si>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</si>
  <si>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</si>
  <si>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</si>
  <si>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</si>
  <si>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</si>
  <si>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В связи с поздним заключением договора (декабрь 2023г), реализация проекта перенесена на 2 кв. 2024 г.</t>
  </si>
  <si>
    <t>Техперевооружение системы управления информационной безопасности, СП Хабаровская ТЭЦ-2</t>
  </si>
  <si>
    <t>K_505-ХТЭЦ2-1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</si>
  <si>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</si>
  <si>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</si>
  <si>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</si>
  <si>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</si>
  <si>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</si>
  <si>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 xml:space="preserve">Ввиду невыполнения договорных обязательств на выполнение проектно-изыскательских работ по договору с АО “РЭС Групп», № 24/ХТС-23 от 24.03.2023 дальнейшая реализация проекта смещена на 1 квартал 2024 (в соттветв. С доп. соглашением к договору подряда): отражен факт оплаты за выполнение ПИР. </t>
  </si>
  <si>
    <t>Замена систем кондиционирования в здании Исполнительного аппарата АО "ДГК", 12 ШТ.</t>
  </si>
  <si>
    <t>J_505-ИА-7</t>
  </si>
  <si>
    <t>Оплата за факт.выполненные работы, Подрядчик идет с опережением</t>
  </si>
  <si>
    <t>Техперевооружение системы управления информационной безопасности, Исполнительный аппарат  АО "ДГК"</t>
  </si>
  <si>
    <t>K_505-ИА-8</t>
  </si>
  <si>
    <t>Изменение стоимости проекта по результатам закупочных процедур и исполнения договоров. Изменение сроков реализации в связи с переносом сроков гашения КЗ на 2024 год</t>
  </si>
  <si>
    <t>Замена подогревателя высокого давления ПВ-180-180-33-1 ст. № ПВД-8 ТГ-3 СП "Николаевской ТЭЦ"</t>
  </si>
  <si>
    <t>N_505-ХГ-174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</si>
  <si>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</si>
  <si>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</si>
  <si>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Оплата предоставленных услуг по закупочным процедурам</t>
  </si>
  <si>
    <t>Замена насосов ПЭН-2А, ПЭН-2Б ПЭ-580-185 на аналогичные ПЭ-580-185-5 (с торцевыми уплотнениями)</t>
  </si>
  <si>
    <t>N_505-ХТЭЦ-3-23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</si>
  <si>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</si>
  <si>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</si>
  <si>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</si>
  <si>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</si>
  <si>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>Модернизация клапанов первичного воздуха к мельницам на АМАКС-3ДВ в комплекте с приводами (30шт.) для СП «Хабаровская ТЭЦ-3</t>
  </si>
  <si>
    <t>N_505-ХТЭЦ-3-26</t>
  </si>
  <si>
    <t>Замена насосного оборудования на ЦТП-8 (3шт.), СП ТЭЦ Советская Гавань</t>
  </si>
  <si>
    <t>N_505-ТЭЦСов.Гавань-7-1</t>
  </si>
  <si>
    <t>Изменение стоимости и сроков реализации проекта, а также объемов инвестиций в связи с длительностью разработки ПИР и пересчетом стоимости в прогнозные цены.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</si>
  <si>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</si>
  <si>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</si>
  <si>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</si>
  <si>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</si>
  <si>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ЗРУ-110 кВ с заменой  масляных выключателей ММО-110 на элегазовые (2 шт.-2024, 5 шт.-2025), СП "Амурская ТЭЦ-1"</t>
  </si>
  <si>
    <t>N_505-АмТЭЦ-1-7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</si>
  <si>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</si>
  <si>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</si>
  <si>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</si>
  <si>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</si>
  <si>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</si>
  <si>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</si>
  <si>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Авансировани, выполнение фактических работ в 2024г.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</si>
  <si>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</si>
  <si>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</si>
  <si>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Выполнение работ перенесено на 2 кв.2024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</si>
  <si>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</si>
  <si>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</si>
  <si>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</si>
  <si>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</si>
  <si>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</si>
  <si>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</si>
  <si>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</si>
  <si>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</si>
  <si>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</si>
  <si>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</si>
  <si>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Оплата предоставленных услуг по закупочным процедурам, гашние  КЗ на начало периода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</si>
  <si>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</si>
  <si>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</si>
  <si>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 xml:space="preserve">Установка кондиционеров на щиты управления, 5 шт,  СП "Комсомольской ТЭЦ-3" </t>
  </si>
  <si>
    <t>N_505-КТЭЦ3-8</t>
  </si>
  <si>
    <t>Техническое перевооружение Мостового крана ст. № 2 КО рег. № 3062 (1 шт), СП "Хабаровская ТЭЦ-3"</t>
  </si>
  <si>
    <t>N_505-ХТЭЦ-3-38</t>
  </si>
  <si>
    <t>Оплата КЗ выполненных работ в 2023, оплата аванса по СМР</t>
  </si>
  <si>
    <t>Техническое перевооружение Мостового крана ст. № 1 КО рег. № 3061 (1 шт), СП "Хабаровская ТЭЦ-3"</t>
  </si>
  <si>
    <t>N_505-ХТЭЦ-3-39</t>
  </si>
  <si>
    <t>Техническое перевооружение насосного оборудования СП "Хабаровская ТЭЦ-3"</t>
  </si>
  <si>
    <t>N_505-ХТЭЦ-3-27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</si>
  <si>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</si>
  <si>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</si>
  <si>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</si>
  <si>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</si>
  <si>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</si>
  <si>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</si>
  <si>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водяного экономайзера (16 блоков) Котла ТПЕ-215 ст. № 1, СП "Хабаровская ТЭЦ-3"</t>
  </si>
  <si>
    <t>N_505-ХТЭЦ-3-44</t>
  </si>
  <si>
    <t>Переном оплаты КЗ по материалам на 2 квартал 2024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</si>
  <si>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</si>
  <si>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</si>
  <si>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</si>
  <si>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</si>
  <si>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</si>
  <si>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</si>
  <si>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>Установка теплосетевого оборудования в п.Некрасовка, СП Хабаровская ТЭЦ-2</t>
  </si>
  <si>
    <t>N_505-ХТЭЦ2-6</t>
  </si>
  <si>
    <t xml:space="preserve">Установка автомобильных весов грузоподъемностью 60 т. , 1 шт. СП «Хабаровская ТЭЦ-2"   
</t>
  </si>
  <si>
    <t>N_505-ХТЭЦ2-7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</si>
  <si>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</si>
  <si>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</si>
  <si>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</si>
  <si>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</si>
  <si>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Модернизация системы возбуждения ТГ-2 и ТГ-3 с полной заменой оборудования и кабельных связей, ремонтом помещения ПТВ для СП «Хабаровская ТЭЦ-3</t>
  </si>
  <si>
    <t>N_505-ХТЭЦ-3-34</t>
  </si>
  <si>
    <t>Модернизация системы контроля факела с установкой видеоконтрольных устройств (Высокотемпературная видеокамера
SINTROL VULCAN12C-2C с комплектацией) для СП «Хабаровская ТЭЦ-3</t>
  </si>
  <si>
    <t>N_505-ХТЭЦ-3-35</t>
  </si>
  <si>
    <t>Модернизация схемы защиты от замыкания на землю в сети 6кВ собственных нужд пиковой котельной  СП «Хабаровская ТЭЦ-3</t>
  </si>
  <si>
    <t>N_505-ХТЭЦ-3-36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</si>
  <si>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</si>
  <si>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</si>
  <si>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</si>
  <si>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</si>
  <si>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</si>
  <si>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</si>
  <si>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Реконструкция вагоноопрокидывателей ВРС-125Ц (А) и ВРС 134 (Б) Хабаровской ТЭЦ-3</t>
  </si>
  <si>
    <t>N_505-ХТЭЦ-3-18</t>
  </si>
  <si>
    <t>Оплата КЗ за выполненные работы ПИР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</si>
  <si>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</si>
  <si>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</si>
  <si>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</si>
  <si>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</si>
  <si>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Изменение стоимости и сроков реализации проекта в связи с исключением затрат на выполнение СМР и поставку МТР и оборудования. Стоимость проекта скорректирована под объем затрат на ПИР. Дальнейшая реализация проекта будет рассмотрена после решения вопроса по источнику финансирования.</t>
  </si>
  <si>
    <t>Замена трансформатора ТДЦ-250000/220-УХЛ1 на ХТЭЦ-3</t>
  </si>
  <si>
    <t>N_505-ХТЭЦ-3-50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</si>
  <si>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</si>
  <si>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</si>
  <si>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Новый проект включен в ИПР в соответствии с решением Совета директоров АО "ДГК" от 19.07.2023 (прот. №3) для снижения эксплуатационных затрат по обеспечению жидким топливом существующей котельной №8.</t>
  </si>
  <si>
    <t>Модернизация основного и вспомогательного оборудования энергоблока ст.№2 Хабаровской ТЭЦ-3</t>
  </si>
  <si>
    <t>O_505-ХТЭЦ-3-52</t>
  </si>
  <si>
    <t>Новый проект включен в ИПР с целью комплексной модернизации оборудования энергоблока №2 ХТЭЦ-3 в связи с высоким износом оборудования.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</si>
  <si>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</si>
  <si>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</si>
  <si>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</si>
  <si>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</si>
  <si>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</si>
  <si>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</si>
  <si>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</si>
  <si>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</si>
  <si>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</si>
  <si>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</si>
  <si>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</si>
  <si>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</si>
  <si>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</si>
  <si>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</si>
  <si>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</si>
  <si>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</si>
  <si>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</si>
  <si>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</si>
  <si>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</si>
  <si>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</si>
  <si>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</si>
  <si>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</si>
  <si>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</si>
  <si>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</si>
  <si>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Перенос сроков выполнения работ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</si>
  <si>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</si>
  <si>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</si>
  <si>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</si>
  <si>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</si>
  <si>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Отражет аванса по СМР в соответ. с графиком к заключенному договору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</si>
  <si>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</si>
  <si>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</si>
  <si>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</si>
  <si>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</si>
  <si>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</si>
  <si>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</si>
  <si>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Отказ от реализации проекта  по причине невозможности дальнейшего проектирования в связи с изменением русла реки (Протоколы технических решений №1 от 25.05.2023, №2 от 21.06.2023, б/н от 19.07.2023 с участием технического блока РГ и АО «ВНИИГ им. Б.Е. Веденеева)</t>
  </si>
  <si>
    <t>Строительство помещения хлораторной установки СП Хабаровская ТЭЦ-1</t>
  </si>
  <si>
    <t>N_505-ХТЭЦ-1-5</t>
  </si>
  <si>
    <t>Оплата за фактические работы, выполненные в 2023г.Работы по 2024, перенос сроков</t>
  </si>
  <si>
    <t>Строительство градирни ст.№4 с циркуляционной насосной станцией для Хабаровской ТЭЦ-3</t>
  </si>
  <si>
    <t>N_505-ХТЭЦ-3-48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</si>
  <si>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</si>
  <si>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</si>
  <si>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</si>
  <si>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</si>
  <si>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</si>
  <si>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</si>
  <si>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Новый проект включен в ИПР с целью обеспечения энергоэффективности и снижения энергопотребления офисного здания Исполнительного аппарат АО "ДГК".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</si>
  <si>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</si>
  <si>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</si>
  <si>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</si>
  <si>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</si>
  <si>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</si>
  <si>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</si>
  <si>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</si>
  <si>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</si>
  <si>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</si>
  <si>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</si>
  <si>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</si>
  <si>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</si>
  <si>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</si>
  <si>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</si>
  <si>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</si>
  <si>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</si>
  <si>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</si>
  <si>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</si>
  <si>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автоматизированного рабочего места 1 шт,СП ХТС</t>
  </si>
  <si>
    <t>N_505-ХТС-34-40</t>
  </si>
  <si>
    <t>Новый проект включен в ИПР в связи с производственной потребностью в обеспечении персонала техникой.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</si>
  <si>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</si>
  <si>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</si>
  <si>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Автобус ПАЗ-4234-04 на 30 мест, 1 шт  СП Хабаровская ТЭЦ-3</t>
  </si>
  <si>
    <t>N_505-ХТЭЦ-3-45-4</t>
  </si>
  <si>
    <t>Проект 2023 г. Задержка поставки по причине длительного срока изготовления.</t>
  </si>
  <si>
    <t>Покупка тепловоза ТЭМ-9  СП Комсомольская ТЭЦ-2, 1шт.</t>
  </si>
  <si>
    <t>J_505-ХГ-45-300</t>
  </si>
  <si>
    <t>Покупка Вилочный погрузчик, СП "Комсомольская ТЭЦ-2", 1 шт.</t>
  </si>
  <si>
    <t>N_505-КТЭЦ2-45-1</t>
  </si>
  <si>
    <t>Отклонение в виду неисполнения договора в 2023г., приняты фактические затраты в 1кв 2024г.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</si>
  <si>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</si>
  <si>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</si>
  <si>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</si>
  <si>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</si>
  <si>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</si>
  <si>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</si>
  <si>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</si>
  <si>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</si>
  <si>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</si>
  <si>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</si>
  <si>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</si>
  <si>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</si>
  <si>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</si>
  <si>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</si>
  <si>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</si>
  <si>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</si>
  <si>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</si>
  <si>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</si>
  <si>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</si>
  <si>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</si>
  <si>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</si>
  <si>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</si>
  <si>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 xml:space="preserve">В связи с производственной  необходимостью, досрочная поставка оборудования </t>
  </si>
  <si>
    <t>Покупка выпрямителей типа ТПЕ-400-75 для электролизеров Николаевской ТЭЦ (2 шт.)</t>
  </si>
  <si>
    <t>N_505-НТЭЦ-45-13</t>
  </si>
  <si>
    <t>Покупка тепловизора, 1 шт., СП Николаевская ТЭЦ</t>
  </si>
  <si>
    <t>N_505-НТЭЦ-45-17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</si>
  <si>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</si>
  <si>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</si>
  <si>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</si>
  <si>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</si>
  <si>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</si>
  <si>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</si>
  <si>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</si>
  <si>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</si>
  <si>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Затянувшиеся закупочные процедуры не пройдены - отсутсвуют заключенные договоры подряда и поставки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</si>
  <si>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</si>
  <si>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</si>
  <si>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</si>
  <si>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</si>
  <si>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аппарата испытания диэлектриков АИД-70 М, СП Хабаровская ТЭЦ-2, 1 шт.</t>
  </si>
  <si>
    <t>N_505-ХТЭЦ2-34-12</t>
  </si>
  <si>
    <t>Поставка оборудования ранее установленного срока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</si>
  <si>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</si>
  <si>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</si>
  <si>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</si>
  <si>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</si>
  <si>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Фактическая стоимость оборудования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</si>
  <si>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</si>
  <si>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</si>
  <si>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</si>
  <si>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</si>
  <si>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</si>
  <si>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</si>
  <si>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</si>
  <si>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</si>
  <si>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</si>
  <si>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</si>
  <si>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</si>
  <si>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</si>
  <si>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</si>
  <si>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</si>
  <si>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</si>
  <si>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</si>
  <si>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</si>
  <si>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</si>
  <si>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лебедки тяговой электрической,1 шт. СП "Хабаровская ТЭЦ-3"</t>
  </si>
  <si>
    <t>O_505-ХТЭЦ-3-45-38</t>
  </si>
  <si>
    <t>Внеплановый проект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</si>
  <si>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</si>
  <si>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</si>
  <si>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</si>
  <si>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</si>
  <si>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</si>
  <si>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</si>
  <si>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</si>
  <si>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</si>
  <si>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</si>
  <si>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</si>
  <si>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</si>
  <si>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</si>
  <si>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</si>
  <si>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</si>
  <si>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</si>
  <si>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</si>
  <si>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</si>
  <si>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</si>
  <si>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</si>
  <si>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</si>
  <si>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тельфера электрического 1 шт.,СП Комсомольская ТЭЦ-2</t>
  </si>
  <si>
    <t>O_505-КТЭЦ2-45-77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</si>
  <si>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</si>
  <si>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</si>
  <si>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</si>
  <si>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</si>
  <si>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</si>
  <si>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</si>
  <si>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</si>
  <si>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</si>
  <si>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 xml:space="preserve">Предварительная оплата по заключенному договору 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</si>
  <si>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</si>
  <si>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</si>
  <si>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</si>
  <si>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</si>
  <si>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автобуса ПАЗ 30-40 мест, 1 шт, СП "Амурская ТЭЦ-1"</t>
  </si>
  <si>
    <t>N_505-АмТЭЦ-1-45-3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</si>
  <si>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</si>
  <si>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</si>
  <si>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</si>
  <si>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Новый проект включен в ИПР для повышение эффективности работы ремонтного персонала и улучшения условий труда. Прикз ДГК №466 от 29.06.2023г.</t>
  </si>
  <si>
    <t>Приобретение установки плазменной резки метелла,1шт, СП "Амурская ТЭЦ-1"</t>
  </si>
  <si>
    <t>N_505-АмТЭЦ-1-45-6</t>
  </si>
  <si>
    <t>Покупка автоматизированного рабочего места для Хабаровской ТЭЦ-3</t>
  </si>
  <si>
    <t>N_505-ХТЭЦ-3-45-27</t>
  </si>
  <si>
    <t>Покупка автокрана КС-55732 КамАЗ-43118 25 т 1 шт для Хабаровский ТЭЦ-3</t>
  </si>
  <si>
    <t>N_505-ХТЭЦ-3-45-22</t>
  </si>
  <si>
    <t>Покупка шкаф вытяжной для нужд Хабаровской ТЭЦ-3</t>
  </si>
  <si>
    <t>N_505-ХТЭЦ-3-45-25</t>
  </si>
  <si>
    <t>Новый проект включен в ИПР для оснащения химической лаборатории, соблютение законодательства по ОТ.</t>
  </si>
  <si>
    <t>Покупка модульного помещения для  СП "Хабаровская ТЭЦ-3",1 шт,СП ХТЭЦ-3</t>
  </si>
  <si>
    <t>N_505-ХТЭЦ-3-45-26</t>
  </si>
  <si>
    <t>Покупка Газоанализатора ГАММА-100 (ТК) 1 шт для СП Амурская ТЭЦ</t>
  </si>
  <si>
    <t>O_505-АмТЭЦ-1-45-11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</si>
  <si>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</si>
  <si>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</si>
  <si>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</si>
  <si>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</si>
  <si>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Поздняя поставка оборудования, оплата во 2 квартале 2024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</si>
  <si>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</si>
  <si>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</si>
  <si>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прибора спектрофотометра ПЭ-5300 ВИ 1 шт, СП ХТС</t>
  </si>
  <si>
    <t>K_505-ХТС-34-3</t>
  </si>
  <si>
    <t>Покупка сканера Epson WorkForce DS-860N, 3 шт СП КТС</t>
  </si>
  <si>
    <t>J_505-ХТСКх-34-59</t>
  </si>
  <si>
    <t>Покупка  автомобиля УАЗ-390945 (Фермер)  (2023 г. - 3шт, 2024 г. - 1шт), СП "ХТС" .</t>
  </si>
  <si>
    <t>J_505-ХТСКх-34-42</t>
  </si>
  <si>
    <t>Покупка агрегат для сварки DLW-400ESW, (2024 год - 2 шт ) СП ХТС</t>
  </si>
  <si>
    <t>J_505-ХТСКх-34-61</t>
  </si>
  <si>
    <t>Покупка Тепловизор FLIR T660 2 шт, (СП ХТЭЦ-2 - 1 шт)</t>
  </si>
  <si>
    <t>K_505-ХТСКх-34-48-1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</si>
  <si>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</si>
  <si>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</si>
  <si>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</si>
  <si>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</si>
  <si>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</si>
  <si>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</si>
  <si>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</si>
  <si>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</si>
  <si>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</si>
  <si>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</si>
  <si>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Компрессор дизельный передвижной, СП КТС кол-во 1шт.</t>
  </si>
  <si>
    <t>N_505-КТС-34-21</t>
  </si>
  <si>
    <t>По факту поступления оборудования, в связи с заключенным догвоором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</si>
  <si>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</si>
  <si>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</si>
  <si>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трактора,1 шт, СП ХТС</t>
  </si>
  <si>
    <t>N_505-ХТС-34-37</t>
  </si>
  <si>
    <t>Покупка насоса погружного, 1 шт, СП ХТС</t>
  </si>
  <si>
    <t>O_505-ХТС-34-42</t>
  </si>
  <si>
    <t>Покупка сварочного аппарата, 1 шт., СП ХТС</t>
  </si>
  <si>
    <t>O_505-ХТС-34-43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</si>
  <si>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</si>
  <si>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</si>
  <si>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</si>
  <si>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</si>
  <si>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</si>
  <si>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</si>
  <si>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автоматизированного рабочего места 8 шт,Исполнительный аппарат</t>
  </si>
  <si>
    <t>O_505-ИА-1-76</t>
  </si>
  <si>
    <t>Покупка тепловизора, 1 шт., СП ТЭЦ Советская Гавань</t>
  </si>
  <si>
    <t>N_505-ТЭЦСов.Гавань-45-20</t>
  </si>
  <si>
    <t>Покупка триммера,1 шт, СП ТЭЦ Советская Гавань</t>
  </si>
  <si>
    <t>N_505-ТЭЦСов.Гавань-45-19</t>
  </si>
  <si>
    <t>Покупка автоматизированного рабочего места 2 шт,СП Хабаровская ТЭЦ-1</t>
  </si>
  <si>
    <t>N_505-ХТЭЦ-1-45-17</t>
  </si>
  <si>
    <t>Покупка автоматизированного рабочего места 2 шт,СП Хабаровская ТЭЦ-2</t>
  </si>
  <si>
    <t>N_505-ХТЭЦ2-34-17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</si>
  <si>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</si>
  <si>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</si>
  <si>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</si>
  <si>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</si>
  <si>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</si>
  <si>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</si>
  <si>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</si>
  <si>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</si>
  <si>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В связи с изменением ФСБУ НМА относятся к инвест. Деятельности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</si>
  <si>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</si>
  <si>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</si>
  <si>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Покупка серверной операционной системы для ХТЭЦ-3 в количестве 1 комплекта</t>
  </si>
  <si>
    <t>O_505-ХТЭЦ-3-21нма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</si>
  <si>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</si>
  <si>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</si>
  <si>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</si>
  <si>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</si>
  <si>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</si>
  <si>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</si>
  <si>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</si>
  <si>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</si>
  <si>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</si>
  <si>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</si>
  <si>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</si>
  <si>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</si>
  <si>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</si>
  <si>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</si>
  <si>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</si>
  <si>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</si>
  <si>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</si>
  <si>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</si>
  <si>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</si>
  <si>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</si>
  <si>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</si>
  <si>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</si>
  <si>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</si>
  <si>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</si>
  <si>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серверной операционной системы для Исполнительного аппарата в количестве 1 комплекта</t>
  </si>
  <si>
    <t>O_505-ИА-15нма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</si>
  <si>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</si>
  <si>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</si>
  <si>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Разработка программы для ЭВМ "Post-Emergency System (PES)", Исполнительный аппарат, 1 шт. </t>
  </si>
  <si>
    <t>O_505-ИА-2-1ип</t>
  </si>
  <si>
    <t>Модернизация системы извлечения, преобразования и загрузки данных для Исполнительного аппарата</t>
  </si>
  <si>
    <t>O_505-ИА-12нма</t>
  </si>
  <si>
    <t>Выкуп оборудования РЗА ,СП Хабаровская ТЭЦ-3</t>
  </si>
  <si>
    <t>O_505-ХТЭЦ-3-53</t>
  </si>
  <si>
    <t>Новый проект включен в ИПР для исполнения обязательств по договору РусГидро ПАО с № 1010-1362-2023 от 26.12.2023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</si>
  <si>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</si>
  <si>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</si>
  <si>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По факту поступления оборудования, в связи с заключенным договора, остаток финансирования 2 квартал 2024г.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</si>
  <si>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</si>
  <si>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</si>
  <si>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</si>
  <si>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</si>
  <si>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</si>
  <si>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</si>
  <si>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</si>
  <si>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</si>
  <si>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</si>
  <si>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</si>
  <si>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</si>
  <si>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</si>
  <si>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</si>
  <si>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</si>
  <si>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</si>
  <si>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</si>
  <si>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</si>
  <si>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>Смещение сроков поставки трубной продукции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</si>
  <si>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</si>
  <si>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</si>
  <si>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</si>
  <si>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</si>
  <si>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</si>
  <si>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</si>
  <si>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Изменение сроков реализации в связи с переносом сроков гашения КЗ на 2024 год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</si>
  <si>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</si>
  <si>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</si>
  <si>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>Досрочное выполнение работ по строительству сети, оплата по факту выполнения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</si>
  <si>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</si>
  <si>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</si>
  <si>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Новый проект включен в ИПР для выполнения  договора на технологическое присоединение.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</si>
  <si>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</si>
  <si>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</si>
  <si>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</si>
  <si>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</si>
  <si>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</si>
  <si>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</si>
  <si>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</si>
  <si>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</si>
  <si>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</si>
  <si>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 xml:space="preserve">Досрочное выполнение работ, оплата по факту 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</si>
  <si>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</si>
  <si>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</si>
  <si>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Оплата КЗ, сложившейся на конец 2023г.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</si>
  <si>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</si>
  <si>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</si>
  <si>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</si>
  <si>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</si>
  <si>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Выполнение работ планируется во 2 кв.2024г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</si>
  <si>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</si>
  <si>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</si>
  <si>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</si>
  <si>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</si>
  <si>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</si>
  <si>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</si>
  <si>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</si>
  <si>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</si>
  <si>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>В связи с досрочным выполнением работ, возврат ГУ произведен в 2023г.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</si>
  <si>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</si>
  <si>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</si>
  <si>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Сторнирование суммы оплат давальческих материалов, в связи с корректировкой НДС</t>
  </si>
  <si>
    <t>2.2.4</t>
  </si>
  <si>
    <t>Реконструкция РУСН 6 кВ, замена сухих трансформаторов СП БТЭЦ</t>
  </si>
  <si>
    <t>H_505-АГ-36</t>
  </si>
  <si>
    <t>Реконструкция оборудования ОРУ-110 кВ с заменой МВ на элегазовые СП БТЭЦ</t>
  </si>
  <si>
    <t>I_505-АГ-53</t>
  </si>
  <si>
    <t>Изменение стоимости проекта в связи с уточнением прочих затрат. Изменение сроков реализации проекта в связи с корректировкой графика гашения КЗ</t>
  </si>
  <si>
    <t>Реконструкция электродвигателей 6 кВ   собственных нужд станции  СП БТЭЦ</t>
  </si>
  <si>
    <t>I_505-АГ-57</t>
  </si>
  <si>
    <t>Оплата за поставленное оборудование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</si>
  <si>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</si>
  <si>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</si>
  <si>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</si>
  <si>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</si>
  <si>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>2.3</t>
  </si>
  <si>
    <t>2.3.1</t>
  </si>
  <si>
    <t>Модернизация котлоагрегата ст. №4 .БТЭЦ</t>
  </si>
  <si>
    <t>I_505-АГ-59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</si>
  <si>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</si>
  <si>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</si>
  <si>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</si>
  <si>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</si>
  <si>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</si>
  <si>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</si>
  <si>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Закупочные процедуры в 2023г. Не состоялись, из-за отсутствия потенциальных подрядчиков. Плановая датьа заключения договора 2кв. 2024г.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</si>
  <si>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</si>
  <si>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</si>
  <si>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</si>
  <si>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</si>
  <si>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</si>
  <si>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</si>
  <si>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Перемещение материалов на склад ремонтов,  в связи с завершением проекта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</si>
  <si>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</si>
  <si>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</si>
  <si>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</si>
  <si>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Оплата досрочно поставленного оборудования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</si>
  <si>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</si>
  <si>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</si>
  <si>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</si>
  <si>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В связи с досрочным выполнением работ, оплата произведена в 2023г., в 1кв только ГУ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</si>
  <si>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</si>
  <si>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</si>
  <si>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</si>
  <si>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</si>
  <si>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</si>
  <si>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</si>
  <si>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</si>
  <si>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Аванс по договору СМР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</si>
  <si>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</si>
  <si>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</si>
  <si>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</si>
  <si>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</si>
  <si>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</si>
  <si>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</si>
  <si>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</si>
  <si>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</si>
  <si>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</si>
  <si>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</si>
  <si>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</si>
  <si>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</si>
  <si>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Смещение сроков выполнения работ, проект должен был быть завершен в 2023г.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</si>
  <si>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</si>
  <si>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</si>
  <si>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</si>
  <si>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</si>
  <si>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Техническое перевооружение компрессорной станции, СП БТЭЦ</t>
  </si>
  <si>
    <t>N_505-АГ-84</t>
  </si>
  <si>
    <t>Техперевооружение системы управления информационной безопасности, СП РГРЭС</t>
  </si>
  <si>
    <t>K_505-АГ-101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</si>
  <si>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</si>
  <si>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</si>
  <si>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</si>
  <si>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</si>
  <si>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</si>
  <si>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</si>
  <si>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 xml:space="preserve">Договор на выполнение работ не заключен, проводятся  закупочные процедуры 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</si>
  <si>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</si>
  <si>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</si>
  <si>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Возврат ГУ, экономия связана с применением УСН</t>
  </si>
  <si>
    <t>Техперевооружение деаэратора теплосети, СП РГРЭС</t>
  </si>
  <si>
    <t>N_505-РГРЭС-3</t>
  </si>
  <si>
    <t>Оплата за фактическое выполнение строительно-монтажных работ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</si>
  <si>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</si>
  <si>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</si>
  <si>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</si>
  <si>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</si>
  <si>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Выплата аванса по условиям договора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</si>
  <si>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</si>
  <si>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</si>
  <si>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Смещение сроков выполнения работ, в связи с отказом системного оператора в демонтаже и монтаже оборудования</t>
  </si>
  <si>
    <t>2.4</t>
  </si>
  <si>
    <t>2.4.1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</si>
  <si>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</si>
  <si>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</si>
  <si>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</si>
  <si>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</si>
  <si>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</si>
  <si>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</si>
  <si>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</si>
  <si>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</si>
  <si>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</si>
  <si>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</si>
  <si>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</si>
  <si>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</si>
  <si>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</si>
  <si>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</si>
  <si>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</si>
  <si>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</si>
  <si>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</si>
  <si>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</si>
  <si>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</si>
  <si>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</si>
  <si>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</si>
  <si>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</si>
  <si>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</si>
  <si>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</si>
  <si>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Строительство Новый золоотвал БТЭЦ, емкость - 7,5 млн. м3 (аренда земли)</t>
  </si>
  <si>
    <t>F_505-АГ-26</t>
  </si>
  <si>
    <t>В связи с изменением кадастровой стоимости земли, плата снижена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</si>
  <si>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</si>
  <si>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</si>
  <si>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>2.6</t>
  </si>
  <si>
    <t>2.7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</si>
  <si>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</si>
  <si>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</si>
  <si>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</si>
  <si>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I_505-АГ-27-150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</si>
  <si>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</si>
  <si>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</si>
  <si>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</si>
  <si>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</si>
  <si>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</si>
  <si>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</si>
  <si>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Покупка прибора контроля чистоты жидкости ПКЖ-904А СП БТЭЦ  (1 щт)</t>
  </si>
  <si>
    <t>J_505-АГ-27-185</t>
  </si>
  <si>
    <t>Покупка стенда для испытания абразивных кругов СИП800К2 или аналог СП БТЭЦ, 1шт</t>
  </si>
  <si>
    <t>J_505-АГ-27-186</t>
  </si>
  <si>
    <t>В  связи с поздней поставкой оборудования, смещение оплат на 2024г.</t>
  </si>
  <si>
    <t>Покупка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</si>
  <si>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</si>
  <si>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уровнемера УЛМ5-1 СП БТЭЦ  (1 щт)</t>
  </si>
  <si>
    <t>J_505-АГ-27-191</t>
  </si>
  <si>
    <t>Покупка автобус среднего класса на 50(30) п/м ПАЗ-4234-04  СП БТЭЦ 2 шт.</t>
  </si>
  <si>
    <t>J_505-АГ-27-194</t>
  </si>
  <si>
    <t>Изменение стоимости и сроков реализации проекта в связи с увеличением цены по результатам мониторинга рынка и длительностью поставки автобусов.</t>
  </si>
  <si>
    <t>Покупка экскаватора-погрузчика 1 шт, СП Райчихинская ГРЭС</t>
  </si>
  <si>
    <t>N_505-РГРЭС-27-10</t>
  </si>
  <si>
    <t>Оплата оборудования произведена в 2023г., поставка фактически осуществлена  в январе 2024г.</t>
  </si>
  <si>
    <t>Покупка гидромолота к экскаватору-погрузчику ,1 шт, СП Райчихинская ГРЭС</t>
  </si>
  <si>
    <t>N_505-РГРЭС-27-11</t>
  </si>
  <si>
    <t>Покупка виброметра,1 шт.СП Благовещенская ТЭЦ</t>
  </si>
  <si>
    <t>N_505-БлТЭЦ-1-27-18</t>
  </si>
  <si>
    <t>В связи с поздней поставкой оборудования, оплата сложившейся КЗ</t>
  </si>
  <si>
    <t>Покупка ГАЗон NEXT ГАЗ-C41R13 машина комбинированная уборочная МД-C41R13 БТЭЦ 1 шт.</t>
  </si>
  <si>
    <t>N_505-БлТЭЦ-1-27-14</t>
  </si>
  <si>
    <t>Покупка мини-погрузчика, СП Благовещенская ТЭЦ, 1 шт.</t>
  </si>
  <si>
    <t>N_505-БлТЭЦ-1-27-17</t>
  </si>
  <si>
    <t>Покупка автомобиля ГАЗ-C41R13-"Газон NEXT" (вакуумная машина)- 1 шт, СП АТС</t>
  </si>
  <si>
    <t>N_505-АТС-27-3</t>
  </si>
  <si>
    <t>Покупка тепловизора Guide H3, 2 шт, СП АТС</t>
  </si>
  <si>
    <t>N_505-АТС-27-6</t>
  </si>
  <si>
    <t>Новый проект включен в ИПР для обеспечения контроля тепловых потерь, замена устаревшего оборудования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</si>
  <si>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</si>
  <si>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</si>
  <si>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самосвал с трехсторонней разгрузкой 5 т. ГАЗ-C41R13 ГАЗон NEXT РГРЭС 1 шт.</t>
  </si>
  <si>
    <t>I_505-АГ-27-128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</si>
  <si>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</si>
  <si>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</si>
  <si>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</si>
  <si>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</si>
  <si>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автоматизированного ведения, хранения и анализа оперативной документации дежурной смены для РГРЭС в количестве 1 комплекта</t>
  </si>
  <si>
    <t>O_505-РГРЭС-20нма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</si>
  <si>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</si>
  <si>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</si>
  <si>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Выкуп котельной Агромех,тепловых сетей пгт. Новорайчихинск, СП АТС</t>
  </si>
  <si>
    <t>N_505-АТС-13ис</t>
  </si>
  <si>
    <t>Корректировка финансирования выкупленного малоценного имущества при переводе его в основные фонды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</si>
  <si>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</si>
  <si>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</si>
  <si>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</si>
  <si>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</si>
  <si>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</si>
  <si>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</si>
  <si>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</si>
  <si>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</si>
  <si>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</si>
  <si>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</si>
  <si>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</si>
  <si>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ул. Западная, 27  2Ду 57х3,5 L=35 м СП Приморские тепловые сети</t>
  </si>
  <si>
    <t>N_505-ПТС-10тп</t>
  </si>
  <si>
    <t>Выплата ГУ</t>
  </si>
  <si>
    <t>3.1.3.2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</si>
  <si>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</si>
  <si>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N_505-ПГт-184тп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</si>
  <si>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</si>
  <si>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</si>
  <si>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</si>
  <si>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</si>
  <si>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</si>
  <si>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</si>
  <si>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</si>
  <si>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</si>
  <si>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</si>
  <si>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</si>
  <si>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</si>
  <si>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Оплата за выполненные работы была произведена в 2023г., 1кв 2024-возврат ГУ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</si>
  <si>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</si>
  <si>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</si>
  <si>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Перенос СМР на 2024г. в связи с масштабной загруженностью города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</si>
  <si>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</si>
  <si>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</si>
  <si>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Смещение выполнения работ, оплата произведена в 2023г., возврат ГУ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</si>
  <si>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</si>
  <si>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</si>
  <si>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Перенос СМР на 2024г. В связи с масштабной загруженностью города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</si>
  <si>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</si>
  <si>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</si>
  <si>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Заявитель своими силами выполнилнил работы по строительсу тепловой сети на территории земельного участка школы №1, перенос выплаченного аванса на проект N_505-ПГт-189тп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</si>
  <si>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</si>
  <si>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</si>
  <si>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В связи с длительным выполнением работ по ПИР, работы по СМР будут осуществлены в 2024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</si>
  <si>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</si>
  <si>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</si>
  <si>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</si>
  <si>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N_505-ПТС-4тп</t>
  </si>
  <si>
    <t>Выполнение и оплата работ согласно условиям договора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</si>
  <si>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</si>
  <si>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</si>
  <si>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</si>
  <si>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</si>
  <si>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Перенесение работ на 2024г в связи с прохождением историко-культурной экспертизы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</si>
  <si>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</si>
  <si>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</si>
  <si>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 xml:space="preserve">Новый проект. Включен в ИПР на основании заключенного договора на технологическое присоединение к системе теплоснабжения 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</si>
  <si>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</si>
  <si>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</si>
  <si>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Поздняя сдача подрядчиков документов по выполнению работ, финансирование перенесено на 2024г.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</si>
  <si>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</si>
  <si>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</si>
  <si>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За выполнение СМР оплата была произведена в 2023г., в 2024 выплата ГУ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</si>
  <si>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</si>
  <si>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</si>
  <si>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</si>
  <si>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</si>
  <si>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 xml:space="preserve">Изменение стоимости проекта по результатам закупочных процедур и факта исполнения договоров в 2023 году. </t>
  </si>
  <si>
    <t>3.1.3.4</t>
  </si>
  <si>
    <t xml:space="preserve">Расширение котельной "Северная" с установкой котла КВГМ-100. (СП ПТС) </t>
  </si>
  <si>
    <t>F_505-ПГт-1тп</t>
  </si>
  <si>
    <t>Оплата за фактически выполненные работы</t>
  </si>
  <si>
    <t>3.1.3.5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</si>
  <si>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</si>
  <si>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</si>
  <si>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Новый проект включен в ИПР на основании договора на технологическое присоединение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</si>
  <si>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</si>
  <si>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</si>
  <si>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</si>
  <si>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</si>
  <si>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</si>
  <si>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</si>
  <si>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</si>
  <si>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</si>
  <si>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</si>
  <si>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</si>
  <si>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</si>
  <si>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</si>
  <si>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</si>
  <si>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</si>
  <si>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В связи с длительным заключением договора, смещение выполнения работ, оплата согласно условиям договора</t>
  </si>
  <si>
    <t>Реконструкция градирни №3 СП Артёмовская ТЭЦ</t>
  </si>
  <si>
    <t>N_505АрТЭЦ-1</t>
  </si>
  <si>
    <t>Переходящий проект. Отражен факт оплаты за выполненные работы 2023 г. (ПИРы)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</si>
  <si>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</si>
  <si>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</si>
  <si>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3.3</t>
  </si>
  <si>
    <t>3.3.1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</si>
  <si>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</si>
  <si>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</si>
  <si>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</si>
  <si>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</si>
  <si>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Поздняя поставка оборудования, оплата по факту</t>
  </si>
  <si>
    <t>Модернизация АСУ и ТП турбинного и котельного оборудования Артемовской ТЭЦ</t>
  </si>
  <si>
    <t>I_505-ПГг-80</t>
  </si>
  <si>
    <t>Оплата КЗ , сложившейся на конец 2023г.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</si>
  <si>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</si>
  <si>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</si>
  <si>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</si>
  <si>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</si>
  <si>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</si>
  <si>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</si>
  <si>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</si>
  <si>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</si>
  <si>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Новый проект включен в ИПР в связи со строительствот 2-ой очереди, переводом всей ТЭЦ на работу с использованием дизельного топлива вместо мазута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</si>
  <si>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</si>
  <si>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</si>
  <si>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>Новый проект включен в ИПР на основании поручения системного оператора для развития восточного полигана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</si>
  <si>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</si>
  <si>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</si>
  <si>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Оплата за поставку оборудования в соответствии с договорм.</t>
  </si>
  <si>
    <t>3.3.2</t>
  </si>
  <si>
    <t>Модернизация АСУ и ТП котельного оборудования  СП Приморские тепловые сети</t>
  </si>
  <si>
    <t>I_505-ПГт-104</t>
  </si>
  <si>
    <t>Проект закрыт в 2023 г</t>
  </si>
  <si>
    <t>Замена насосов рециркуляции сетевой воды пиковой водогрейной котельной Восточная ТЭЦ, 9 шт</t>
  </si>
  <si>
    <t>N_505-ПГг-161</t>
  </si>
  <si>
    <t>Период реализации договора подряда 2023-2024 гг.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</si>
  <si>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</si>
  <si>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</si>
  <si>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УМС г. Владивостока Публичный сервитут по постановлению 2860 от 01.11.23 Сервитут</t>
  </si>
  <si>
    <t>3.3.3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</si>
  <si>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</si>
  <si>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</si>
  <si>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Смещение выполнения работ в связи с отказом разрешениея земляных работ по решению администрации г.Владивостока исх 1-3/4239 от 29.09.23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</si>
  <si>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</si>
  <si>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</si>
  <si>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Перенос материалов осуществлен в 2023г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</si>
  <si>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</si>
  <si>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</si>
  <si>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</si>
  <si>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</si>
  <si>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</si>
  <si>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</si>
  <si>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Отклонение ввиду расторжения договора. Договор ООО «УНР-524
ПОЛИМЕРТЕПЛО» №362/ПГ-22 Проводятся процедуры по расторжению договора и
принятию фактически выполненных работ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</si>
  <si>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</si>
  <si>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</si>
  <si>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</si>
  <si>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</si>
  <si>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УТ1023-УТ1024  ул. Петра Великого Дн 720 L=134м.п. Приморские тепловые сети</t>
  </si>
  <si>
    <t>K_505-ПГт-5-96</t>
  </si>
  <si>
    <t>Экономия по материалам в результате закупочных процедур</t>
  </si>
  <si>
    <t>Техперевооружение теплотрассы  УТ01128-УТ01131 ул. Севастопольская  Дн 530 L=797 ул. Севастопольская, Артем</t>
  </si>
  <si>
    <t>K_505-ПГт-5-98</t>
  </si>
  <si>
    <t>По договор № 124/ПТС-23 от 18.08.2023 работы запланированны на 2 кв 2024 г.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</si>
  <si>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</si>
  <si>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</si>
  <si>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1055 т.А - УТ 1056 ул. Экипажная,  L=164п.м., Ду820мм., ПТС</t>
  </si>
  <si>
    <t>N_505-ПГт-5-127</t>
  </si>
  <si>
    <t>Оплата ГУ</t>
  </si>
  <si>
    <t>Техперевооружение теплотрассы УТ3711-УТ3714 ул. Фадеева Дн 720 L=412п.м Приморские тепловые сети</t>
  </si>
  <si>
    <t>N_505-ПГт-5-128</t>
  </si>
  <si>
    <t>Экономия по стоимости давальческого материала и перенос выплаты гарантийного удержжания на 2024г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</si>
  <si>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</si>
  <si>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</si>
  <si>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</si>
  <si>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</si>
  <si>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УТ1424 т.А - УТ1426  ул.Ильичева Дн 720 L=2х107м.пПриморские тепловые сети</t>
  </si>
  <si>
    <t>N_505-ПГт-5-135</t>
  </si>
  <si>
    <t>Техперевооружение теплотрассы УТ 0110 - УТ 0112 т.А ул. Русская, Дн 820 L=30п.м. Приморские тепловые сети</t>
  </si>
  <si>
    <t>N_505-ПГт-5-136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</si>
  <si>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</si>
  <si>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</si>
  <si>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теплосетевого комплекса в г.Партизанск (СП ПТС) (инвестиционное обеспечение)</t>
  </si>
  <si>
    <t>I_505-ПГт-105</t>
  </si>
  <si>
    <t>Проект завершен в 2023г.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</si>
  <si>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</si>
  <si>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</si>
  <si>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</si>
  <si>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</si>
  <si>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</si>
  <si>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</si>
  <si>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</si>
  <si>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</si>
  <si>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</si>
  <si>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</si>
  <si>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</si>
  <si>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</si>
  <si>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</si>
  <si>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</si>
  <si>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</si>
  <si>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</si>
  <si>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</si>
  <si>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</si>
  <si>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3.3.4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</si>
  <si>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</si>
  <si>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</si>
  <si>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</si>
  <si>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</si>
  <si>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</si>
  <si>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</si>
  <si>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</si>
  <si>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</si>
  <si>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</si>
  <si>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</si>
  <si>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</si>
  <si>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</si>
  <si>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</si>
  <si>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</si>
  <si>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</si>
  <si>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</si>
  <si>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</si>
  <si>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</si>
  <si>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</si>
  <si>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</si>
  <si>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Устройство системы аспирации пыления трактов топливоподачи, СП Артемовской ТЭЦ</t>
  </si>
  <si>
    <t>K_505-ПГг-135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</si>
  <si>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</si>
  <si>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</si>
  <si>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</si>
  <si>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</si>
  <si>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</si>
  <si>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</si>
  <si>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Оплата выполненных работ была в 2023г, в 1кв 2024 - возврат ГУ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</si>
  <si>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</si>
  <si>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</si>
  <si>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</si>
  <si>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</si>
  <si>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</si>
  <si>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</si>
  <si>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</si>
  <si>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</si>
  <si>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>Смещение сроков выполнения работ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</si>
  <si>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</si>
  <si>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</si>
  <si>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Реализация проекта перенесена на 2025г.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</si>
  <si>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</si>
  <si>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</si>
  <si>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</si>
  <si>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</si>
  <si>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</si>
  <si>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</si>
  <si>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</si>
  <si>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</si>
  <si>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Договор закрыт в 2023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</si>
  <si>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</si>
  <si>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</si>
  <si>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</si>
  <si>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</si>
  <si>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</si>
  <si>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</si>
  <si>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Договор закрыт в 2023г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</si>
  <si>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</si>
  <si>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</si>
  <si>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</si>
  <si>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</si>
  <si>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</si>
  <si>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</si>
  <si>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</si>
  <si>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</si>
  <si>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</si>
  <si>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</si>
  <si>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Техперевооружение громкоговорящей связи Восточной ТЭЦ</t>
  </si>
  <si>
    <t>N_505-ПГг-160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</si>
  <si>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</si>
  <si>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</si>
  <si>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</si>
  <si>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</si>
  <si>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Замена бака хранения мазута емк. 5 000 м3 ст.№2 КЦ-2 СП Приморские тепловые сети</t>
  </si>
  <si>
    <t>N_505-ПГт-174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</si>
  <si>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</si>
  <si>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</si>
  <si>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</si>
  <si>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</si>
  <si>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</si>
  <si>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</si>
  <si>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Замена масляных (воздушных) выключателей на вакуумные (элегазовые) напряжением 6 кВ и выше  ТНС "40 лет ВЛКСМ) (9 шт.), СП ПТС</t>
  </si>
  <si>
    <t>N_505-ПГт-146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</si>
  <si>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</si>
  <si>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</si>
  <si>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</si>
  <si>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</si>
  <si>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Новый проект включен в ИПР на основании распоряжения ПАО "РУСГидро" от 18.10.2021 №499р "Об оснащении трансформаторов ТЭС АО "ДГК" автаматической установкой пожаротушения"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</si>
  <si>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</si>
  <si>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</si>
  <si>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</si>
  <si>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</si>
  <si>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Оплата за фактичеки выполненные работы</t>
  </si>
  <si>
    <t>Техперевооружение узла учета тепловой эергии КЦ №2-2 СП Приморские тепловые сети</t>
  </si>
  <si>
    <t>N_505-ПТС-19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</si>
  <si>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</si>
  <si>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</si>
  <si>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</si>
  <si>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</si>
  <si>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</si>
  <si>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</si>
  <si>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</si>
  <si>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</si>
  <si>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</si>
  <si>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</si>
  <si>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</si>
  <si>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</si>
  <si>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</si>
  <si>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</si>
  <si>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</si>
  <si>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</si>
  <si>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</si>
  <si>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</si>
  <si>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</si>
  <si>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Отставание от графика выполнения в связи с длительным выполнением ПИР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</si>
  <si>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</si>
  <si>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</si>
  <si>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Новый проект включен в ИПР для замещения генерирующего оборудования импортного производства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</si>
  <si>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</si>
  <si>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</si>
  <si>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ультразвукового расходомера Panametrics GE TransPort PT878 Артемовской ТЭЦ 1 шт</t>
  </si>
  <si>
    <t>J_505-ПГг-39-118</t>
  </si>
  <si>
    <t>Покупка крестовой ударной мельницы SK -300 Партизанская ГРЭС 1 шт.</t>
  </si>
  <si>
    <t>L_505-ПГг-39-153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</si>
  <si>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</si>
  <si>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</si>
  <si>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станка токарно-винторезного 1 шт, СП Приморские тепловые сети</t>
  </si>
  <si>
    <t>K_505-ПГт-11-101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</si>
  <si>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</si>
  <si>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</si>
  <si>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</si>
  <si>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</si>
  <si>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</si>
  <si>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</si>
  <si>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</si>
  <si>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</si>
  <si>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</si>
  <si>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</si>
  <si>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</si>
  <si>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</si>
  <si>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</si>
  <si>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</si>
  <si>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</si>
  <si>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</si>
  <si>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</si>
  <si>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</si>
  <si>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тепловоза ТЭМ-18 ДМ СП АТЭЦ 1 шт</t>
  </si>
  <si>
    <t>N_505-ПГг-39-199</t>
  </si>
  <si>
    <t>Покупка систем кондиционирования колонного типа, модель LG UP48WC, 4 шт., СП Артемовская ТЭЦ</t>
  </si>
  <si>
    <t>N_505-ПГг-39-203</t>
  </si>
  <si>
    <t>Покупка серверного оборудования, СП ПТС</t>
  </si>
  <si>
    <t>N_505-ПГт-11-159</t>
  </si>
  <si>
    <t>Покупка трансформатора ТЛС-СЭЩ-40/10-03 УЗ 10.00/0.40 D/Yн-11- 2шт. -  СП Приморские тепловые сети</t>
  </si>
  <si>
    <t>N_505-ПГт-11-164</t>
  </si>
  <si>
    <t>Покупка Микроомметра МИКО-1, 1шт. СП Партизанская ГРЭС</t>
  </si>
  <si>
    <t>N_505-ПГРЭС-39-4</t>
  </si>
  <si>
    <t>Преобретение прибора в связи с выходом из строя  предыдущего</t>
  </si>
  <si>
    <t>Покупка Прибора ТМВ-2, 1 шт., СП Партизанская ГРЭС</t>
  </si>
  <si>
    <t>N_505-ПГРЭС-39-8</t>
  </si>
  <si>
    <t>Покупка приборного комплекса для локализации частичных разрядов в электрооборудовании СП ТЭЦ Восточная, 1шт.</t>
  </si>
  <si>
    <t>N_505-ТЭЦВост-39-9</t>
  </si>
  <si>
    <t>Покупка испытательного комплекса РЕТОМ-61 (или аналог), 1 шт, СП ТЭЦ Восточная</t>
  </si>
  <si>
    <t>N_505-ТЭЦВост-39-3</t>
  </si>
  <si>
    <t>Покупка прибора анализа элегаза для СП ТЭЦ Восточная, 1 шт.</t>
  </si>
  <si>
    <t>N_505-ТЭЦВост-39-5</t>
  </si>
  <si>
    <t>Покупка многофункционального калибратора процессов FLUKE 725 (725Ex) для СП ТЭЦ Восточная, 1 шт.</t>
  </si>
  <si>
    <t>N_505-ТЭЦВост-39-7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</si>
  <si>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</si>
  <si>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</si>
  <si>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Автогидроподъемника КЭМЗ АПТ 18.02 на шасси ГАЗ С41R13 - 1 шт.  СП Артемовской ТЭЦ</t>
  </si>
  <si>
    <t>N_505-АрТЭЦ-39-1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</si>
  <si>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</si>
  <si>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</si>
  <si>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</si>
  <si>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</si>
  <si>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</si>
  <si>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</si>
  <si>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 xml:space="preserve">Покупка  электротельфера,2 шт, СП Артёмовская ТЭЦ </t>
  </si>
  <si>
    <t>O_505-АрТЭЦ-39-18</t>
  </si>
  <si>
    <t>В связи с производственной необходимостью, преобретение оборудования</t>
  </si>
  <si>
    <t>Покупка системы автоматизированного ведения, хранения и анализа оперативной документации дежурной смены для ТЭЦ Восточная в количестве 1 комплекта</t>
  </si>
  <si>
    <t>O_505-ТЭЦВост-17нма</t>
  </si>
  <si>
    <t>Покупка системы автоматизированного ведения, хранения и анализа оперативной документации дежурной смены для ВТЭЦ-2 в количестве 1 комплекта</t>
  </si>
  <si>
    <t>O_505-ВТЭЦ-2-14нма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</si>
  <si>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</si>
  <si>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</si>
  <si>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</si>
  <si>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</si>
  <si>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</si>
  <si>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</si>
  <si>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</si>
  <si>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</si>
  <si>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</si>
  <si>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</si>
  <si>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</si>
  <si>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</si>
  <si>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</si>
  <si>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</si>
  <si>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</si>
  <si>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</si>
  <si>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</si>
  <si>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</si>
  <si>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</si>
  <si>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</si>
  <si>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</si>
  <si>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</si>
  <si>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</si>
  <si>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</si>
  <si>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</si>
  <si>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</si>
  <si>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</si>
  <si>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</si>
  <si>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</si>
  <si>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</si>
  <si>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</si>
  <si>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</si>
  <si>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</si>
  <si>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</si>
  <si>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</si>
  <si>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</si>
  <si>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</si>
  <si>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Корректировка 2023</t>
  </si>
  <si>
    <t>Реконструкция горелочных устройств котлоагрегатов  НГРЭС</t>
  </si>
  <si>
    <t>J_505-НГ-74</t>
  </si>
  <si>
    <t>4.2.2</t>
  </si>
  <si>
    <t>4.2.3</t>
  </si>
  <si>
    <t>Реконструкция  II очереди МТС г. Нерюнгри" НГРЭС</t>
  </si>
  <si>
    <t>J_505-НГ-84</t>
  </si>
  <si>
    <t>Перенос оплата вследствии движения материалов по складам</t>
  </si>
  <si>
    <t>4.2.4</t>
  </si>
  <si>
    <t>Наращивание дамбы шлакозолоотвала №1 НГРЭС</t>
  </si>
  <si>
    <t>J_505-НГ-75</t>
  </si>
  <si>
    <t>Оплата за фактическое выполнение работ в 1 кв.2024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</si>
  <si>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</si>
  <si>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</si>
  <si>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</si>
  <si>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</si>
  <si>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Оплата за фактическое выполнение работ в 1 кв.2024 по прочим услугам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</si>
  <si>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</si>
  <si>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</si>
  <si>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</si>
  <si>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</si>
  <si>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</si>
  <si>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</si>
  <si>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</si>
  <si>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</si>
  <si>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Авансирование работ в 1 кв.2024, согласно договорных отношений</t>
  </si>
  <si>
    <t>Техническое перевооружение эбергоблока №3 Нерюнгринской ГРЭС</t>
  </si>
  <si>
    <t>N_505-НГ-118</t>
  </si>
  <si>
    <t>Установка системы принудительного расхолаживания турбин Нерюнгринской ГРЭС</t>
  </si>
  <si>
    <t>N_505-НГ-123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</si>
  <si>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</si>
  <si>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</si>
  <si>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</si>
  <si>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</si>
  <si>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Изменение стоимости проекта по результатам проведенных закупочных процедур и заключенных договоров</t>
  </si>
  <si>
    <t>4.3.4</t>
  </si>
  <si>
    <t>Техперевооружение комплекса инженерно-технических средств физической защиты НГВК</t>
  </si>
  <si>
    <t>F_505-НГ-4</t>
  </si>
  <si>
    <t>Перенос сроков выполнения работ и оплат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</si>
  <si>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</si>
  <si>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</si>
  <si>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</si>
  <si>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</si>
  <si>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</si>
  <si>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</si>
  <si>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</si>
  <si>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</si>
  <si>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</si>
  <si>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</si>
  <si>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Техперевооружение системы электрообеспечения топливоподачи  НГРГЭС</t>
  </si>
  <si>
    <t>I_505-НГ-61</t>
  </si>
  <si>
    <t xml:space="preserve">Установка автомобильных весов НГРЭС, 1 шт. </t>
  </si>
  <si>
    <t>I_505-НГ-64</t>
  </si>
  <si>
    <t>Замена дробильно-фрезеровочных машин Нерюнгринской ГРЭС (6 шт.)</t>
  </si>
  <si>
    <t>N_505-НГ-120</t>
  </si>
  <si>
    <t>В связи с переносом сроков поставки оборудования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</si>
  <si>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</si>
  <si>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</si>
  <si>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</si>
  <si>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</si>
  <si>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</si>
  <si>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</si>
  <si>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</si>
  <si>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</si>
  <si>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</si>
  <si>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</si>
  <si>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</si>
  <si>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</si>
  <si>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</si>
  <si>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</si>
  <si>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</si>
  <si>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</si>
  <si>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4.6</t>
  </si>
  <si>
    <t>4.7</t>
  </si>
  <si>
    <t>Реконструкция пылесистем котлоагрегатов Нерюнгринской ГРЭС (ПИР)</t>
  </si>
  <si>
    <t>N_505-НГ-122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</si>
  <si>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</si>
  <si>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</si>
  <si>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ГРЭС– Хатыми с отпайками на ПС 110 кВ ВГК</t>
  </si>
  <si>
    <t>N_505-НГ-130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</si>
  <si>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</si>
  <si>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</si>
  <si>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</si>
  <si>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</si>
  <si>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</si>
  <si>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</si>
  <si>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проборазделочной машины МПЛ 150, СП НГРЭС   кол-во 2 шт.</t>
  </si>
  <si>
    <t>I_505-НГ-24-60</t>
  </si>
  <si>
    <t>Покупка стационарного твердомера HRVU-187,5, НГРЭС, 1шт.</t>
  </si>
  <si>
    <t>N_505-НГ-24-98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</si>
  <si>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</si>
  <si>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</si>
  <si>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промышленного пылесоса НГРЭС, 3 шт. (2024г-1шт, 2025г.-2шт.)</t>
  </si>
  <si>
    <t>N_505-НГ-24-120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</si>
  <si>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</si>
  <si>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</si>
  <si>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</si>
  <si>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</si>
  <si>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</si>
  <si>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</si>
  <si>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</si>
  <si>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</si>
  <si>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</si>
  <si>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</si>
  <si>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</si>
  <si>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</si>
  <si>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</si>
  <si>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</si>
  <si>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</si>
  <si>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</si>
  <si>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</si>
  <si>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</si>
  <si>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</si>
  <si>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</si>
  <si>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тепловизора, НГРЭС, 1 шт.</t>
  </si>
  <si>
    <t>N_505-НГ-24-151</t>
  </si>
  <si>
    <t xml:space="preserve">Новый проект включен в ИПР на основании Приказа АО ДГК от 11.01.2023 №11.Программа снижения тепловых потерь. </t>
  </si>
  <si>
    <t>Покупка автоматизированного рабочего места, 9 шт, НГРЭС</t>
  </si>
  <si>
    <t>O_505-НГ-24-155</t>
  </si>
  <si>
    <t>Новый проект включен в ИПР на основании необходимости оснащения рабочих мест персонала</t>
  </si>
  <si>
    <t>Покупка многофункционального  устройства,2 шт, НГРЭС</t>
  </si>
  <si>
    <t>O_505-НГ-24-156</t>
  </si>
  <si>
    <t>Модернизация системы извлечения, преобразования и загрузки данных для НГРЭС</t>
  </si>
  <si>
    <t>O_505-НГРЭС-23нма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</si>
  <si>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</si>
  <si>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</si>
  <si>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</si>
  <si>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</si>
  <si>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</si>
  <si>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</si>
  <si>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</si>
  <si>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</si>
  <si>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</si>
  <si>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</si>
  <si>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</si>
  <si>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</si>
  <si>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</si>
  <si>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</si>
  <si>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</si>
  <si>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</si>
  <si>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</si>
  <si>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</si>
  <si>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</si>
  <si>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Перераспределение прочих затрат</t>
  </si>
  <si>
    <t>5.1.4</t>
  </si>
  <si>
    <t>5.2</t>
  </si>
  <si>
    <t>5.2.1</t>
  </si>
  <si>
    <t>5.2.2</t>
  </si>
  <si>
    <t>5.2.3</t>
  </si>
  <si>
    <t>5.2.4</t>
  </si>
  <si>
    <t>Наращивание второй очереди золоотвала СП БТЭЦ (емкость - 0,993 млн. м3)</t>
  </si>
  <si>
    <t>N_505-БирТЭЦ-3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</si>
  <si>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</si>
  <si>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</si>
  <si>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</si>
  <si>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</si>
  <si>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</si>
  <si>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</si>
  <si>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</si>
  <si>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</si>
  <si>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</si>
  <si>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</si>
  <si>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</si>
  <si>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</si>
  <si>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</si>
  <si>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</si>
  <si>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</si>
  <si>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</si>
  <si>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</si>
  <si>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Отсутствие источника финансирования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</si>
  <si>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</si>
  <si>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</si>
  <si>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</si>
  <si>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</si>
  <si>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</si>
  <si>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</si>
  <si>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</si>
  <si>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</si>
  <si>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</si>
  <si>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</si>
  <si>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</si>
  <si>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</si>
  <si>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</si>
  <si>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</si>
  <si>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5.6</t>
  </si>
  <si>
    <t>5.7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</si>
  <si>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</si>
  <si>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</si>
  <si>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</si>
  <si>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</si>
  <si>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>Покупка тепловизора, 1 шт., СП Бир.ТЭЦ</t>
  </si>
  <si>
    <t>N_505-БирТЭЦ-8-40</t>
  </si>
  <si>
    <t>Новый проект включен в ИПР в рамках реализации Программы повышения надежности тепловых сетей и снижения потерь тепловой энергии в сетях АО "ДГК", утвержденной Приказом №719 13.10.2023</t>
  </si>
  <si>
    <t>от «___» ___ 2017 г. №______</t>
  </si>
  <si>
    <t>Оплата аванса за длительное изготовление оборудования.</t>
  </si>
  <si>
    <t>Отказано в получении разрешительной документации на строительство.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</si>
</sst>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.000000000000000000000000000"/>
    <numFmt numFmtId="165" formatCode="0.000000"/>
    <numFmt numFmtId="166" formatCode="0.0000000"/>
    <numFmt numFmtId="167" formatCode="0.00000"/>
    <numFmt numFmtId="168" formatCode="#,##0.00000"/>
    <numFmt numFmtId="169" formatCode="0.000000000"/>
    <numFmt numFmtId="170" formatCode="#,##0.0"/>
    <numFmt numFmtId="171" formatCode="_-* #,##0.00_р_._-;\-* #,##0.00_р_._-;_-* &quot;-&quot;??_р_._-;_-@_-"/>
    <numFmt numFmtId="172" formatCode="0.00000000000000000000"/>
  </numFmts>
  <fonts count="12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2"/>
      <name val="Times New Roman CYR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1" fillId="0" borderId="0"/>
  </cellStyleXfs>
  <cellXfs count="125">
    <xf numFmtId="0" fontId="0" fillId="0" borderId="0" xfId="0"/>
    <xf numFmtId="2" fontId="2" fillId="0" borderId="0" xfId="1" applyNumberFormat="1" applyFont="1" applyFill="1"/>
    <xf numFmtId="1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/>
    <xf numFmtId="164" fontId="2" fillId="0" borderId="0" xfId="1" applyNumberFormat="1" applyFont="1" applyFill="1" applyBorder="1" applyAlignment="1">
      <alignment wrapText="1"/>
    </xf>
    <xf numFmtId="4" fontId="2" fillId="0" borderId="0" xfId="1" applyNumberFormat="1" applyFont="1" applyFill="1"/>
    <xf numFmtId="4" fontId="2" fillId="0" borderId="0" xfId="1" applyNumberFormat="1" applyFont="1" applyFill="1" applyBorder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2" fontId="2" fillId="0" borderId="0" xfId="1" applyNumberFormat="1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vertical="center" wrapText="1"/>
    </xf>
    <xf numFmtId="2" fontId="2" fillId="0" borderId="0" xfId="1" applyNumberFormat="1" applyFont="1" applyFill="1" applyBorder="1" applyAlignment="1">
      <alignment vertical="center"/>
    </xf>
    <xf numFmtId="2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1" applyNumberFormat="1" applyFont="1" applyFill="1" applyBorder="1"/>
    <xf numFmtId="169" fontId="2" fillId="0" borderId="0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10" fontId="5" fillId="0" borderId="5" xfId="1" applyNumberFormat="1" applyFont="1" applyFill="1" applyBorder="1" applyAlignment="1">
      <alignment horizontal="center" vertical="center" wrapText="1"/>
    </xf>
    <xf numFmtId="2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2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4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2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8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5" xfId="0" applyNumberFormat="1" applyFont="1" applyFill="1" applyBorder="1" applyAlignment="1">
      <alignment horizontal="center" vertical="center" wrapText="1"/>
    </xf>
    <xf numFmtId="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6" applyNumberFormat="1" applyFont="1" applyFill="1" applyBorder="1" applyAlignment="1">
      <alignment horizontal="center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6" applyNumberFormat="1" applyFont="1" applyFill="1" applyBorder="1" applyAlignment="1">
      <alignment horizontal="center" vertical="center"/>
    </xf>
    <xf numFmtId="4" fontId="2" fillId="0" borderId="1" xfId="6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2" fontId="2" fillId="0" borderId="7" xfId="1" applyNumberFormat="1" applyFont="1" applyFill="1" applyBorder="1" applyAlignment="1">
      <alignment horizontal="center" vertical="center" wrapText="1"/>
    </xf>
    <xf numFmtId="4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5" xfId="1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7" fillId="0" borderId="5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7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7" applyFont="1" applyFill="1" applyBorder="1" applyAlignment="1">
      <alignment horizontal="left" vertical="center" wrapText="1"/>
    </xf>
    <xf numFmtId="170" fontId="2" fillId="0" borderId="1" xfId="5" applyNumberFormat="1" applyFont="1" applyFill="1" applyBorder="1" applyAlignment="1" applyProtection="1">
      <alignment horizontal="left" vertical="center" wrapText="1"/>
      <protection locked="0"/>
    </xf>
    <xf numFmtId="171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170" fontId="2" fillId="0" borderId="1" xfId="3" applyNumberFormat="1" applyFont="1" applyFill="1" applyBorder="1" applyAlignment="1" applyProtection="1">
      <alignment horizontal="left" vertical="center" wrapText="1"/>
      <protection locked="0"/>
    </xf>
    <xf numFmtId="170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5" xfId="1" applyNumberFormat="1" applyFont="1" applyFill="1" applyBorder="1" applyAlignment="1">
      <alignment horizontal="center" vertical="center" wrapText="1"/>
    </xf>
    <xf numFmtId="170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7" applyNumberFormat="1" applyFont="1" applyFill="1" applyBorder="1" applyAlignment="1">
      <alignment horizontal="center" vertical="center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170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170" fontId="5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7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3" applyNumberFormat="1" applyFont="1" applyFill="1" applyBorder="1" applyAlignment="1" applyProtection="1">
      <alignment horizontal="left" vertical="center" wrapText="1"/>
      <protection locked="0"/>
    </xf>
    <xf numFmtId="4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165" fontId="2" fillId="0" borderId="0" xfId="1" applyNumberFormat="1" applyFont="1" applyFill="1" applyBorder="1"/>
    <xf numFmtId="165" fontId="2" fillId="0" borderId="0" xfId="1" applyNumberFormat="1" applyFont="1" applyFill="1"/>
    <xf numFmtId="2" fontId="2" fillId="0" borderId="0" xfId="1" applyNumberFormat="1" applyFont="1" applyFill="1" applyAlignment="1">
      <alignment horizontal="center"/>
    </xf>
    <xf numFmtId="172" fontId="2" fillId="0" borderId="0" xfId="1" applyNumberFormat="1" applyFont="1" applyFill="1" applyBorder="1"/>
    <xf numFmtId="0" fontId="3" fillId="0" borderId="0" xfId="1" applyFont="1" applyFill="1" applyAlignment="1">
      <alignment horizontal="right"/>
    </xf>
    <xf numFmtId="0" fontId="2" fillId="0" borderId="1" xfId="7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right" wrapText="1"/>
    </xf>
    <xf numFmtId="166" fontId="2" fillId="0" borderId="0" xfId="1" applyNumberFormat="1" applyFont="1" applyFill="1"/>
    <xf numFmtId="167" fontId="2" fillId="0" borderId="0" xfId="1" applyNumberFormat="1" applyFont="1" applyFill="1"/>
    <xf numFmtId="4" fontId="4" fillId="0" borderId="0" xfId="1" applyNumberFormat="1" applyFont="1" applyFill="1" applyAlignment="1">
      <alignment horizontal="center" wrapText="1"/>
    </xf>
    <xf numFmtId="4" fontId="2" fillId="0" borderId="0" xfId="2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168" fontId="2" fillId="0" borderId="0" xfId="2" applyNumberFormat="1" applyFont="1" applyFill="1" applyAlignment="1">
      <alignment horizontal="center" vertical="center"/>
    </xf>
    <xf numFmtId="3" fontId="5" fillId="0" borderId="2" xfId="1" applyNumberFormat="1" applyFont="1" applyFill="1" applyBorder="1" applyAlignment="1">
      <alignment horizontal="center" vertical="center" wrapText="1"/>
    </xf>
    <xf numFmtId="49" fontId="0" fillId="0" borderId="8" xfId="0" applyNumberFormat="1" applyFont="1" applyFill="1" applyBorder="1" applyAlignment="1">
      <alignment horizontal="center" vertical="center" wrapText="1"/>
    </xf>
    <xf numFmtId="2" fontId="8" fillId="0" borderId="8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 wrapText="1"/>
    </xf>
    <xf numFmtId="2" fontId="4" fillId="0" borderId="0" xfId="2" applyNumberFormat="1" applyFont="1" applyFill="1" applyAlignment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/>
    </xf>
    <xf numFmtId="4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4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2" fontId="2" fillId="0" borderId="0" xfId="1" applyNumberFormat="1" applyFont="1" applyFill="1" applyBorder="1" applyAlignment="1">
      <alignment horizontal="center"/>
    </xf>
    <xf numFmtId="2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10" fontId="5" fillId="0" borderId="3" xfId="1" applyNumberFormat="1" applyFont="1" applyFill="1" applyBorder="1" applyAlignment="1">
      <alignment horizontal="center" vertical="center" wrapText="1"/>
    </xf>
    <xf numFmtId="2" fontId="7" fillId="0" borderId="4" xfId="3" applyNumberFormat="1" applyFont="1" applyFill="1" applyBorder="1" applyAlignment="1" applyProtection="1">
      <alignment horizontal="center" vertical="center" wrapText="1"/>
      <protection locked="0"/>
    </xf>
  </cellXfs>
  <cellStyles count="8">
    <cellStyle name="Обычный" xfId="0" builtinId="0"/>
    <cellStyle name="Обычный 10" xfId="4"/>
    <cellStyle name="Обычный 11" xfId="6"/>
    <cellStyle name="Обычный 3" xfId="1"/>
    <cellStyle name="Обычный 7" xfId="2"/>
    <cellStyle name="Обычный 7 4" xfId="7"/>
    <cellStyle name="Стиль 1" xfId="3"/>
    <cellStyle name="Стиль 1 2" xfId="5"/>
  </cellStyles>
  <dxfs count="562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811"/>
  <sheetViews>
    <sheetView tabSelected="1" zoomScale="60" zoomScaleNormal="60" workbookViewId="0">
      <selection activeCell="G31" sqref="G31"/>
    </sheetView>
  </sheetViews>
  <sheetFormatPr defaultColWidth="9" defaultRowHeight="15.75" x14ac:dyDescent="0.25"/>
  <cols>
    <col min="1" max="1" width="9.75" style="1" customWidth="1"/>
    <col min="2" max="2" width="55.375" style="1" customWidth="1"/>
    <col min="3" max="3" width="24" style="1" customWidth="1"/>
    <col min="4" max="6" width="22.875" style="1" customWidth="1"/>
    <col min="7" max="7" width="14.5" style="1" customWidth="1" collapsed="1"/>
    <col min="8" max="8" width="14.5" style="95" customWidth="1"/>
    <col min="9" max="10" width="14.5" style="1" customWidth="1"/>
    <col min="11" max="11" width="14.5" style="1" customWidth="1" collapsed="1"/>
    <col min="12" max="16" width="14.5" style="1" customWidth="1"/>
    <col min="17" max="17" width="22.875" style="1" customWidth="1"/>
    <col min="18" max="19" width="14.625" style="6" customWidth="1"/>
    <col min="20" max="20" width="49.875" style="107" customWidth="1"/>
    <col min="21" max="22" width="13" style="3" customWidth="1"/>
    <col min="23" max="23" width="27.125" style="3" customWidth="1"/>
    <col min="24" max="24" width="18" style="4" customWidth="1"/>
    <col min="25" max="26" width="13" style="5" customWidth="1"/>
    <col min="27" max="27" width="14.25" style="5" customWidth="1"/>
    <col min="28" max="28" width="19.75" style="5" customWidth="1"/>
    <col min="29" max="29" width="24.5" style="11" customWidth="1"/>
    <col min="30" max="30" width="27.5" style="11" customWidth="1"/>
    <col min="31" max="31" width="16.625" style="11" customWidth="1"/>
    <col min="32" max="32" width="13.125" style="88" customWidth="1"/>
    <col min="33" max="33" width="13" style="89" customWidth="1"/>
    <col min="34" max="43" width="13" style="1" customWidth="1"/>
    <col min="44" max="16384" width="9" style="1"/>
  </cols>
  <sheetData>
    <row r="1" spans="1:33" ht="20.25" customHeight="1" x14ac:dyDescent="0.3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94" t="s">
        <v>0</v>
      </c>
    </row>
    <row r="2" spans="1:33" ht="20.25" customHeight="1" x14ac:dyDescent="0.3">
      <c r="H2" s="1"/>
      <c r="J2" s="95"/>
      <c r="L2" s="95"/>
      <c r="N2" s="96"/>
      <c r="T2" s="94" t="s">
        <v>1</v>
      </c>
    </row>
    <row r="3" spans="1:33" s="6" customFormat="1" ht="20.25" customHeight="1" x14ac:dyDescent="0.3">
      <c r="T3" s="92" t="s">
        <v>1628</v>
      </c>
      <c r="AC3" s="7"/>
      <c r="AD3" s="7"/>
      <c r="AE3" s="7"/>
      <c r="AF3" s="88"/>
      <c r="AG3" s="89"/>
    </row>
    <row r="4" spans="1:33" ht="20.25" customHeight="1" x14ac:dyDescent="0.3">
      <c r="A4" s="110" t="s">
        <v>2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1"/>
      <c r="T4" s="110"/>
    </row>
    <row r="5" spans="1:33" ht="20.25" customHeight="1" x14ac:dyDescent="0.3">
      <c r="A5" s="112" t="s">
        <v>3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3"/>
      <c r="T5" s="112"/>
    </row>
    <row r="6" spans="1:33" ht="20.2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7"/>
      <c r="S6" s="97"/>
      <c r="T6" s="8"/>
    </row>
    <row r="7" spans="1:33" ht="20.25" customHeight="1" x14ac:dyDescent="0.3">
      <c r="A7" s="112" t="s">
        <v>4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3"/>
      <c r="T7" s="112"/>
    </row>
    <row r="8" spans="1:33" ht="20.25" customHeight="1" x14ac:dyDescent="0.25">
      <c r="A8" s="114" t="s">
        <v>5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5"/>
      <c r="T8" s="114"/>
    </row>
    <row r="9" spans="1:33" ht="20.25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8"/>
      <c r="S9" s="98"/>
      <c r="T9" s="9"/>
    </row>
    <row r="10" spans="1:33" ht="20.25" customHeight="1" x14ac:dyDescent="0.3">
      <c r="A10" s="116" t="s">
        <v>6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7"/>
      <c r="T10" s="116"/>
    </row>
    <row r="11" spans="1:33" ht="20.25" customHeight="1" x14ac:dyDescent="0.3">
      <c r="A11" s="10"/>
      <c r="B11" s="10"/>
      <c r="C11" s="10"/>
      <c r="D11" s="10"/>
      <c r="E11" s="10"/>
      <c r="F11" s="99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0"/>
      <c r="S11" s="101"/>
      <c r="T11" s="10"/>
    </row>
    <row r="12" spans="1:33" ht="20.25" customHeight="1" x14ac:dyDescent="0.25">
      <c r="A12" s="108" t="s">
        <v>7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9"/>
      <c r="T12" s="108"/>
    </row>
    <row r="13" spans="1:33" ht="20.25" customHeight="1" x14ac:dyDescent="0.25">
      <c r="A13" s="114" t="s">
        <v>8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5"/>
      <c r="T13" s="114"/>
    </row>
    <row r="14" spans="1:33" ht="20.25" customHeight="1" x14ac:dyDescent="0.3">
      <c r="A14" s="110"/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1"/>
      <c r="T14" s="110"/>
      <c r="AC14" s="118"/>
      <c r="AD14" s="118"/>
      <c r="AE14" s="118"/>
    </row>
    <row r="15" spans="1:33" ht="55.5" customHeight="1" x14ac:dyDescent="0.25">
      <c r="A15" s="119" t="s">
        <v>9</v>
      </c>
      <c r="B15" s="119" t="s">
        <v>10</v>
      </c>
      <c r="C15" s="119" t="s">
        <v>11</v>
      </c>
      <c r="D15" s="119" t="s">
        <v>12</v>
      </c>
      <c r="E15" s="119" t="s">
        <v>13</v>
      </c>
      <c r="F15" s="119" t="s">
        <v>14</v>
      </c>
      <c r="G15" s="119" t="s">
        <v>15</v>
      </c>
      <c r="H15" s="120"/>
      <c r="I15" s="119"/>
      <c r="J15" s="119"/>
      <c r="K15" s="119"/>
      <c r="L15" s="119"/>
      <c r="M15" s="119"/>
      <c r="N15" s="119"/>
      <c r="O15" s="119"/>
      <c r="P15" s="119"/>
      <c r="Q15" s="119" t="s">
        <v>16</v>
      </c>
      <c r="R15" s="119" t="s">
        <v>17</v>
      </c>
      <c r="S15" s="121"/>
      <c r="T15" s="119" t="s">
        <v>18</v>
      </c>
    </row>
    <row r="16" spans="1:33" ht="50.25" customHeight="1" x14ac:dyDescent="0.25">
      <c r="A16" s="119"/>
      <c r="B16" s="119"/>
      <c r="C16" s="119"/>
      <c r="D16" s="119"/>
      <c r="E16" s="119"/>
      <c r="F16" s="119"/>
      <c r="G16" s="119" t="s">
        <v>20</v>
      </c>
      <c r="H16" s="120"/>
      <c r="I16" s="119" t="s">
        <v>21</v>
      </c>
      <c r="J16" s="119"/>
      <c r="K16" s="119" t="s">
        <v>22</v>
      </c>
      <c r="L16" s="119"/>
      <c r="M16" s="119" t="s">
        <v>23</v>
      </c>
      <c r="N16" s="119"/>
      <c r="O16" s="119" t="s">
        <v>24</v>
      </c>
      <c r="P16" s="119"/>
      <c r="Q16" s="119"/>
      <c r="R16" s="121" t="s">
        <v>25</v>
      </c>
      <c r="S16" s="121" t="s">
        <v>26</v>
      </c>
      <c r="T16" s="119"/>
      <c r="U16" s="12"/>
      <c r="V16" s="12"/>
      <c r="W16" s="12"/>
      <c r="X16" s="13"/>
      <c r="Y16" s="13"/>
      <c r="Z16" s="13"/>
      <c r="AA16" s="13"/>
      <c r="AB16" s="13"/>
    </row>
    <row r="17" spans="1:34" ht="43.5" customHeight="1" x14ac:dyDescent="0.25">
      <c r="A17" s="119"/>
      <c r="B17" s="119"/>
      <c r="C17" s="119"/>
      <c r="D17" s="119"/>
      <c r="E17" s="119"/>
      <c r="F17" s="119"/>
      <c r="G17" s="14" t="s">
        <v>28</v>
      </c>
      <c r="H17" s="15" t="s">
        <v>29</v>
      </c>
      <c r="I17" s="14" t="s">
        <v>28</v>
      </c>
      <c r="J17" s="14" t="s">
        <v>29</v>
      </c>
      <c r="K17" s="14" t="s">
        <v>28</v>
      </c>
      <c r="L17" s="14" t="s">
        <v>29</v>
      </c>
      <c r="M17" s="14" t="s">
        <v>28</v>
      </c>
      <c r="N17" s="14" t="s">
        <v>29</v>
      </c>
      <c r="O17" s="14" t="s">
        <v>28</v>
      </c>
      <c r="P17" s="14" t="s">
        <v>29</v>
      </c>
      <c r="Q17" s="119"/>
      <c r="R17" s="121"/>
      <c r="S17" s="121"/>
      <c r="T17" s="119"/>
      <c r="U17" s="12"/>
      <c r="V17" s="12"/>
      <c r="W17" s="12"/>
      <c r="X17" s="13"/>
      <c r="Y17" s="13"/>
      <c r="Z17" s="13"/>
      <c r="AA17" s="13"/>
      <c r="AB17" s="13"/>
      <c r="AF17" s="90"/>
      <c r="AG17" s="90"/>
      <c r="AH17" s="90"/>
    </row>
    <row r="18" spans="1:34" ht="29.45" customHeight="1" thickBot="1" x14ac:dyDescent="0.3">
      <c r="A18" s="16">
        <v>1</v>
      </c>
      <c r="B18" s="16">
        <f t="shared" ref="B18:G18" si="0">A18+1</f>
        <v>2</v>
      </c>
      <c r="C18" s="16">
        <f t="shared" si="0"/>
        <v>3</v>
      </c>
      <c r="D18" s="102">
        <f t="shared" si="0"/>
        <v>4</v>
      </c>
      <c r="E18" s="102">
        <f t="shared" si="0"/>
        <v>5</v>
      </c>
      <c r="F18" s="102">
        <f t="shared" si="0"/>
        <v>6</v>
      </c>
      <c r="G18" s="102">
        <f t="shared" si="0"/>
        <v>7</v>
      </c>
      <c r="H18" s="102">
        <v>8</v>
      </c>
      <c r="I18" s="102">
        <f t="shared" ref="I18:T18" si="1">H18+1</f>
        <v>9</v>
      </c>
      <c r="J18" s="102">
        <f t="shared" si="1"/>
        <v>10</v>
      </c>
      <c r="K18" s="102">
        <f t="shared" si="1"/>
        <v>11</v>
      </c>
      <c r="L18" s="102">
        <f t="shared" si="1"/>
        <v>12</v>
      </c>
      <c r="M18" s="102">
        <f t="shared" si="1"/>
        <v>13</v>
      </c>
      <c r="N18" s="102">
        <f t="shared" si="1"/>
        <v>14</v>
      </c>
      <c r="O18" s="102">
        <f t="shared" si="1"/>
        <v>15</v>
      </c>
      <c r="P18" s="102">
        <f t="shared" si="1"/>
        <v>16</v>
      </c>
      <c r="Q18" s="102">
        <f t="shared" si="1"/>
        <v>17</v>
      </c>
      <c r="R18" s="102">
        <f t="shared" si="1"/>
        <v>18</v>
      </c>
      <c r="S18" s="16">
        <f t="shared" si="1"/>
        <v>19</v>
      </c>
      <c r="T18" s="16">
        <f t="shared" si="1"/>
        <v>20</v>
      </c>
      <c r="U18" s="12"/>
      <c r="V18" s="12"/>
      <c r="W18" s="12"/>
      <c r="X18" s="13"/>
      <c r="Y18" s="13"/>
      <c r="Z18" s="13"/>
      <c r="AA18" s="13"/>
      <c r="AB18" s="13"/>
    </row>
    <row r="19" spans="1:34" ht="24" customHeight="1" thickBot="1" x14ac:dyDescent="0.3">
      <c r="A19" s="122" t="s">
        <v>30</v>
      </c>
      <c r="B19" s="17" t="s">
        <v>31</v>
      </c>
      <c r="C19" s="17" t="s">
        <v>32</v>
      </c>
      <c r="D19" s="18">
        <f t="shared" ref="D19:R19" si="2">SUM(D20,D21,D22,D23,D24,D25,D26)</f>
        <v>82745.034321589454</v>
      </c>
      <c r="E19" s="18">
        <f t="shared" si="2"/>
        <v>21034.056692309998</v>
      </c>
      <c r="F19" s="18">
        <f t="shared" si="2"/>
        <v>61710.977629279463</v>
      </c>
      <c r="G19" s="19">
        <f t="shared" si="2"/>
        <v>14192.829055909915</v>
      </c>
      <c r="H19" s="19">
        <f t="shared" si="2"/>
        <v>2234.5377581599996</v>
      </c>
      <c r="I19" s="18">
        <f t="shared" si="2"/>
        <v>941.07166932255996</v>
      </c>
      <c r="J19" s="18">
        <f t="shared" si="2"/>
        <v>2234.5377581599996</v>
      </c>
      <c r="K19" s="18">
        <f t="shared" si="2"/>
        <v>538.71246037772016</v>
      </c>
      <c r="L19" s="19">
        <f t="shared" si="2"/>
        <v>0</v>
      </c>
      <c r="M19" s="18">
        <f t="shared" si="2"/>
        <v>2837.2504808373028</v>
      </c>
      <c r="N19" s="19">
        <f t="shared" si="2"/>
        <v>0</v>
      </c>
      <c r="O19" s="19">
        <f t="shared" si="2"/>
        <v>9875.7944453723339</v>
      </c>
      <c r="P19" s="19">
        <f t="shared" si="2"/>
        <v>0</v>
      </c>
      <c r="Q19" s="19">
        <f t="shared" si="2"/>
        <v>60088.658530489469</v>
      </c>
      <c r="R19" s="19">
        <f t="shared" si="2"/>
        <v>478.31670841744022</v>
      </c>
      <c r="S19" s="123">
        <f>R19/(I19)</f>
        <v>0.50826809902986603</v>
      </c>
      <c r="T19" s="124" t="s">
        <v>33</v>
      </c>
      <c r="U19" s="4"/>
      <c r="V19" s="4"/>
      <c r="W19" s="4"/>
      <c r="X19" s="20"/>
      <c r="Y19" s="20"/>
      <c r="Z19" s="20"/>
      <c r="AA19" s="3"/>
      <c r="AB19" s="3"/>
      <c r="AC19" s="21"/>
      <c r="AD19" s="21"/>
      <c r="AE19" s="21"/>
      <c r="AF19" s="4"/>
      <c r="AG19" s="1"/>
    </row>
    <row r="20" spans="1:34" x14ac:dyDescent="0.25">
      <c r="A20" s="22" t="s">
        <v>34</v>
      </c>
      <c r="B20" s="23" t="s">
        <v>35</v>
      </c>
      <c r="C20" s="23" t="s">
        <v>32</v>
      </c>
      <c r="D20" s="24">
        <f t="shared" ref="D20:R20" si="3">SUM(D28,D359,D482,D674,D762)</f>
        <v>8288.0265790604226</v>
      </c>
      <c r="E20" s="24">
        <f t="shared" si="3"/>
        <v>2914.19586364</v>
      </c>
      <c r="F20" s="24">
        <f t="shared" si="3"/>
        <v>5373.8307154204222</v>
      </c>
      <c r="G20" s="25">
        <f t="shared" si="3"/>
        <v>1873.8238163192</v>
      </c>
      <c r="H20" s="25">
        <f t="shared" si="3"/>
        <v>251.01057435999999</v>
      </c>
      <c r="I20" s="24">
        <f t="shared" si="3"/>
        <v>296.37126478999994</v>
      </c>
      <c r="J20" s="24">
        <f t="shared" si="3"/>
        <v>251.01057435999999</v>
      </c>
      <c r="K20" s="24">
        <f t="shared" si="3"/>
        <v>125.00106228</v>
      </c>
      <c r="L20" s="25">
        <f t="shared" si="3"/>
        <v>0</v>
      </c>
      <c r="M20" s="24">
        <f t="shared" si="3"/>
        <v>707.30460178039993</v>
      </c>
      <c r="N20" s="25">
        <f t="shared" si="3"/>
        <v>0</v>
      </c>
      <c r="O20" s="25">
        <f t="shared" si="3"/>
        <v>745.14688746880006</v>
      </c>
      <c r="P20" s="25">
        <f t="shared" si="3"/>
        <v>0</v>
      </c>
      <c r="Q20" s="26">
        <f t="shared" si="3"/>
        <v>5151.4962015504225</v>
      </c>
      <c r="R20" s="26">
        <f t="shared" si="3"/>
        <v>-73.845071799999943</v>
      </c>
      <c r="S20" s="27">
        <f t="shared" ref="S20:S77" si="4">R20/(I20)</f>
        <v>-0.24916407416327765</v>
      </c>
      <c r="T20" s="28" t="s">
        <v>33</v>
      </c>
      <c r="U20" s="4"/>
      <c r="V20" s="4"/>
      <c r="W20" s="4"/>
      <c r="X20" s="20"/>
      <c r="Y20" s="20"/>
      <c r="Z20" s="20"/>
      <c r="AA20" s="3"/>
      <c r="AB20" s="3"/>
      <c r="AC20" s="21"/>
      <c r="AD20" s="21"/>
      <c r="AE20" s="21"/>
      <c r="AF20" s="4"/>
      <c r="AG20" s="1"/>
    </row>
    <row r="21" spans="1:34" x14ac:dyDescent="0.25">
      <c r="A21" s="29" t="s">
        <v>36</v>
      </c>
      <c r="B21" s="30" t="s">
        <v>37</v>
      </c>
      <c r="C21" s="30" t="s">
        <v>32</v>
      </c>
      <c r="D21" s="31">
        <f t="shared" ref="D21:R21" si="5">SUM(D54,D379,D520,D689,D777)</f>
        <v>17824.666599199827</v>
      </c>
      <c r="E21" s="31">
        <f t="shared" si="5"/>
        <v>2485.1679157999997</v>
      </c>
      <c r="F21" s="31">
        <f t="shared" si="5"/>
        <v>15339.498683399828</v>
      </c>
      <c r="G21" s="32">
        <f t="shared" si="5"/>
        <v>2746.4566388720546</v>
      </c>
      <c r="H21" s="32">
        <f t="shared" si="5"/>
        <v>471.04544434999991</v>
      </c>
      <c r="I21" s="31">
        <f t="shared" si="5"/>
        <v>217.56768745611993</v>
      </c>
      <c r="J21" s="31">
        <f t="shared" si="5"/>
        <v>471.04544434999991</v>
      </c>
      <c r="K21" s="31">
        <f t="shared" si="5"/>
        <v>19.270562339999998</v>
      </c>
      <c r="L21" s="32">
        <f t="shared" si="5"/>
        <v>0</v>
      </c>
      <c r="M21" s="31">
        <f t="shared" si="5"/>
        <v>125.2843110272</v>
      </c>
      <c r="N21" s="32">
        <f t="shared" si="5"/>
        <v>0</v>
      </c>
      <c r="O21" s="32">
        <f t="shared" si="5"/>
        <v>2384.3340780487347</v>
      </c>
      <c r="P21" s="32">
        <f t="shared" si="5"/>
        <v>0</v>
      </c>
      <c r="Q21" s="32">
        <f t="shared" si="5"/>
        <v>14868.453238479828</v>
      </c>
      <c r="R21" s="32">
        <f t="shared" si="5"/>
        <v>245.26815693388005</v>
      </c>
      <c r="S21" s="33">
        <f t="shared" si="4"/>
        <v>1.1273188578765718</v>
      </c>
      <c r="T21" s="34" t="s">
        <v>33</v>
      </c>
      <c r="U21" s="4"/>
      <c r="V21" s="4"/>
      <c r="W21" s="4"/>
      <c r="X21" s="20"/>
      <c r="Y21" s="20"/>
      <c r="Z21" s="20"/>
      <c r="AA21" s="3"/>
      <c r="AB21" s="3"/>
      <c r="AC21" s="21"/>
      <c r="AD21" s="21"/>
      <c r="AE21" s="21"/>
      <c r="AF21" s="4"/>
      <c r="AG21" s="1"/>
    </row>
    <row r="22" spans="1:34" x14ac:dyDescent="0.25">
      <c r="A22" s="29" t="s">
        <v>38</v>
      </c>
      <c r="B22" s="30" t="s">
        <v>39</v>
      </c>
      <c r="C22" s="30" t="s">
        <v>32</v>
      </c>
      <c r="D22" s="31">
        <f t="shared" ref="D22:R22" si="6">SUM(D77,D399,D530,D698,D783)</f>
        <v>36640.709184135398</v>
      </c>
      <c r="E22" s="31">
        <f t="shared" si="6"/>
        <v>11204.678865199998</v>
      </c>
      <c r="F22" s="31">
        <f t="shared" si="6"/>
        <v>25436.030318935402</v>
      </c>
      <c r="G22" s="32">
        <f t="shared" si="6"/>
        <v>8161.8940481950222</v>
      </c>
      <c r="H22" s="32">
        <f t="shared" si="6"/>
        <v>1216.9251312799997</v>
      </c>
      <c r="I22" s="31">
        <f t="shared" si="6"/>
        <v>220.34367537919996</v>
      </c>
      <c r="J22" s="31">
        <f t="shared" si="6"/>
        <v>1216.9251312799997</v>
      </c>
      <c r="K22" s="31">
        <f t="shared" si="6"/>
        <v>355.58123337612005</v>
      </c>
      <c r="L22" s="32">
        <f t="shared" si="6"/>
        <v>0</v>
      </c>
      <c r="M22" s="31">
        <f t="shared" si="6"/>
        <v>1558.3456822429025</v>
      </c>
      <c r="N22" s="32">
        <f t="shared" si="6"/>
        <v>0</v>
      </c>
      <c r="O22" s="32">
        <f t="shared" si="6"/>
        <v>6027.6234571967989</v>
      </c>
      <c r="P22" s="32">
        <f t="shared" si="6"/>
        <v>0</v>
      </c>
      <c r="Q22" s="32">
        <f t="shared" si="6"/>
        <v>24742.557259125402</v>
      </c>
      <c r="R22" s="32">
        <f t="shared" si="6"/>
        <v>392.53549478080009</v>
      </c>
      <c r="S22" s="33">
        <f t="shared" si="4"/>
        <v>1.781469307459209</v>
      </c>
      <c r="T22" s="34" t="s">
        <v>33</v>
      </c>
      <c r="U22" s="4"/>
      <c r="V22" s="4"/>
      <c r="W22" s="4"/>
      <c r="X22" s="20"/>
      <c r="Y22" s="20"/>
      <c r="Z22" s="20"/>
      <c r="AA22" s="3"/>
      <c r="AB22" s="3"/>
      <c r="AC22" s="21"/>
      <c r="AD22" s="21"/>
      <c r="AE22" s="21"/>
      <c r="AF22" s="4"/>
      <c r="AG22" s="1"/>
    </row>
    <row r="23" spans="1:34" ht="31.5" x14ac:dyDescent="0.25">
      <c r="A23" s="29" t="s">
        <v>40</v>
      </c>
      <c r="B23" s="30" t="s">
        <v>41</v>
      </c>
      <c r="C23" s="30" t="s">
        <v>32</v>
      </c>
      <c r="D23" s="31">
        <f t="shared" ref="D23:R23" si="7">SUM(D214,D434,D618,D722,D794)</f>
        <v>1748.946417694</v>
      </c>
      <c r="E23" s="31">
        <f t="shared" si="7"/>
        <v>83.11191242999999</v>
      </c>
      <c r="F23" s="31">
        <f t="shared" si="7"/>
        <v>1665.8345052640002</v>
      </c>
      <c r="G23" s="32">
        <f t="shared" si="7"/>
        <v>194.89345416000012</v>
      </c>
      <c r="H23" s="32">
        <f t="shared" si="7"/>
        <v>7.1105904600000009</v>
      </c>
      <c r="I23" s="31">
        <f t="shared" si="7"/>
        <v>0</v>
      </c>
      <c r="J23" s="31">
        <f t="shared" si="7"/>
        <v>7.1105904600000009</v>
      </c>
      <c r="K23" s="31">
        <f t="shared" si="7"/>
        <v>0</v>
      </c>
      <c r="L23" s="32">
        <f t="shared" si="7"/>
        <v>0</v>
      </c>
      <c r="M23" s="31">
        <f t="shared" si="7"/>
        <v>158.89345416000012</v>
      </c>
      <c r="N23" s="32">
        <f t="shared" si="7"/>
        <v>0</v>
      </c>
      <c r="O23" s="32">
        <f t="shared" si="7"/>
        <v>36</v>
      </c>
      <c r="P23" s="32">
        <f t="shared" si="7"/>
        <v>0</v>
      </c>
      <c r="Q23" s="32">
        <f t="shared" si="7"/>
        <v>1658.7239148040003</v>
      </c>
      <c r="R23" s="32">
        <f t="shared" si="7"/>
        <v>7.1105904600000009</v>
      </c>
      <c r="S23" s="33">
        <v>1</v>
      </c>
      <c r="T23" s="34" t="s">
        <v>33</v>
      </c>
      <c r="U23" s="4"/>
      <c r="V23" s="4"/>
      <c r="W23" s="4"/>
      <c r="X23" s="20"/>
      <c r="Y23" s="20"/>
      <c r="Z23" s="20"/>
      <c r="AA23" s="3"/>
      <c r="AB23" s="3"/>
      <c r="AC23" s="21"/>
      <c r="AD23" s="21"/>
      <c r="AE23" s="21"/>
      <c r="AF23" s="4"/>
      <c r="AG23" s="1"/>
    </row>
    <row r="24" spans="1:34" x14ac:dyDescent="0.25">
      <c r="A24" s="29" t="s">
        <v>42</v>
      </c>
      <c r="B24" s="30" t="s">
        <v>43</v>
      </c>
      <c r="C24" s="30" t="s">
        <v>32</v>
      </c>
      <c r="D24" s="31">
        <f t="shared" ref="D24:R24" si="8">SUM(D221,D447,D625,D729,D801)</f>
        <v>15209.549774226172</v>
      </c>
      <c r="E24" s="31">
        <f t="shared" si="8"/>
        <v>3459.3024501400005</v>
      </c>
      <c r="F24" s="31">
        <f t="shared" si="8"/>
        <v>11750.247324086171</v>
      </c>
      <c r="G24" s="32">
        <f t="shared" si="8"/>
        <v>347.37590607199996</v>
      </c>
      <c r="H24" s="32">
        <f t="shared" si="8"/>
        <v>64.878130060000004</v>
      </c>
      <c r="I24" s="31">
        <f t="shared" si="8"/>
        <v>35.576760350000001</v>
      </c>
      <c r="J24" s="31">
        <f t="shared" si="8"/>
        <v>64.878130060000004</v>
      </c>
      <c r="K24" s="31">
        <f t="shared" si="8"/>
        <v>24.09098702</v>
      </c>
      <c r="L24" s="32">
        <f t="shared" si="8"/>
        <v>0</v>
      </c>
      <c r="M24" s="31">
        <f t="shared" si="8"/>
        <v>176.92506051999999</v>
      </c>
      <c r="N24" s="32">
        <f t="shared" si="8"/>
        <v>0</v>
      </c>
      <c r="O24" s="32">
        <f t="shared" si="8"/>
        <v>110.78309818199997</v>
      </c>
      <c r="P24" s="32">
        <f t="shared" si="8"/>
        <v>0</v>
      </c>
      <c r="Q24" s="32">
        <f t="shared" si="8"/>
        <v>11685.369194026171</v>
      </c>
      <c r="R24" s="32">
        <f t="shared" si="8"/>
        <v>29.296263410000002</v>
      </c>
      <c r="S24" s="33">
        <f t="shared" si="4"/>
        <v>0.82346630558226197</v>
      </c>
      <c r="T24" s="34" t="s">
        <v>33</v>
      </c>
      <c r="U24" s="4"/>
      <c r="V24" s="4"/>
      <c r="W24" s="4"/>
      <c r="X24" s="20"/>
      <c r="Y24" s="20"/>
      <c r="Z24" s="20"/>
      <c r="AA24" s="3"/>
      <c r="AB24" s="3"/>
      <c r="AC24" s="21"/>
      <c r="AD24" s="21"/>
      <c r="AE24" s="21"/>
      <c r="AF24" s="4"/>
      <c r="AG24" s="1"/>
    </row>
    <row r="25" spans="1:34" ht="31.5" x14ac:dyDescent="0.25">
      <c r="A25" s="29" t="s">
        <v>44</v>
      </c>
      <c r="B25" s="30" t="s">
        <v>45</v>
      </c>
      <c r="C25" s="30" t="s">
        <v>32</v>
      </c>
      <c r="D25" s="31">
        <f t="shared" ref="D25:R26" si="9">SUM(D234,D455,D631,D734,D807)</f>
        <v>0</v>
      </c>
      <c r="E25" s="31">
        <f t="shared" si="9"/>
        <v>0</v>
      </c>
      <c r="F25" s="31">
        <f t="shared" si="9"/>
        <v>0</v>
      </c>
      <c r="G25" s="32">
        <f t="shared" si="9"/>
        <v>0</v>
      </c>
      <c r="H25" s="32">
        <f t="shared" si="9"/>
        <v>0</v>
      </c>
      <c r="I25" s="31">
        <f t="shared" si="9"/>
        <v>0</v>
      </c>
      <c r="J25" s="31">
        <f t="shared" si="9"/>
        <v>0</v>
      </c>
      <c r="K25" s="31">
        <f t="shared" si="9"/>
        <v>0</v>
      </c>
      <c r="L25" s="32">
        <f t="shared" si="9"/>
        <v>0</v>
      </c>
      <c r="M25" s="31">
        <f t="shared" si="9"/>
        <v>0</v>
      </c>
      <c r="N25" s="32">
        <f t="shared" si="9"/>
        <v>0</v>
      </c>
      <c r="O25" s="32">
        <f t="shared" si="9"/>
        <v>0</v>
      </c>
      <c r="P25" s="32">
        <f t="shared" si="9"/>
        <v>0</v>
      </c>
      <c r="Q25" s="32">
        <f t="shared" si="9"/>
        <v>0</v>
      </c>
      <c r="R25" s="32">
        <f t="shared" si="9"/>
        <v>0</v>
      </c>
      <c r="S25" s="33">
        <v>0</v>
      </c>
      <c r="T25" s="34" t="s">
        <v>33</v>
      </c>
      <c r="U25" s="4"/>
      <c r="V25" s="4"/>
      <c r="W25" s="4"/>
      <c r="X25" s="20"/>
      <c r="Y25" s="20"/>
      <c r="Z25" s="20"/>
      <c r="AA25" s="3"/>
      <c r="AB25" s="3"/>
      <c r="AC25" s="21"/>
      <c r="AD25" s="21"/>
      <c r="AE25" s="21"/>
      <c r="AF25" s="4"/>
      <c r="AG25" s="1"/>
    </row>
    <row r="26" spans="1:34" x14ac:dyDescent="0.25">
      <c r="A26" s="29" t="s">
        <v>46</v>
      </c>
      <c r="B26" s="30" t="s">
        <v>47</v>
      </c>
      <c r="C26" s="30" t="s">
        <v>32</v>
      </c>
      <c r="D26" s="31">
        <f t="shared" si="9"/>
        <v>3033.1357672736403</v>
      </c>
      <c r="E26" s="31">
        <f t="shared" si="9"/>
        <v>887.5996851000001</v>
      </c>
      <c r="F26" s="31">
        <f t="shared" si="9"/>
        <v>2145.5360821736404</v>
      </c>
      <c r="G26" s="32">
        <f t="shared" si="9"/>
        <v>868.38519229164035</v>
      </c>
      <c r="H26" s="32">
        <f t="shared" si="9"/>
        <v>223.56788765000002</v>
      </c>
      <c r="I26" s="31">
        <f t="shared" si="9"/>
        <v>171.21228134724004</v>
      </c>
      <c r="J26" s="31">
        <f t="shared" si="9"/>
        <v>223.56788765000002</v>
      </c>
      <c r="K26" s="31">
        <f t="shared" si="9"/>
        <v>14.7686153616</v>
      </c>
      <c r="L26" s="32">
        <f t="shared" si="9"/>
        <v>0</v>
      </c>
      <c r="M26" s="31">
        <f t="shared" si="9"/>
        <v>110.49737110679999</v>
      </c>
      <c r="N26" s="32">
        <f t="shared" si="9"/>
        <v>0</v>
      </c>
      <c r="O26" s="32">
        <f t="shared" si="9"/>
        <v>571.90692447599997</v>
      </c>
      <c r="P26" s="32">
        <f t="shared" si="9"/>
        <v>0</v>
      </c>
      <c r="Q26" s="32">
        <f t="shared" si="9"/>
        <v>1982.05872250364</v>
      </c>
      <c r="R26" s="32">
        <f t="shared" si="9"/>
        <v>-122.04872536724002</v>
      </c>
      <c r="S26" s="33">
        <f t="shared" si="4"/>
        <v>-0.71285029559129498</v>
      </c>
      <c r="T26" s="34" t="s">
        <v>33</v>
      </c>
      <c r="U26" s="4"/>
      <c r="V26" s="4"/>
      <c r="W26" s="4"/>
      <c r="X26" s="20"/>
      <c r="Y26" s="20"/>
      <c r="Z26" s="20"/>
      <c r="AA26" s="3"/>
      <c r="AB26" s="3"/>
      <c r="AC26" s="21"/>
      <c r="AD26" s="21"/>
      <c r="AE26" s="21"/>
      <c r="AF26" s="4"/>
      <c r="AG26" s="1"/>
    </row>
    <row r="27" spans="1:34" x14ac:dyDescent="0.25">
      <c r="A27" s="29" t="s">
        <v>48</v>
      </c>
      <c r="B27" s="30" t="s">
        <v>49</v>
      </c>
      <c r="C27" s="30" t="s">
        <v>32</v>
      </c>
      <c r="D27" s="31">
        <f t="shared" ref="D27:R27" si="10">SUM(D28,D54,D77,D214,D221,D234,D235)</f>
        <v>43388.145063086202</v>
      </c>
      <c r="E27" s="31">
        <f t="shared" si="10"/>
        <v>10935.034386169998</v>
      </c>
      <c r="F27" s="31">
        <f t="shared" si="10"/>
        <v>32453.110676916207</v>
      </c>
      <c r="G27" s="32">
        <f t="shared" si="10"/>
        <v>8368.5905241724431</v>
      </c>
      <c r="H27" s="32">
        <f t="shared" si="10"/>
        <v>1328.1151768299999</v>
      </c>
      <c r="I27" s="31">
        <f t="shared" si="10"/>
        <v>337.46862139055992</v>
      </c>
      <c r="J27" s="31">
        <f t="shared" si="10"/>
        <v>1328.1151768299999</v>
      </c>
      <c r="K27" s="31">
        <f t="shared" si="10"/>
        <v>457.18799054039999</v>
      </c>
      <c r="L27" s="32">
        <f t="shared" si="10"/>
        <v>0</v>
      </c>
      <c r="M27" s="31">
        <f t="shared" si="10"/>
        <v>1955.4257490075026</v>
      </c>
      <c r="N27" s="32">
        <f t="shared" si="10"/>
        <v>0</v>
      </c>
      <c r="O27" s="32">
        <f t="shared" si="10"/>
        <v>5618.5081632339788</v>
      </c>
      <c r="P27" s="32">
        <f t="shared" si="10"/>
        <v>0</v>
      </c>
      <c r="Q27" s="32">
        <f t="shared" si="10"/>
        <v>31650.870700336207</v>
      </c>
      <c r="R27" s="32">
        <f t="shared" si="10"/>
        <v>350.08797567944015</v>
      </c>
      <c r="S27" s="33">
        <f t="shared" si="4"/>
        <v>1.0373941560459203</v>
      </c>
      <c r="T27" s="34" t="s">
        <v>33</v>
      </c>
      <c r="U27" s="4"/>
      <c r="V27" s="4"/>
      <c r="W27" s="4"/>
      <c r="X27" s="20"/>
      <c r="Y27" s="20"/>
      <c r="Z27" s="20"/>
      <c r="AA27" s="3"/>
      <c r="AB27" s="3"/>
      <c r="AC27" s="21"/>
      <c r="AD27" s="21"/>
      <c r="AE27" s="21"/>
      <c r="AF27" s="4"/>
      <c r="AG27" s="1"/>
    </row>
    <row r="28" spans="1:34" ht="31.5" x14ac:dyDescent="0.25">
      <c r="A28" s="29" t="s">
        <v>50</v>
      </c>
      <c r="B28" s="30" t="s">
        <v>51</v>
      </c>
      <c r="C28" s="30" t="s">
        <v>32</v>
      </c>
      <c r="D28" s="31">
        <f t="shared" ref="D28:R28" si="11">D29+D32+D35+D53</f>
        <v>5440.5941916813999</v>
      </c>
      <c r="E28" s="31">
        <f t="shared" si="11"/>
        <v>1762.01618321</v>
      </c>
      <c r="F28" s="31">
        <f t="shared" si="11"/>
        <v>3678.5780084713997</v>
      </c>
      <c r="G28" s="32">
        <f t="shared" si="11"/>
        <v>1184.8970843550001</v>
      </c>
      <c r="H28" s="32">
        <f t="shared" si="11"/>
        <v>111.91697219000001</v>
      </c>
      <c r="I28" s="31">
        <f t="shared" si="11"/>
        <v>5.9311813400000002</v>
      </c>
      <c r="J28" s="31">
        <f t="shared" si="11"/>
        <v>111.91697219000001</v>
      </c>
      <c r="K28" s="31">
        <f t="shared" si="11"/>
        <v>108.58441696</v>
      </c>
      <c r="L28" s="32">
        <f t="shared" si="11"/>
        <v>0</v>
      </c>
      <c r="M28" s="31">
        <f t="shared" si="11"/>
        <v>648.96214770899996</v>
      </c>
      <c r="N28" s="32">
        <f t="shared" si="11"/>
        <v>0</v>
      </c>
      <c r="O28" s="32">
        <f t="shared" si="11"/>
        <v>421.41933834600002</v>
      </c>
      <c r="P28" s="32">
        <f t="shared" si="11"/>
        <v>0</v>
      </c>
      <c r="Q28" s="32">
        <f t="shared" si="11"/>
        <v>3566.6610362813999</v>
      </c>
      <c r="R28" s="32">
        <f t="shared" si="11"/>
        <v>105.98579085</v>
      </c>
      <c r="S28" s="33">
        <f t="shared" si="4"/>
        <v>17.869254837182233</v>
      </c>
      <c r="T28" s="34" t="s">
        <v>33</v>
      </c>
      <c r="U28" s="4"/>
      <c r="V28" s="4"/>
      <c r="W28" s="4"/>
      <c r="X28" s="20"/>
      <c r="Y28" s="20"/>
      <c r="Z28" s="20"/>
      <c r="AA28" s="3"/>
      <c r="AB28" s="3"/>
      <c r="AC28" s="21"/>
      <c r="AD28" s="21"/>
      <c r="AE28" s="21"/>
      <c r="AF28" s="4"/>
      <c r="AG28" s="1"/>
    </row>
    <row r="29" spans="1:34" ht="78.75" x14ac:dyDescent="0.25">
      <c r="A29" s="29" t="s">
        <v>52</v>
      </c>
      <c r="B29" s="30" t="s">
        <v>53</v>
      </c>
      <c r="C29" s="30" t="s">
        <v>32</v>
      </c>
      <c r="D29" s="31">
        <f t="shared" ref="D29:R29" si="12">D30</f>
        <v>0</v>
      </c>
      <c r="E29" s="31">
        <f t="shared" si="12"/>
        <v>0</v>
      </c>
      <c r="F29" s="31">
        <f t="shared" si="12"/>
        <v>0</v>
      </c>
      <c r="G29" s="32">
        <f t="shared" si="12"/>
        <v>0</v>
      </c>
      <c r="H29" s="32">
        <f t="shared" si="12"/>
        <v>0</v>
      </c>
      <c r="I29" s="31">
        <f t="shared" si="12"/>
        <v>0</v>
      </c>
      <c r="J29" s="31">
        <f t="shared" si="12"/>
        <v>0</v>
      </c>
      <c r="K29" s="31">
        <f t="shared" si="12"/>
        <v>0</v>
      </c>
      <c r="L29" s="32">
        <f t="shared" si="12"/>
        <v>0</v>
      </c>
      <c r="M29" s="31">
        <f t="shared" si="12"/>
        <v>0</v>
      </c>
      <c r="N29" s="32">
        <f t="shared" si="12"/>
        <v>0</v>
      </c>
      <c r="O29" s="32">
        <f t="shared" si="12"/>
        <v>0</v>
      </c>
      <c r="P29" s="32">
        <f t="shared" si="12"/>
        <v>0</v>
      </c>
      <c r="Q29" s="32">
        <f t="shared" si="12"/>
        <v>0</v>
      </c>
      <c r="R29" s="32">
        <f t="shared" si="12"/>
        <v>0</v>
      </c>
      <c r="S29" s="33">
        <v>0</v>
      </c>
      <c r="T29" s="34" t="s">
        <v>33</v>
      </c>
      <c r="U29" s="4"/>
      <c r="V29" s="4"/>
      <c r="W29" s="4"/>
      <c r="X29" s="20"/>
      <c r="Y29" s="20"/>
      <c r="Z29" s="20"/>
      <c r="AA29" s="3"/>
      <c r="AB29" s="3"/>
      <c r="AC29" s="21"/>
      <c r="AD29" s="21"/>
      <c r="AE29" s="21"/>
      <c r="AF29" s="4"/>
      <c r="AG29" s="1"/>
    </row>
    <row r="30" spans="1:34" x14ac:dyDescent="0.25">
      <c r="A30" s="29" t="s">
        <v>54</v>
      </c>
      <c r="B30" s="30" t="s">
        <v>55</v>
      </c>
      <c r="C30" s="30" t="s">
        <v>32</v>
      </c>
      <c r="D30" s="31">
        <v>0</v>
      </c>
      <c r="E30" s="31">
        <v>0</v>
      </c>
      <c r="F30" s="31">
        <v>0</v>
      </c>
      <c r="G30" s="32">
        <v>0</v>
      </c>
      <c r="H30" s="32">
        <v>0</v>
      </c>
      <c r="I30" s="31">
        <v>0</v>
      </c>
      <c r="J30" s="31">
        <v>0</v>
      </c>
      <c r="K30" s="31">
        <v>0</v>
      </c>
      <c r="L30" s="32">
        <v>0</v>
      </c>
      <c r="M30" s="31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3">
        <v>0</v>
      </c>
      <c r="T30" s="34" t="s">
        <v>33</v>
      </c>
      <c r="U30" s="4"/>
      <c r="V30" s="4"/>
      <c r="W30" s="4"/>
      <c r="X30" s="20"/>
      <c r="Y30" s="20"/>
      <c r="Z30" s="20"/>
      <c r="AA30" s="3"/>
      <c r="AB30" s="3"/>
      <c r="AC30" s="21"/>
      <c r="AD30" s="21"/>
      <c r="AE30" s="21"/>
      <c r="AF30" s="4"/>
      <c r="AG30" s="1"/>
    </row>
    <row r="31" spans="1:34" ht="31.5" x14ac:dyDescent="0.25">
      <c r="A31" s="29" t="s">
        <v>56</v>
      </c>
      <c r="B31" s="30" t="s">
        <v>57</v>
      </c>
      <c r="C31" s="30" t="s">
        <v>32</v>
      </c>
      <c r="D31" s="31">
        <v>0</v>
      </c>
      <c r="E31" s="31">
        <v>0</v>
      </c>
      <c r="F31" s="31">
        <v>0</v>
      </c>
      <c r="G31" s="32">
        <v>0</v>
      </c>
      <c r="H31" s="32">
        <v>0</v>
      </c>
      <c r="I31" s="31">
        <v>0</v>
      </c>
      <c r="J31" s="31">
        <v>0</v>
      </c>
      <c r="K31" s="31">
        <v>0</v>
      </c>
      <c r="L31" s="32">
        <v>0</v>
      </c>
      <c r="M31" s="31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3">
        <v>0</v>
      </c>
      <c r="T31" s="34" t="s">
        <v>33</v>
      </c>
      <c r="U31" s="4"/>
      <c r="V31" s="4"/>
      <c r="W31" s="4"/>
      <c r="X31" s="20"/>
      <c r="Y31" s="20"/>
      <c r="Z31" s="20"/>
      <c r="AA31" s="3"/>
      <c r="AB31" s="3"/>
      <c r="AC31" s="21"/>
      <c r="AD31" s="21"/>
      <c r="AE31" s="21"/>
      <c r="AF31" s="4"/>
      <c r="AG31" s="1"/>
    </row>
    <row r="32" spans="1:34" ht="47.25" x14ac:dyDescent="0.25">
      <c r="A32" s="29" t="s">
        <v>58</v>
      </c>
      <c r="B32" s="30" t="s">
        <v>59</v>
      </c>
      <c r="C32" s="30" t="s">
        <v>32</v>
      </c>
      <c r="D32" s="31">
        <v>0</v>
      </c>
      <c r="E32" s="31">
        <v>0</v>
      </c>
      <c r="F32" s="31">
        <v>0</v>
      </c>
      <c r="G32" s="32">
        <v>0</v>
      </c>
      <c r="H32" s="32">
        <v>0</v>
      </c>
      <c r="I32" s="31">
        <v>0</v>
      </c>
      <c r="J32" s="31">
        <v>0</v>
      </c>
      <c r="K32" s="31">
        <v>0</v>
      </c>
      <c r="L32" s="32">
        <v>0</v>
      </c>
      <c r="M32" s="31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3">
        <v>0</v>
      </c>
      <c r="T32" s="34" t="s">
        <v>33</v>
      </c>
      <c r="U32" s="4"/>
      <c r="V32" s="4"/>
      <c r="W32" s="4"/>
      <c r="X32" s="20"/>
      <c r="Y32" s="20"/>
      <c r="Z32" s="20"/>
      <c r="AA32" s="3"/>
      <c r="AB32" s="3"/>
      <c r="AC32" s="21"/>
      <c r="AD32" s="21"/>
      <c r="AE32" s="21"/>
      <c r="AF32" s="4"/>
      <c r="AG32" s="1"/>
    </row>
    <row r="33" spans="1:33" ht="31.5" x14ac:dyDescent="0.25">
      <c r="A33" s="29" t="s">
        <v>60</v>
      </c>
      <c r="B33" s="30" t="s">
        <v>57</v>
      </c>
      <c r="C33" s="30" t="s">
        <v>32</v>
      </c>
      <c r="D33" s="31">
        <v>0</v>
      </c>
      <c r="E33" s="31">
        <v>0</v>
      </c>
      <c r="F33" s="31">
        <v>0</v>
      </c>
      <c r="G33" s="32">
        <v>0</v>
      </c>
      <c r="H33" s="32">
        <v>0</v>
      </c>
      <c r="I33" s="31">
        <v>0</v>
      </c>
      <c r="J33" s="31">
        <v>0</v>
      </c>
      <c r="K33" s="31">
        <v>0</v>
      </c>
      <c r="L33" s="32">
        <v>0</v>
      </c>
      <c r="M33" s="31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3">
        <v>0</v>
      </c>
      <c r="T33" s="34" t="s">
        <v>33</v>
      </c>
      <c r="U33" s="4"/>
      <c r="V33" s="4"/>
      <c r="W33" s="4"/>
      <c r="X33" s="20"/>
      <c r="Y33" s="20"/>
      <c r="Z33" s="20"/>
      <c r="AA33" s="3"/>
      <c r="AB33" s="3"/>
      <c r="AC33" s="21"/>
      <c r="AD33" s="21"/>
      <c r="AE33" s="21"/>
      <c r="AF33" s="4"/>
      <c r="AG33" s="1"/>
    </row>
    <row r="34" spans="1:33" ht="31.5" x14ac:dyDescent="0.25">
      <c r="A34" s="29" t="s">
        <v>61</v>
      </c>
      <c r="B34" s="30" t="s">
        <v>57</v>
      </c>
      <c r="C34" s="30" t="s">
        <v>32</v>
      </c>
      <c r="D34" s="31">
        <v>0</v>
      </c>
      <c r="E34" s="31">
        <v>0</v>
      </c>
      <c r="F34" s="31">
        <v>0</v>
      </c>
      <c r="G34" s="32">
        <v>0</v>
      </c>
      <c r="H34" s="32">
        <v>0</v>
      </c>
      <c r="I34" s="31">
        <v>0</v>
      </c>
      <c r="J34" s="31">
        <v>0</v>
      </c>
      <c r="K34" s="31">
        <v>0</v>
      </c>
      <c r="L34" s="32">
        <v>0</v>
      </c>
      <c r="M34" s="31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3">
        <v>0</v>
      </c>
      <c r="T34" s="34" t="s">
        <v>33</v>
      </c>
      <c r="U34" s="4"/>
      <c r="V34" s="4"/>
      <c r="W34" s="4"/>
      <c r="X34" s="20"/>
      <c r="Y34" s="20"/>
      <c r="Z34" s="20"/>
      <c r="AA34" s="3"/>
      <c r="AB34" s="3"/>
      <c r="AC34" s="21"/>
      <c r="AD34" s="21"/>
      <c r="AE34" s="21"/>
      <c r="AF34" s="4"/>
      <c r="AG34" s="1"/>
    </row>
    <row r="35" spans="1:33" ht="47.25" x14ac:dyDescent="0.25">
      <c r="A35" s="29" t="s">
        <v>62</v>
      </c>
      <c r="B35" s="30" t="s">
        <v>63</v>
      </c>
      <c r="C35" s="30" t="s">
        <v>32</v>
      </c>
      <c r="D35" s="31">
        <f t="shared" ref="D35:R35" si="13">D36+D37+D38+D40+D42</f>
        <v>5440.5941916813999</v>
      </c>
      <c r="E35" s="31">
        <f t="shared" si="13"/>
        <v>1762.01618321</v>
      </c>
      <c r="F35" s="31">
        <f t="shared" si="13"/>
        <v>3678.5780084713997</v>
      </c>
      <c r="G35" s="32">
        <f t="shared" si="13"/>
        <v>1184.8970843550001</v>
      </c>
      <c r="H35" s="35">
        <f t="shared" si="13"/>
        <v>111.91697219000001</v>
      </c>
      <c r="I35" s="31">
        <f t="shared" si="13"/>
        <v>5.9311813400000002</v>
      </c>
      <c r="J35" s="31">
        <f t="shared" si="13"/>
        <v>111.91697219000001</v>
      </c>
      <c r="K35" s="31">
        <f t="shared" si="13"/>
        <v>108.58441696</v>
      </c>
      <c r="L35" s="32">
        <f t="shared" si="13"/>
        <v>0</v>
      </c>
      <c r="M35" s="31">
        <f t="shared" si="13"/>
        <v>648.96214770899996</v>
      </c>
      <c r="N35" s="32">
        <f t="shared" si="13"/>
        <v>0</v>
      </c>
      <c r="O35" s="32">
        <f t="shared" si="13"/>
        <v>421.41933834600002</v>
      </c>
      <c r="P35" s="32">
        <f t="shared" si="13"/>
        <v>0</v>
      </c>
      <c r="Q35" s="32">
        <f t="shared" si="13"/>
        <v>3566.6610362813999</v>
      </c>
      <c r="R35" s="32">
        <f t="shared" si="13"/>
        <v>105.98579085</v>
      </c>
      <c r="S35" s="33">
        <f t="shared" si="4"/>
        <v>17.869254837182233</v>
      </c>
      <c r="T35" s="34" t="s">
        <v>33</v>
      </c>
      <c r="U35" s="4"/>
      <c r="V35" s="4"/>
      <c r="W35" s="4"/>
      <c r="X35" s="20"/>
      <c r="Y35" s="20"/>
      <c r="Z35" s="20"/>
      <c r="AA35" s="3"/>
      <c r="AB35" s="3"/>
      <c r="AC35" s="21"/>
      <c r="AD35" s="21"/>
      <c r="AE35" s="21"/>
      <c r="AF35" s="4"/>
      <c r="AG35" s="1"/>
    </row>
    <row r="36" spans="1:33" ht="80.25" customHeight="1" x14ac:dyDescent="0.25">
      <c r="A36" s="29" t="s">
        <v>64</v>
      </c>
      <c r="B36" s="30" t="s">
        <v>65</v>
      </c>
      <c r="C36" s="30" t="s">
        <v>32</v>
      </c>
      <c r="D36" s="31">
        <v>0</v>
      </c>
      <c r="E36" s="31">
        <v>0</v>
      </c>
      <c r="F36" s="31">
        <v>0</v>
      </c>
      <c r="G36" s="32">
        <v>0</v>
      </c>
      <c r="H36" s="32">
        <v>0</v>
      </c>
      <c r="I36" s="31">
        <v>0</v>
      </c>
      <c r="J36" s="31">
        <v>0</v>
      </c>
      <c r="K36" s="31">
        <v>0</v>
      </c>
      <c r="L36" s="32">
        <v>0</v>
      </c>
      <c r="M36" s="31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3">
        <v>0</v>
      </c>
      <c r="T36" s="34" t="s">
        <v>33</v>
      </c>
      <c r="U36" s="4"/>
      <c r="V36" s="4"/>
      <c r="W36" s="4"/>
      <c r="X36" s="20"/>
      <c r="Y36" s="20"/>
      <c r="Z36" s="20"/>
      <c r="AA36" s="3"/>
      <c r="AB36" s="3"/>
      <c r="AC36" s="21"/>
      <c r="AD36" s="21"/>
      <c r="AE36" s="21"/>
      <c r="AF36" s="4"/>
      <c r="AG36" s="1"/>
    </row>
    <row r="37" spans="1:33" ht="88.5" customHeight="1" x14ac:dyDescent="0.25">
      <c r="A37" s="29" t="s">
        <v>66</v>
      </c>
      <c r="B37" s="30" t="s">
        <v>67</v>
      </c>
      <c r="C37" s="30" t="s">
        <v>32</v>
      </c>
      <c r="D37" s="31">
        <v>0</v>
      </c>
      <c r="E37" s="31">
        <v>0</v>
      </c>
      <c r="F37" s="31">
        <v>0</v>
      </c>
      <c r="G37" s="32">
        <v>0</v>
      </c>
      <c r="H37" s="32">
        <v>0</v>
      </c>
      <c r="I37" s="31">
        <v>0</v>
      </c>
      <c r="J37" s="31">
        <v>0</v>
      </c>
      <c r="K37" s="31">
        <v>0</v>
      </c>
      <c r="L37" s="32">
        <v>0</v>
      </c>
      <c r="M37" s="31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3">
        <v>0</v>
      </c>
      <c r="T37" s="34" t="s">
        <v>33</v>
      </c>
      <c r="U37" s="4"/>
      <c r="V37" s="4"/>
      <c r="W37" s="4"/>
      <c r="X37" s="20"/>
      <c r="Y37" s="20"/>
      <c r="Z37" s="20"/>
      <c r="AA37" s="3"/>
      <c r="AB37" s="3"/>
      <c r="AC37" s="21"/>
      <c r="AD37" s="21"/>
      <c r="AE37" s="21"/>
      <c r="AF37" s="4"/>
      <c r="AG37" s="1"/>
    </row>
    <row r="38" spans="1:33" ht="63" x14ac:dyDescent="0.25">
      <c r="A38" s="29" t="s">
        <v>68</v>
      </c>
      <c r="B38" s="30" t="s">
        <v>69</v>
      </c>
      <c r="C38" s="30" t="s">
        <v>32</v>
      </c>
      <c r="D38" s="31">
        <f t="shared" ref="D38:F38" si="14">SUM(D39:D39)</f>
        <v>39.488577599999992</v>
      </c>
      <c r="E38" s="31">
        <f t="shared" si="14"/>
        <v>0</v>
      </c>
      <c r="F38" s="31">
        <f t="shared" si="14"/>
        <v>39.488577599999992</v>
      </c>
      <c r="G38" s="32">
        <f t="shared" ref="G38:R38" si="15">SUM(G39:G39)</f>
        <v>37.514148720000001</v>
      </c>
      <c r="H38" s="32">
        <f t="shared" si="15"/>
        <v>5.9121600000000001</v>
      </c>
      <c r="I38" s="31">
        <f t="shared" si="15"/>
        <v>2.7285692300000002</v>
      </c>
      <c r="J38" s="31">
        <f t="shared" si="15"/>
        <v>5.9121600000000001</v>
      </c>
      <c r="K38" s="31">
        <f t="shared" si="15"/>
        <v>3.6380922999999998</v>
      </c>
      <c r="L38" s="32">
        <f t="shared" si="15"/>
        <v>0</v>
      </c>
      <c r="M38" s="31">
        <f t="shared" si="15"/>
        <v>12.91147909</v>
      </c>
      <c r="N38" s="32">
        <f t="shared" si="15"/>
        <v>0</v>
      </c>
      <c r="O38" s="32">
        <f t="shared" si="15"/>
        <v>18.236008099999999</v>
      </c>
      <c r="P38" s="32">
        <f t="shared" si="15"/>
        <v>0</v>
      </c>
      <c r="Q38" s="32">
        <f t="shared" si="15"/>
        <v>33.576417599999992</v>
      </c>
      <c r="R38" s="32">
        <f t="shared" si="15"/>
        <v>3.1835907699999999</v>
      </c>
      <c r="S38" s="33">
        <f t="shared" si="4"/>
        <v>1.1667619553123816</v>
      </c>
      <c r="T38" s="34" t="s">
        <v>33</v>
      </c>
      <c r="U38" s="4"/>
      <c r="V38" s="4"/>
      <c r="W38" s="4"/>
      <c r="X38" s="20"/>
      <c r="Y38" s="20"/>
      <c r="Z38" s="20"/>
      <c r="AA38" s="3"/>
      <c r="AB38" s="3"/>
      <c r="AC38" s="21"/>
      <c r="AD38" s="21"/>
      <c r="AE38" s="21"/>
      <c r="AF38" s="4"/>
      <c r="AG38" s="1"/>
    </row>
    <row r="39" spans="1:33" ht="119.25" customHeight="1" x14ac:dyDescent="0.25">
      <c r="A39" s="36" t="s">
        <v>68</v>
      </c>
      <c r="B39" s="37" t="s">
        <v>70</v>
      </c>
      <c r="C39" s="38" t="s">
        <v>71</v>
      </c>
      <c r="D39" s="39">
        <v>39.488577599999992</v>
      </c>
      <c r="E39" s="39">
        <v>0</v>
      </c>
      <c r="F39" s="39">
        <f>D39-E39</f>
        <v>39.488577599999992</v>
      </c>
      <c r="G39" s="40">
        <f>I39+K39+M39+O39</f>
        <v>37.514148720000001</v>
      </c>
      <c r="H39" s="40">
        <f>J39+L39+N39+P39</f>
        <v>5.9121600000000001</v>
      </c>
      <c r="I39" s="40">
        <v>2.7285692300000002</v>
      </c>
      <c r="J39" s="39">
        <v>5.9121600000000001</v>
      </c>
      <c r="K39" s="39">
        <v>3.6380922999999998</v>
      </c>
      <c r="L39" s="40">
        <v>0</v>
      </c>
      <c r="M39" s="40">
        <v>12.91147909</v>
      </c>
      <c r="N39" s="40">
        <v>0</v>
      </c>
      <c r="O39" s="40">
        <v>18.236008099999999</v>
      </c>
      <c r="P39" s="40">
        <v>0</v>
      </c>
      <c r="Q39" s="40">
        <f>F39-H39</f>
        <v>33.576417599999992</v>
      </c>
      <c r="R39" s="40">
        <f>H39-(I39)</f>
        <v>3.1835907699999999</v>
      </c>
      <c r="S39" s="41">
        <f>R39/(I39)</f>
        <v>1.1667619553123816</v>
      </c>
      <c r="T39" s="42" t="s">
        <v>72</v>
      </c>
      <c r="U39" s="4"/>
      <c r="V39" s="4"/>
      <c r="W39" s="4"/>
      <c r="X39" s="20"/>
      <c r="Y39" s="20"/>
      <c r="Z39" s="20"/>
      <c r="AA39" s="3"/>
      <c r="AB39" s="3"/>
      <c r="AC39" s="21"/>
      <c r="AD39" s="21"/>
      <c r="AE39" s="21"/>
      <c r="AF39" s="4"/>
      <c r="AG39" s="1"/>
    </row>
    <row r="40" spans="1:33" ht="84" customHeight="1" x14ac:dyDescent="0.25">
      <c r="A40" s="29" t="s">
        <v>73</v>
      </c>
      <c r="B40" s="30" t="s">
        <v>74</v>
      </c>
      <c r="C40" s="30" t="s">
        <v>32</v>
      </c>
      <c r="D40" s="31">
        <f t="shared" ref="D40:F40" si="16">SUM(D41:D41)</f>
        <v>1652.522590992</v>
      </c>
      <c r="E40" s="31">
        <f t="shared" si="16"/>
        <v>429.67325108</v>
      </c>
      <c r="F40" s="31">
        <f t="shared" si="16"/>
        <v>1222.849339912</v>
      </c>
      <c r="G40" s="32">
        <f t="shared" ref="G40:R40" si="17">SUM(G41:G41)</f>
        <v>794.97730929600004</v>
      </c>
      <c r="H40" s="32">
        <f t="shared" si="17"/>
        <v>96.372652830000007</v>
      </c>
      <c r="I40" s="31">
        <f t="shared" si="17"/>
        <v>0</v>
      </c>
      <c r="J40" s="31">
        <f t="shared" si="17"/>
        <v>96.372652830000007</v>
      </c>
      <c r="K40" s="31">
        <f t="shared" si="17"/>
        <v>98</v>
      </c>
      <c r="L40" s="32">
        <f t="shared" si="17"/>
        <v>0</v>
      </c>
      <c r="M40" s="31">
        <f t="shared" si="17"/>
        <v>339.23752012</v>
      </c>
      <c r="N40" s="32">
        <f t="shared" si="17"/>
        <v>0</v>
      </c>
      <c r="O40" s="32">
        <f t="shared" si="17"/>
        <v>357.73978917600004</v>
      </c>
      <c r="P40" s="32">
        <f t="shared" si="17"/>
        <v>0</v>
      </c>
      <c r="Q40" s="32">
        <f t="shared" si="17"/>
        <v>1126.4766870819999</v>
      </c>
      <c r="R40" s="32">
        <f t="shared" si="17"/>
        <v>96.372652830000007</v>
      </c>
      <c r="S40" s="33">
        <v>1</v>
      </c>
      <c r="T40" s="34" t="s">
        <v>33</v>
      </c>
      <c r="U40" s="4"/>
      <c r="V40" s="4"/>
      <c r="W40" s="4"/>
      <c r="X40" s="20"/>
      <c r="Y40" s="20"/>
      <c r="Z40" s="20"/>
      <c r="AA40" s="3"/>
      <c r="AB40" s="3"/>
      <c r="AC40" s="21"/>
      <c r="AD40" s="21"/>
      <c r="AE40" s="21"/>
      <c r="AF40" s="4"/>
      <c r="AG40" s="1"/>
    </row>
    <row r="41" spans="1:33" ht="36.75" customHeight="1" x14ac:dyDescent="0.25">
      <c r="A41" s="36" t="s">
        <v>73</v>
      </c>
      <c r="B41" s="37" t="s">
        <v>75</v>
      </c>
      <c r="C41" s="38" t="s">
        <v>76</v>
      </c>
      <c r="D41" s="39">
        <v>1652.522590992</v>
      </c>
      <c r="E41" s="39">
        <v>429.67325108</v>
      </c>
      <c r="F41" s="39">
        <f>D41-E41</f>
        <v>1222.849339912</v>
      </c>
      <c r="G41" s="40">
        <f>I41+K41+M41+O41</f>
        <v>794.97730929600004</v>
      </c>
      <c r="H41" s="40">
        <f>J41+L41+N41+P41</f>
        <v>96.372652830000007</v>
      </c>
      <c r="I41" s="39">
        <v>0</v>
      </c>
      <c r="J41" s="39">
        <v>96.372652830000007</v>
      </c>
      <c r="K41" s="39">
        <v>98</v>
      </c>
      <c r="L41" s="40">
        <v>0</v>
      </c>
      <c r="M41" s="39">
        <v>339.23752012</v>
      </c>
      <c r="N41" s="40">
        <v>0</v>
      </c>
      <c r="O41" s="40">
        <v>357.73978917600004</v>
      </c>
      <c r="P41" s="40">
        <v>0</v>
      </c>
      <c r="Q41" s="40">
        <f>F41-H41</f>
        <v>1126.4766870819999</v>
      </c>
      <c r="R41" s="40">
        <f>H41-(I41)</f>
        <v>96.372652830000007</v>
      </c>
      <c r="S41" s="41">
        <v>1</v>
      </c>
      <c r="T41" s="42" t="s">
        <v>19</v>
      </c>
      <c r="U41" s="4"/>
      <c r="V41" s="4"/>
      <c r="W41" s="4"/>
      <c r="X41" s="20"/>
      <c r="Y41" s="20"/>
      <c r="Z41" s="20"/>
      <c r="AA41" s="3"/>
      <c r="AB41" s="3"/>
      <c r="AC41" s="21"/>
      <c r="AD41" s="21"/>
      <c r="AE41" s="21"/>
      <c r="AF41" s="4"/>
      <c r="AG41" s="1"/>
    </row>
    <row r="42" spans="1:33" ht="78.75" x14ac:dyDescent="0.25">
      <c r="A42" s="29" t="s">
        <v>77</v>
      </c>
      <c r="B42" s="30" t="s">
        <v>78</v>
      </c>
      <c r="C42" s="30" t="s">
        <v>32</v>
      </c>
      <c r="D42" s="31">
        <f t="shared" ref="D42:F42" si="18">SUM(D43:D52)</f>
        <v>3748.5830230893998</v>
      </c>
      <c r="E42" s="31">
        <f t="shared" si="18"/>
        <v>1332.34293213</v>
      </c>
      <c r="F42" s="31">
        <f t="shared" si="18"/>
        <v>2416.2400909593998</v>
      </c>
      <c r="G42" s="32">
        <f t="shared" ref="G42:R42" si="19">SUM(G43:G52)</f>
        <v>352.40562633899998</v>
      </c>
      <c r="H42" s="32">
        <f t="shared" si="19"/>
        <v>9.6321593599999993</v>
      </c>
      <c r="I42" s="31">
        <f t="shared" si="19"/>
        <v>3.20261211</v>
      </c>
      <c r="J42" s="31">
        <f t="shared" si="19"/>
        <v>9.6321593599999993</v>
      </c>
      <c r="K42" s="31">
        <f t="shared" si="19"/>
        <v>6.9463246600000002</v>
      </c>
      <c r="L42" s="32">
        <f t="shared" si="19"/>
        <v>0</v>
      </c>
      <c r="M42" s="31">
        <f t="shared" si="19"/>
        <v>296.81314849899996</v>
      </c>
      <c r="N42" s="32">
        <f t="shared" si="19"/>
        <v>0</v>
      </c>
      <c r="O42" s="32">
        <f t="shared" si="19"/>
        <v>45.443541070000009</v>
      </c>
      <c r="P42" s="32">
        <f t="shared" si="19"/>
        <v>0</v>
      </c>
      <c r="Q42" s="32">
        <f t="shared" si="19"/>
        <v>2406.6079315994002</v>
      </c>
      <c r="R42" s="32">
        <f t="shared" si="19"/>
        <v>6.4295472500000006</v>
      </c>
      <c r="S42" s="33">
        <f t="shared" si="4"/>
        <v>2.0075947474013645</v>
      </c>
      <c r="T42" s="34" t="s">
        <v>33</v>
      </c>
      <c r="U42" s="4"/>
      <c r="V42" s="4"/>
      <c r="W42" s="4"/>
      <c r="X42" s="20"/>
      <c r="Y42" s="20"/>
      <c r="Z42" s="20"/>
      <c r="AA42" s="3"/>
      <c r="AB42" s="3"/>
      <c r="AC42" s="21"/>
      <c r="AD42" s="21"/>
      <c r="AE42" s="21"/>
      <c r="AF42" s="4"/>
      <c r="AG42" s="1"/>
    </row>
    <row r="43" spans="1:33" ht="31.5" x14ac:dyDescent="0.25">
      <c r="A43" s="36" t="s">
        <v>77</v>
      </c>
      <c r="B43" s="37" t="s">
        <v>79</v>
      </c>
      <c r="C43" s="38" t="s">
        <v>80</v>
      </c>
      <c r="D43" s="39">
        <v>991.19799000939997</v>
      </c>
      <c r="E43" s="39">
        <v>737.80863243999988</v>
      </c>
      <c r="F43" s="39">
        <f t="shared" ref="F43:F52" si="20">D43-E43</f>
        <v>253.38935756940009</v>
      </c>
      <c r="G43" s="40">
        <f t="shared" ref="G43:H52" si="21">I43+K43+M43+O43</f>
        <v>112.99366473000001</v>
      </c>
      <c r="H43" s="40">
        <f t="shared" si="21"/>
        <v>0.4207668</v>
      </c>
      <c r="I43" s="39">
        <v>0</v>
      </c>
      <c r="J43" s="39">
        <v>0.4207668</v>
      </c>
      <c r="K43" s="39">
        <v>0</v>
      </c>
      <c r="L43" s="40">
        <v>0</v>
      </c>
      <c r="M43" s="39">
        <v>112.99366473000001</v>
      </c>
      <c r="N43" s="40">
        <v>0</v>
      </c>
      <c r="O43" s="40">
        <v>0</v>
      </c>
      <c r="P43" s="40">
        <v>0</v>
      </c>
      <c r="Q43" s="40">
        <f t="shared" ref="Q43:Q52" si="22">F43-H43</f>
        <v>252.96859076940009</v>
      </c>
      <c r="R43" s="40">
        <f t="shared" ref="R43:R52" si="23">H43-(I43)</f>
        <v>0.4207668</v>
      </c>
      <c r="S43" s="41">
        <v>1</v>
      </c>
      <c r="T43" s="43" t="s">
        <v>72</v>
      </c>
      <c r="U43" s="4"/>
      <c r="V43" s="4"/>
      <c r="W43" s="4"/>
      <c r="X43" s="20"/>
      <c r="Y43" s="20"/>
      <c r="Z43" s="20"/>
      <c r="AA43" s="3"/>
      <c r="AB43" s="3"/>
      <c r="AC43" s="21"/>
      <c r="AD43" s="21"/>
      <c r="AE43" s="21"/>
      <c r="AF43" s="4"/>
      <c r="AG43" s="1"/>
    </row>
    <row r="44" spans="1:33" ht="47.25" x14ac:dyDescent="0.25">
      <c r="A44" s="36" t="s">
        <v>77</v>
      </c>
      <c r="B44" s="37" t="s">
        <v>81</v>
      </c>
      <c r="C44" s="38" t="s">
        <v>82</v>
      </c>
      <c r="D44" s="39">
        <v>459.8254528199999</v>
      </c>
      <c r="E44" s="39">
        <v>462.87431447999995</v>
      </c>
      <c r="F44" s="39">
        <f>D44-E44</f>
        <v>-3.0488616600000569</v>
      </c>
      <c r="G44" s="40">
        <f t="shared" si="21"/>
        <v>6.1331000000000128E-2</v>
      </c>
      <c r="H44" s="40">
        <f t="shared" si="21"/>
        <v>0</v>
      </c>
      <c r="I44" s="39">
        <v>0</v>
      </c>
      <c r="J44" s="39">
        <v>0</v>
      </c>
      <c r="K44" s="39">
        <v>0</v>
      </c>
      <c r="L44" s="40">
        <v>0</v>
      </c>
      <c r="M44" s="39">
        <v>0</v>
      </c>
      <c r="N44" s="40">
        <v>0</v>
      </c>
      <c r="O44" s="40">
        <v>6.1331000000000128E-2</v>
      </c>
      <c r="P44" s="40">
        <v>0</v>
      </c>
      <c r="Q44" s="40">
        <f t="shared" si="22"/>
        <v>-3.0488616600000569</v>
      </c>
      <c r="R44" s="40">
        <f t="shared" si="23"/>
        <v>0</v>
      </c>
      <c r="S44" s="41">
        <v>0</v>
      </c>
      <c r="T44" s="42" t="s">
        <v>33</v>
      </c>
      <c r="U44" s="4"/>
      <c r="V44" s="4"/>
      <c r="W44" s="4"/>
      <c r="X44" s="20"/>
      <c r="Y44" s="20"/>
      <c r="Z44" s="20"/>
      <c r="AA44" s="3"/>
      <c r="AB44" s="3"/>
      <c r="AC44" s="21"/>
      <c r="AD44" s="21"/>
      <c r="AE44" s="21"/>
      <c r="AF44" s="4"/>
      <c r="AG44" s="1"/>
    </row>
    <row r="45" spans="1:33" ht="47.25" x14ac:dyDescent="0.25">
      <c r="A45" s="36" t="s">
        <v>77</v>
      </c>
      <c r="B45" s="37" t="s">
        <v>83</v>
      </c>
      <c r="C45" s="38" t="s">
        <v>84</v>
      </c>
      <c r="D45" s="39">
        <v>233.31359999999998</v>
      </c>
      <c r="E45" s="39">
        <v>4.94029512</v>
      </c>
      <c r="F45" s="39">
        <f t="shared" si="20"/>
        <v>228.37330487999998</v>
      </c>
      <c r="G45" s="40">
        <f t="shared" si="21"/>
        <v>28.962004835999995</v>
      </c>
      <c r="H45" s="40">
        <f t="shared" si="21"/>
        <v>0</v>
      </c>
      <c r="I45" s="39">
        <v>0</v>
      </c>
      <c r="J45" s="39">
        <v>0</v>
      </c>
      <c r="K45" s="39">
        <v>0</v>
      </c>
      <c r="L45" s="40">
        <v>0</v>
      </c>
      <c r="M45" s="39">
        <v>28.962004835999995</v>
      </c>
      <c r="N45" s="40">
        <v>0</v>
      </c>
      <c r="O45" s="40">
        <v>0</v>
      </c>
      <c r="P45" s="40">
        <v>0</v>
      </c>
      <c r="Q45" s="40">
        <f t="shared" si="22"/>
        <v>228.37330487999998</v>
      </c>
      <c r="R45" s="40">
        <f t="shared" si="23"/>
        <v>0</v>
      </c>
      <c r="S45" s="41">
        <v>0</v>
      </c>
      <c r="T45" s="42" t="s">
        <v>33</v>
      </c>
      <c r="U45" s="4"/>
      <c r="V45" s="4"/>
      <c r="W45" s="4"/>
      <c r="X45" s="20"/>
      <c r="Y45" s="20"/>
      <c r="Z45" s="20"/>
      <c r="AA45" s="3"/>
      <c r="AB45" s="3"/>
      <c r="AC45" s="21"/>
      <c r="AD45" s="21"/>
      <c r="AE45" s="21"/>
      <c r="AF45" s="4"/>
      <c r="AG45" s="1"/>
    </row>
    <row r="46" spans="1:33" ht="47.25" x14ac:dyDescent="0.25">
      <c r="A46" s="36" t="s">
        <v>77</v>
      </c>
      <c r="B46" s="37" t="s">
        <v>85</v>
      </c>
      <c r="C46" s="38" t="s">
        <v>86</v>
      </c>
      <c r="D46" s="39">
        <v>515.92428839999991</v>
      </c>
      <c r="E46" s="39">
        <v>91.351505900000006</v>
      </c>
      <c r="F46" s="39">
        <f t="shared" si="20"/>
        <v>424.5727824999999</v>
      </c>
      <c r="G46" s="40">
        <f t="shared" si="21"/>
        <v>33.693663999999998</v>
      </c>
      <c r="H46" s="40">
        <f t="shared" si="21"/>
        <v>0</v>
      </c>
      <c r="I46" s="39">
        <v>0</v>
      </c>
      <c r="J46" s="39">
        <v>0</v>
      </c>
      <c r="K46" s="39">
        <v>0</v>
      </c>
      <c r="L46" s="40">
        <v>0</v>
      </c>
      <c r="M46" s="39">
        <v>33.693663999999998</v>
      </c>
      <c r="N46" s="40">
        <v>0</v>
      </c>
      <c r="O46" s="40">
        <v>0</v>
      </c>
      <c r="P46" s="40">
        <v>0</v>
      </c>
      <c r="Q46" s="40">
        <f t="shared" si="22"/>
        <v>424.5727824999999</v>
      </c>
      <c r="R46" s="40">
        <f t="shared" si="23"/>
        <v>0</v>
      </c>
      <c r="S46" s="41">
        <v>0</v>
      </c>
      <c r="T46" s="40" t="s">
        <v>33</v>
      </c>
      <c r="U46" s="4"/>
      <c r="V46" s="4"/>
      <c r="W46" s="4"/>
      <c r="X46" s="20"/>
      <c r="Y46" s="20"/>
      <c r="Z46" s="20"/>
      <c r="AA46" s="3"/>
      <c r="AB46" s="3"/>
      <c r="AC46" s="21"/>
      <c r="AD46" s="21"/>
      <c r="AE46" s="21"/>
      <c r="AF46" s="4"/>
      <c r="AG46" s="1"/>
    </row>
    <row r="47" spans="1:33" ht="47.25" x14ac:dyDescent="0.25">
      <c r="A47" s="36" t="s">
        <v>77</v>
      </c>
      <c r="B47" s="37" t="s">
        <v>87</v>
      </c>
      <c r="C47" s="38" t="s">
        <v>88</v>
      </c>
      <c r="D47" s="39">
        <v>91.77394799999999</v>
      </c>
      <c r="E47" s="39">
        <v>28.450320240000003</v>
      </c>
      <c r="F47" s="39">
        <f t="shared" si="20"/>
        <v>63.323627759999987</v>
      </c>
      <c r="G47" s="40">
        <f t="shared" si="21"/>
        <v>3.6226452</v>
      </c>
      <c r="H47" s="40">
        <f t="shared" si="21"/>
        <v>2.1394545600000003</v>
      </c>
      <c r="I47" s="39">
        <v>0</v>
      </c>
      <c r="J47" s="39">
        <v>2.1394545600000003</v>
      </c>
      <c r="K47" s="39">
        <v>0</v>
      </c>
      <c r="L47" s="40">
        <v>0</v>
      </c>
      <c r="M47" s="39">
        <v>3.6226452</v>
      </c>
      <c r="N47" s="40">
        <v>0</v>
      </c>
      <c r="O47" s="40">
        <v>0</v>
      </c>
      <c r="P47" s="40">
        <v>0</v>
      </c>
      <c r="Q47" s="40">
        <f t="shared" si="22"/>
        <v>61.184173199999989</v>
      </c>
      <c r="R47" s="40">
        <f t="shared" si="23"/>
        <v>2.1394545600000003</v>
      </c>
      <c r="S47" s="41">
        <v>1</v>
      </c>
      <c r="T47" s="44" t="s">
        <v>89</v>
      </c>
      <c r="U47" s="4"/>
      <c r="V47" s="4"/>
      <c r="W47" s="4"/>
      <c r="X47" s="20"/>
      <c r="Y47" s="20"/>
      <c r="Z47" s="20"/>
      <c r="AA47" s="3"/>
      <c r="AB47" s="3"/>
      <c r="AC47" s="21"/>
      <c r="AD47" s="21"/>
      <c r="AE47" s="21"/>
      <c r="AF47" s="4"/>
      <c r="AG47" s="1"/>
    </row>
    <row r="48" spans="1:33" ht="47.25" x14ac:dyDescent="0.25">
      <c r="A48" s="36" t="s">
        <v>77</v>
      </c>
      <c r="B48" s="37" t="s">
        <v>90</v>
      </c>
      <c r="C48" s="38" t="s">
        <v>91</v>
      </c>
      <c r="D48" s="39">
        <v>454.94587319999999</v>
      </c>
      <c r="E48" s="39">
        <v>5.7638364800000002</v>
      </c>
      <c r="F48" s="39">
        <f t="shared" si="20"/>
        <v>449.18203671999999</v>
      </c>
      <c r="G48" s="40">
        <f t="shared" si="21"/>
        <v>79.149792000000005</v>
      </c>
      <c r="H48" s="40">
        <f t="shared" si="21"/>
        <v>6.6511711999999994</v>
      </c>
      <c r="I48" s="39">
        <v>0</v>
      </c>
      <c r="J48" s="39">
        <v>6.6511711999999994</v>
      </c>
      <c r="K48" s="39">
        <v>0</v>
      </c>
      <c r="L48" s="45">
        <v>0</v>
      </c>
      <c r="M48" s="39">
        <v>79.149792000000005</v>
      </c>
      <c r="N48" s="45">
        <v>0</v>
      </c>
      <c r="O48" s="45">
        <v>0</v>
      </c>
      <c r="P48" s="45">
        <v>0</v>
      </c>
      <c r="Q48" s="40">
        <f t="shared" si="22"/>
        <v>442.53086551999996</v>
      </c>
      <c r="R48" s="40">
        <f t="shared" si="23"/>
        <v>6.6511711999999994</v>
      </c>
      <c r="S48" s="41">
        <v>1</v>
      </c>
      <c r="T48" s="44" t="s">
        <v>92</v>
      </c>
      <c r="U48" s="4"/>
      <c r="V48" s="4"/>
      <c r="W48" s="4"/>
      <c r="X48" s="20"/>
      <c r="Y48" s="20"/>
      <c r="Z48" s="20"/>
      <c r="AA48" s="3"/>
      <c r="AB48" s="3"/>
      <c r="AC48" s="21"/>
      <c r="AD48" s="21"/>
      <c r="AE48" s="21"/>
      <c r="AF48" s="4"/>
      <c r="AG48" s="1"/>
    </row>
    <row r="49" spans="1:33" ht="63" x14ac:dyDescent="0.25">
      <c r="A49" s="36" t="s">
        <v>77</v>
      </c>
      <c r="B49" s="37" t="s">
        <v>93</v>
      </c>
      <c r="C49" s="38" t="s">
        <v>94</v>
      </c>
      <c r="D49" s="39">
        <v>6.3919680000000003</v>
      </c>
      <c r="E49" s="39">
        <v>0</v>
      </c>
      <c r="F49" s="39">
        <f t="shared" si="20"/>
        <v>6.3919680000000003</v>
      </c>
      <c r="G49" s="40">
        <f t="shared" si="21"/>
        <v>6.0723696</v>
      </c>
      <c r="H49" s="40">
        <f t="shared" si="21"/>
        <v>0.4207668</v>
      </c>
      <c r="I49" s="39">
        <v>0.3</v>
      </c>
      <c r="J49" s="39">
        <v>0.4207668</v>
      </c>
      <c r="K49" s="39">
        <v>1.1411004</v>
      </c>
      <c r="L49" s="40">
        <v>0</v>
      </c>
      <c r="M49" s="39">
        <v>2</v>
      </c>
      <c r="N49" s="40">
        <v>0</v>
      </c>
      <c r="O49" s="40">
        <v>2.6312692000000002</v>
      </c>
      <c r="P49" s="40">
        <v>0</v>
      </c>
      <c r="Q49" s="40">
        <f t="shared" si="22"/>
        <v>5.9712012000000003</v>
      </c>
      <c r="R49" s="40">
        <f t="shared" si="23"/>
        <v>0.12076680000000001</v>
      </c>
      <c r="S49" s="41">
        <f t="shared" si="4"/>
        <v>0.40255600000000002</v>
      </c>
      <c r="T49" s="42" t="s">
        <v>72</v>
      </c>
      <c r="U49" s="4"/>
      <c r="V49" s="4"/>
      <c r="W49" s="4"/>
      <c r="X49" s="20"/>
      <c r="Y49" s="20"/>
      <c r="Z49" s="20"/>
      <c r="AA49" s="3"/>
      <c r="AB49" s="3"/>
      <c r="AC49" s="21"/>
      <c r="AD49" s="21"/>
      <c r="AE49" s="21"/>
      <c r="AF49" s="4"/>
      <c r="AG49" s="1"/>
    </row>
    <row r="50" spans="1:33" ht="63" x14ac:dyDescent="0.25">
      <c r="A50" s="36" t="s">
        <v>77</v>
      </c>
      <c r="B50" s="37" t="s">
        <v>95</v>
      </c>
      <c r="C50" s="38" t="s">
        <v>96</v>
      </c>
      <c r="D50" s="39">
        <v>43.485048000000006</v>
      </c>
      <c r="E50" s="39">
        <v>0</v>
      </c>
      <c r="F50" s="39">
        <f t="shared" si="20"/>
        <v>43.485048000000006</v>
      </c>
      <c r="G50" s="40">
        <f t="shared" si="21"/>
        <v>41.310795600000006</v>
      </c>
      <c r="H50" s="40">
        <f t="shared" si="21"/>
        <v>0</v>
      </c>
      <c r="I50" s="39">
        <v>2.9026121100000002</v>
      </c>
      <c r="J50" s="39">
        <v>0</v>
      </c>
      <c r="K50" s="39">
        <v>5.8052242600000001</v>
      </c>
      <c r="L50" s="40">
        <v>0</v>
      </c>
      <c r="M50" s="39">
        <v>11.348504800000001</v>
      </c>
      <c r="N50" s="40">
        <v>0</v>
      </c>
      <c r="O50" s="40">
        <v>21.254454430000003</v>
      </c>
      <c r="P50" s="40">
        <v>0</v>
      </c>
      <c r="Q50" s="40">
        <f t="shared" si="22"/>
        <v>43.485048000000006</v>
      </c>
      <c r="R50" s="40">
        <f t="shared" si="23"/>
        <v>-2.9026121100000002</v>
      </c>
      <c r="S50" s="41">
        <f t="shared" si="4"/>
        <v>-1</v>
      </c>
      <c r="T50" s="42" t="s">
        <v>97</v>
      </c>
      <c r="U50" s="4"/>
      <c r="V50" s="4"/>
      <c r="W50" s="4"/>
      <c r="X50" s="20"/>
      <c r="Y50" s="20"/>
      <c r="Z50" s="20"/>
      <c r="AA50" s="3"/>
      <c r="AB50" s="3"/>
      <c r="AC50" s="21"/>
      <c r="AD50" s="21"/>
      <c r="AE50" s="21"/>
      <c r="AF50" s="4"/>
      <c r="AG50" s="1"/>
    </row>
    <row r="51" spans="1:33" ht="47.25" x14ac:dyDescent="0.25">
      <c r="A51" s="36" t="s">
        <v>77</v>
      </c>
      <c r="B51" s="37" t="s">
        <v>98</v>
      </c>
      <c r="C51" s="38" t="s">
        <v>99</v>
      </c>
      <c r="D51" s="39">
        <v>43.458827460000002</v>
      </c>
      <c r="E51" s="39">
        <v>1.1540274699999999</v>
      </c>
      <c r="F51" s="39">
        <f t="shared" si="20"/>
        <v>42.304799989999999</v>
      </c>
      <c r="G51" s="40">
        <f t="shared" si="21"/>
        <v>15.121417653</v>
      </c>
      <c r="H51" s="40">
        <f t="shared" si="21"/>
        <v>0</v>
      </c>
      <c r="I51" s="39">
        <v>0</v>
      </c>
      <c r="J51" s="39">
        <v>0</v>
      </c>
      <c r="K51" s="39">
        <v>0</v>
      </c>
      <c r="L51" s="40">
        <v>0</v>
      </c>
      <c r="M51" s="39">
        <v>15.121417653</v>
      </c>
      <c r="N51" s="40">
        <v>0</v>
      </c>
      <c r="O51" s="40">
        <v>0</v>
      </c>
      <c r="P51" s="40">
        <v>0</v>
      </c>
      <c r="Q51" s="40">
        <f t="shared" si="22"/>
        <v>42.304799989999999</v>
      </c>
      <c r="R51" s="40">
        <f t="shared" si="23"/>
        <v>0</v>
      </c>
      <c r="S51" s="41">
        <v>0</v>
      </c>
      <c r="T51" s="42" t="s">
        <v>33</v>
      </c>
      <c r="U51" s="4"/>
      <c r="V51" s="4"/>
      <c r="W51" s="4"/>
      <c r="X51" s="20"/>
      <c r="Y51" s="20"/>
      <c r="Z51" s="20"/>
      <c r="AA51" s="3"/>
      <c r="AB51" s="3"/>
      <c r="AC51" s="21"/>
      <c r="AD51" s="21"/>
      <c r="AE51" s="21"/>
      <c r="AF51" s="4"/>
      <c r="AG51" s="1"/>
    </row>
    <row r="52" spans="1:33" ht="155.25" customHeight="1" x14ac:dyDescent="0.25">
      <c r="A52" s="36" t="s">
        <v>77</v>
      </c>
      <c r="B52" s="37" t="s">
        <v>100</v>
      </c>
      <c r="C52" s="38" t="s">
        <v>101</v>
      </c>
      <c r="D52" s="39">
        <v>908.26602720000005</v>
      </c>
      <c r="E52" s="39">
        <v>0</v>
      </c>
      <c r="F52" s="39">
        <f t="shared" si="20"/>
        <v>908.26602720000005</v>
      </c>
      <c r="G52" s="40">
        <f t="shared" si="21"/>
        <v>31.417941720000002</v>
      </c>
      <c r="H52" s="40">
        <f t="shared" si="21"/>
        <v>0</v>
      </c>
      <c r="I52" s="39">
        <v>0</v>
      </c>
      <c r="J52" s="39">
        <v>0</v>
      </c>
      <c r="K52" s="39">
        <v>0</v>
      </c>
      <c r="L52" s="40">
        <v>0</v>
      </c>
      <c r="M52" s="39">
        <v>9.92145528</v>
      </c>
      <c r="N52" s="40">
        <v>0</v>
      </c>
      <c r="O52" s="40">
        <v>21.496486440000002</v>
      </c>
      <c r="P52" s="40">
        <v>0</v>
      </c>
      <c r="Q52" s="40">
        <f t="shared" si="22"/>
        <v>908.26602720000005</v>
      </c>
      <c r="R52" s="40">
        <f t="shared" si="23"/>
        <v>0</v>
      </c>
      <c r="S52" s="41">
        <v>0</v>
      </c>
      <c r="T52" s="42" t="s">
        <v>33</v>
      </c>
      <c r="U52" s="4"/>
      <c r="V52" s="4"/>
      <c r="W52" s="4"/>
      <c r="X52" s="20"/>
      <c r="Y52" s="20"/>
      <c r="Z52" s="20"/>
      <c r="AA52" s="3"/>
      <c r="AB52" s="3"/>
      <c r="AC52" s="21"/>
      <c r="AD52" s="21"/>
      <c r="AE52" s="21"/>
      <c r="AF52" s="4"/>
      <c r="AG52" s="1"/>
    </row>
    <row r="53" spans="1:33" ht="44.25" customHeight="1" x14ac:dyDescent="0.25">
      <c r="A53" s="29" t="s">
        <v>102</v>
      </c>
      <c r="B53" s="30" t="s">
        <v>103</v>
      </c>
      <c r="C53" s="30" t="s">
        <v>32</v>
      </c>
      <c r="D53" s="31">
        <v>0</v>
      </c>
      <c r="E53" s="31">
        <v>0</v>
      </c>
      <c r="F53" s="31">
        <v>0</v>
      </c>
      <c r="G53" s="32">
        <v>0</v>
      </c>
      <c r="H53" s="32">
        <v>0</v>
      </c>
      <c r="I53" s="31">
        <v>0</v>
      </c>
      <c r="J53" s="31">
        <v>0</v>
      </c>
      <c r="K53" s="31">
        <v>0</v>
      </c>
      <c r="L53" s="32">
        <v>0</v>
      </c>
      <c r="M53" s="31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3">
        <v>0</v>
      </c>
      <c r="T53" s="34" t="s">
        <v>33</v>
      </c>
      <c r="U53" s="4"/>
      <c r="V53" s="4"/>
      <c r="W53" s="4"/>
      <c r="X53" s="20"/>
      <c r="Y53" s="20"/>
      <c r="Z53" s="20"/>
      <c r="AA53" s="3"/>
      <c r="AB53" s="3"/>
      <c r="AC53" s="21"/>
      <c r="AD53" s="21"/>
      <c r="AE53" s="21"/>
      <c r="AF53" s="4"/>
      <c r="AG53" s="1"/>
    </row>
    <row r="54" spans="1:33" ht="54.75" customHeight="1" x14ac:dyDescent="0.25">
      <c r="A54" s="29" t="s">
        <v>104</v>
      </c>
      <c r="B54" s="30" t="s">
        <v>105</v>
      </c>
      <c r="C54" s="30" t="s">
        <v>32</v>
      </c>
      <c r="D54" s="31">
        <f t="shared" ref="D54:R54" si="24">SUM(D55,D61,D65,D69)</f>
        <v>4264.0974728919346</v>
      </c>
      <c r="E54" s="31">
        <f t="shared" si="24"/>
        <v>1319.9710368599999</v>
      </c>
      <c r="F54" s="31">
        <f t="shared" si="24"/>
        <v>2944.1264360319356</v>
      </c>
      <c r="G54" s="32">
        <f t="shared" si="24"/>
        <v>982.9588546315199</v>
      </c>
      <c r="H54" s="32">
        <f t="shared" si="24"/>
        <v>100.71286394000001</v>
      </c>
      <c r="I54" s="31">
        <f t="shared" si="24"/>
        <v>53.741555256119909</v>
      </c>
      <c r="J54" s="31">
        <f t="shared" si="24"/>
        <v>100.71286394000001</v>
      </c>
      <c r="K54" s="31">
        <f t="shared" si="24"/>
        <v>16.370562339999999</v>
      </c>
      <c r="L54" s="32">
        <f t="shared" si="24"/>
        <v>0</v>
      </c>
      <c r="M54" s="31">
        <f t="shared" si="24"/>
        <v>66.047762827200003</v>
      </c>
      <c r="N54" s="32">
        <f t="shared" si="24"/>
        <v>0</v>
      </c>
      <c r="O54" s="32">
        <f t="shared" si="24"/>
        <v>846.79897420819998</v>
      </c>
      <c r="P54" s="32">
        <f t="shared" si="24"/>
        <v>0</v>
      </c>
      <c r="Q54" s="32">
        <f t="shared" si="24"/>
        <v>2843.4135720919357</v>
      </c>
      <c r="R54" s="32">
        <f t="shared" si="24"/>
        <v>39.847507923880087</v>
      </c>
      <c r="S54" s="33">
        <f t="shared" si="4"/>
        <v>0.74146547739409507</v>
      </c>
      <c r="T54" s="34" t="s">
        <v>33</v>
      </c>
      <c r="U54" s="4"/>
      <c r="V54" s="4"/>
      <c r="W54" s="4"/>
      <c r="X54" s="20"/>
      <c r="Y54" s="20"/>
      <c r="Z54" s="20"/>
      <c r="AA54" s="3"/>
      <c r="AB54" s="3"/>
      <c r="AC54" s="21"/>
      <c r="AD54" s="21"/>
      <c r="AE54" s="21"/>
      <c r="AF54" s="4"/>
      <c r="AG54" s="1"/>
    </row>
    <row r="55" spans="1:33" ht="31.5" x14ac:dyDescent="0.25">
      <c r="A55" s="29" t="s">
        <v>106</v>
      </c>
      <c r="B55" s="30" t="s">
        <v>107</v>
      </c>
      <c r="C55" s="30" t="s">
        <v>32</v>
      </c>
      <c r="D55" s="31">
        <f t="shared" ref="D55:F55" si="25">SUM(D56:D60)</f>
        <v>1369.9460204539998</v>
      </c>
      <c r="E55" s="31">
        <f t="shared" si="25"/>
        <v>508.19211005999995</v>
      </c>
      <c r="F55" s="31">
        <f t="shared" si="25"/>
        <v>861.75391039399983</v>
      </c>
      <c r="G55" s="25">
        <f t="shared" ref="G55:R55" si="26">SUM(G56:G60)</f>
        <v>620.50582428439986</v>
      </c>
      <c r="H55" s="25">
        <f t="shared" si="26"/>
        <v>75.677309870000002</v>
      </c>
      <c r="I55" s="31">
        <f t="shared" si="26"/>
        <v>35.678864297399898</v>
      </c>
      <c r="J55" s="31">
        <f t="shared" si="26"/>
        <v>75.677309870000002</v>
      </c>
      <c r="K55" s="31">
        <f t="shared" si="26"/>
        <v>11.144768000000001</v>
      </c>
      <c r="L55" s="25">
        <f t="shared" si="26"/>
        <v>0</v>
      </c>
      <c r="M55" s="31">
        <f t="shared" si="26"/>
        <v>11.144768000000001</v>
      </c>
      <c r="N55" s="25">
        <f t="shared" si="26"/>
        <v>0</v>
      </c>
      <c r="O55" s="25">
        <f t="shared" si="26"/>
        <v>562.53742398700001</v>
      </c>
      <c r="P55" s="25">
        <f t="shared" si="26"/>
        <v>0</v>
      </c>
      <c r="Q55" s="25">
        <f t="shared" si="26"/>
        <v>786.0766005239999</v>
      </c>
      <c r="R55" s="25">
        <f t="shared" si="26"/>
        <v>39.998445572600104</v>
      </c>
      <c r="S55" s="33">
        <f t="shared" si="4"/>
        <v>1.121068351256769</v>
      </c>
      <c r="T55" s="34" t="s">
        <v>33</v>
      </c>
      <c r="U55" s="4"/>
      <c r="V55" s="4"/>
      <c r="W55" s="4"/>
      <c r="X55" s="20"/>
      <c r="Y55" s="20"/>
      <c r="Z55" s="20"/>
      <c r="AA55" s="3"/>
      <c r="AB55" s="3"/>
      <c r="AC55" s="21"/>
      <c r="AD55" s="21"/>
      <c r="AE55" s="21"/>
      <c r="AF55" s="4"/>
      <c r="AG55" s="1"/>
    </row>
    <row r="56" spans="1:33" ht="31.5" x14ac:dyDescent="0.25">
      <c r="A56" s="36" t="s">
        <v>106</v>
      </c>
      <c r="B56" s="37" t="s">
        <v>108</v>
      </c>
      <c r="C56" s="38" t="s">
        <v>109</v>
      </c>
      <c r="D56" s="39">
        <v>268.44389330000001</v>
      </c>
      <c r="E56" s="39">
        <v>1.28495274</v>
      </c>
      <c r="F56" s="39">
        <f t="shared" ref="F56:F60" si="27">D56-E56</f>
        <v>267.15894056000002</v>
      </c>
      <c r="G56" s="40">
        <f t="shared" ref="G56:H60" si="28">I56+K56+M56+O56</f>
        <v>244.93519863499998</v>
      </c>
      <c r="H56" s="40">
        <f t="shared" si="28"/>
        <v>9.2750472599999991</v>
      </c>
      <c r="I56" s="39">
        <v>0</v>
      </c>
      <c r="J56" s="39">
        <v>9.2750472599999991</v>
      </c>
      <c r="K56" s="39">
        <v>0</v>
      </c>
      <c r="L56" s="40">
        <v>0</v>
      </c>
      <c r="M56" s="39">
        <v>0</v>
      </c>
      <c r="N56" s="40">
        <v>0</v>
      </c>
      <c r="O56" s="40">
        <v>244.93519863499998</v>
      </c>
      <c r="P56" s="40">
        <v>0</v>
      </c>
      <c r="Q56" s="40">
        <f t="shared" ref="Q56:Q60" si="29">F56-H56</f>
        <v>257.88389330000001</v>
      </c>
      <c r="R56" s="40">
        <f t="shared" ref="R56:R60" si="30">H56-(I56)</f>
        <v>9.2750472599999991</v>
      </c>
      <c r="S56" s="41">
        <v>1</v>
      </c>
      <c r="T56" s="42" t="s">
        <v>110</v>
      </c>
      <c r="U56" s="4"/>
      <c r="V56" s="4"/>
      <c r="W56" s="4"/>
      <c r="X56" s="20"/>
      <c r="Y56" s="20"/>
      <c r="Z56" s="20"/>
      <c r="AA56" s="3"/>
      <c r="AB56" s="3"/>
      <c r="AC56" s="21"/>
      <c r="AD56" s="21"/>
      <c r="AE56" s="21"/>
      <c r="AF56" s="4"/>
      <c r="AG56" s="1"/>
    </row>
    <row r="57" spans="1:33" ht="31.5" x14ac:dyDescent="0.25">
      <c r="A57" s="36" t="s">
        <v>106</v>
      </c>
      <c r="B57" s="37" t="s">
        <v>111</v>
      </c>
      <c r="C57" s="38" t="s">
        <v>112</v>
      </c>
      <c r="D57" s="39">
        <v>304.00336406999998</v>
      </c>
      <c r="E57" s="39">
        <v>55.154920400000002</v>
      </c>
      <c r="F57" s="39">
        <f t="shared" si="27"/>
        <v>248.84844366999997</v>
      </c>
      <c r="G57" s="40">
        <f t="shared" si="28"/>
        <v>255.22736406999996</v>
      </c>
      <c r="H57" s="40">
        <f t="shared" si="28"/>
        <v>0.24574409999999999</v>
      </c>
      <c r="I57" s="39">
        <v>0</v>
      </c>
      <c r="J57" s="39">
        <v>0.24574409999999999</v>
      </c>
      <c r="K57" s="39">
        <v>0</v>
      </c>
      <c r="L57" s="40">
        <v>0</v>
      </c>
      <c r="M57" s="39">
        <v>0</v>
      </c>
      <c r="N57" s="40">
        <v>0</v>
      </c>
      <c r="O57" s="46">
        <v>255.22736406999996</v>
      </c>
      <c r="P57" s="40">
        <v>0</v>
      </c>
      <c r="Q57" s="40">
        <f t="shared" si="29"/>
        <v>248.60269956999997</v>
      </c>
      <c r="R57" s="40">
        <f t="shared" si="30"/>
        <v>0.24574409999999999</v>
      </c>
      <c r="S57" s="41">
        <v>1</v>
      </c>
      <c r="T57" s="42" t="s">
        <v>72</v>
      </c>
      <c r="U57" s="4"/>
      <c r="V57" s="4"/>
      <c r="W57" s="4"/>
      <c r="X57" s="20"/>
      <c r="Y57" s="20"/>
      <c r="Z57" s="20"/>
      <c r="AA57" s="3"/>
      <c r="AB57" s="3"/>
      <c r="AC57" s="21"/>
      <c r="AD57" s="21"/>
      <c r="AE57" s="21"/>
      <c r="AF57" s="4"/>
      <c r="AG57" s="1"/>
    </row>
    <row r="58" spans="1:33" ht="31.5" x14ac:dyDescent="0.25">
      <c r="A58" s="36" t="s">
        <v>106</v>
      </c>
      <c r="B58" s="37" t="s">
        <v>113</v>
      </c>
      <c r="C58" s="38" t="s">
        <v>114</v>
      </c>
      <c r="D58" s="39">
        <v>286.05080780199989</v>
      </c>
      <c r="E58" s="39">
        <v>260.82134844000001</v>
      </c>
      <c r="F58" s="39">
        <f t="shared" si="27"/>
        <v>25.229459361999886</v>
      </c>
      <c r="G58" s="40">
        <f t="shared" si="28"/>
        <v>35.678864297399898</v>
      </c>
      <c r="H58" s="40">
        <f t="shared" si="28"/>
        <v>21.610743170000003</v>
      </c>
      <c r="I58" s="39">
        <v>35.678864297399898</v>
      </c>
      <c r="J58" s="39">
        <v>21.610743170000003</v>
      </c>
      <c r="K58" s="39">
        <v>0</v>
      </c>
      <c r="L58" s="45">
        <v>0</v>
      </c>
      <c r="M58" s="39">
        <v>0</v>
      </c>
      <c r="N58" s="45">
        <v>0</v>
      </c>
      <c r="O58" s="45">
        <v>0</v>
      </c>
      <c r="P58" s="45">
        <v>0</v>
      </c>
      <c r="Q58" s="40">
        <f t="shared" si="29"/>
        <v>3.6187161919998836</v>
      </c>
      <c r="R58" s="40">
        <f t="shared" si="30"/>
        <v>-14.068121127399895</v>
      </c>
      <c r="S58" s="41">
        <f t="shared" si="4"/>
        <v>-0.39429845664748669</v>
      </c>
      <c r="T58" s="42" t="s">
        <v>27</v>
      </c>
      <c r="U58" s="4"/>
      <c r="V58" s="4"/>
      <c r="W58" s="4"/>
      <c r="X58" s="20"/>
      <c r="Y58" s="20"/>
      <c r="Z58" s="20"/>
      <c r="AA58" s="3"/>
      <c r="AB58" s="3"/>
      <c r="AC58" s="21"/>
      <c r="AD58" s="21"/>
      <c r="AE58" s="21"/>
      <c r="AF58" s="4"/>
      <c r="AG58" s="1"/>
    </row>
    <row r="59" spans="1:33" x14ac:dyDescent="0.25">
      <c r="A59" s="36" t="s">
        <v>106</v>
      </c>
      <c r="B59" s="37" t="s">
        <v>115</v>
      </c>
      <c r="C59" s="38" t="s">
        <v>116</v>
      </c>
      <c r="D59" s="39">
        <v>245.17090210999996</v>
      </c>
      <c r="E59" s="39">
        <v>190.93088847999996</v>
      </c>
      <c r="F59" s="39">
        <f t="shared" si="27"/>
        <v>54.240013629999993</v>
      </c>
      <c r="G59" s="40">
        <f t="shared" si="28"/>
        <v>51.230093534000005</v>
      </c>
      <c r="H59" s="40">
        <f t="shared" si="28"/>
        <v>44.545775339999999</v>
      </c>
      <c r="I59" s="39">
        <v>0</v>
      </c>
      <c r="J59" s="39">
        <v>44.545775339999999</v>
      </c>
      <c r="K59" s="39">
        <v>0</v>
      </c>
      <c r="L59" s="40">
        <v>0</v>
      </c>
      <c r="M59" s="39">
        <v>0</v>
      </c>
      <c r="N59" s="40">
        <v>0</v>
      </c>
      <c r="O59" s="46">
        <v>51.230093534000005</v>
      </c>
      <c r="P59" s="40">
        <v>0</v>
      </c>
      <c r="Q59" s="40">
        <f t="shared" si="29"/>
        <v>9.6942382899999942</v>
      </c>
      <c r="R59" s="40">
        <f t="shared" si="30"/>
        <v>44.545775339999999</v>
      </c>
      <c r="S59" s="41">
        <v>1</v>
      </c>
      <c r="T59" s="42" t="s">
        <v>117</v>
      </c>
      <c r="U59" s="4"/>
      <c r="V59" s="4"/>
      <c r="W59" s="4"/>
      <c r="X59" s="20"/>
      <c r="Y59" s="20"/>
      <c r="Z59" s="20"/>
      <c r="AA59" s="3"/>
      <c r="AB59" s="3"/>
      <c r="AC59" s="21"/>
      <c r="AD59" s="21"/>
      <c r="AE59" s="21"/>
      <c r="AF59" s="4"/>
      <c r="AG59" s="1"/>
    </row>
    <row r="60" spans="1:33" x14ac:dyDescent="0.25">
      <c r="A60" s="36" t="s">
        <v>106</v>
      </c>
      <c r="B60" s="37" t="s">
        <v>118</v>
      </c>
      <c r="C60" s="38" t="s">
        <v>119</v>
      </c>
      <c r="D60" s="39">
        <v>266.27705317200002</v>
      </c>
      <c r="E60" s="39">
        <v>0</v>
      </c>
      <c r="F60" s="39">
        <f t="shared" si="27"/>
        <v>266.27705317200002</v>
      </c>
      <c r="G60" s="40">
        <f t="shared" si="28"/>
        <v>33.434303747999998</v>
      </c>
      <c r="H60" s="40">
        <f t="shared" si="28"/>
        <v>0</v>
      </c>
      <c r="I60" s="39">
        <v>0</v>
      </c>
      <c r="J60" s="39">
        <v>0</v>
      </c>
      <c r="K60" s="39">
        <v>11.144768000000001</v>
      </c>
      <c r="L60" s="45">
        <v>0</v>
      </c>
      <c r="M60" s="39">
        <v>11.144768000000001</v>
      </c>
      <c r="N60" s="45">
        <v>0</v>
      </c>
      <c r="O60" s="45">
        <v>11.144767747999998</v>
      </c>
      <c r="P60" s="45">
        <v>0</v>
      </c>
      <c r="Q60" s="40">
        <f t="shared" si="29"/>
        <v>266.27705317200002</v>
      </c>
      <c r="R60" s="40">
        <f t="shared" si="30"/>
        <v>0</v>
      </c>
      <c r="S60" s="41">
        <v>0</v>
      </c>
      <c r="T60" s="42" t="s">
        <v>33</v>
      </c>
      <c r="U60" s="4"/>
      <c r="V60" s="4"/>
      <c r="W60" s="4"/>
      <c r="X60" s="20"/>
      <c r="Y60" s="20"/>
      <c r="Z60" s="20"/>
      <c r="AA60" s="3"/>
      <c r="AB60" s="3"/>
      <c r="AC60" s="21"/>
      <c r="AD60" s="21"/>
      <c r="AE60" s="21"/>
      <c r="AF60" s="4"/>
      <c r="AG60" s="1"/>
    </row>
    <row r="61" spans="1:33" x14ac:dyDescent="0.25">
      <c r="A61" s="29" t="s">
        <v>120</v>
      </c>
      <c r="B61" s="30" t="s">
        <v>121</v>
      </c>
      <c r="C61" s="30" t="s">
        <v>32</v>
      </c>
      <c r="D61" s="31">
        <f t="shared" ref="D61:F61" si="31">SUM(D62:D64)</f>
        <v>157.0340196592</v>
      </c>
      <c r="E61" s="31">
        <f t="shared" si="31"/>
        <v>106.11274949</v>
      </c>
      <c r="F61" s="31">
        <f t="shared" si="31"/>
        <v>50.921270169199992</v>
      </c>
      <c r="G61" s="32">
        <f t="shared" ref="G61:R61" si="32">SUM(G62:G64)</f>
        <v>43.475315687200002</v>
      </c>
      <c r="H61" s="32">
        <f t="shared" si="32"/>
        <v>9.3038856600000006</v>
      </c>
      <c r="I61" s="31">
        <f t="shared" si="32"/>
        <v>0</v>
      </c>
      <c r="J61" s="31">
        <f t="shared" si="32"/>
        <v>9.3038856600000006</v>
      </c>
      <c r="K61" s="31">
        <f t="shared" si="32"/>
        <v>0</v>
      </c>
      <c r="L61" s="32">
        <f t="shared" si="32"/>
        <v>0</v>
      </c>
      <c r="M61" s="31">
        <f t="shared" si="32"/>
        <v>43.475315687200002</v>
      </c>
      <c r="N61" s="32">
        <f t="shared" si="32"/>
        <v>0</v>
      </c>
      <c r="O61" s="32">
        <f t="shared" si="32"/>
        <v>0</v>
      </c>
      <c r="P61" s="32">
        <f t="shared" si="32"/>
        <v>0</v>
      </c>
      <c r="Q61" s="32">
        <f t="shared" si="32"/>
        <v>41.617384509199994</v>
      </c>
      <c r="R61" s="32">
        <f t="shared" si="32"/>
        <v>9.3038856600000006</v>
      </c>
      <c r="S61" s="33">
        <v>1</v>
      </c>
      <c r="T61" s="34" t="s">
        <v>33</v>
      </c>
      <c r="U61" s="4"/>
      <c r="V61" s="4"/>
      <c r="W61" s="4"/>
      <c r="X61" s="20"/>
      <c r="Y61" s="20"/>
      <c r="Z61" s="20"/>
      <c r="AA61" s="3"/>
      <c r="AB61" s="3"/>
      <c r="AC61" s="21"/>
      <c r="AD61" s="21"/>
      <c r="AE61" s="21"/>
      <c r="AF61" s="4"/>
      <c r="AG61" s="1"/>
    </row>
    <row r="62" spans="1:33" ht="31.5" x14ac:dyDescent="0.25">
      <c r="A62" s="36" t="s">
        <v>120</v>
      </c>
      <c r="B62" s="37" t="s">
        <v>122</v>
      </c>
      <c r="C62" s="38" t="s">
        <v>123</v>
      </c>
      <c r="D62" s="39">
        <v>35.336481923999997</v>
      </c>
      <c r="E62" s="39">
        <v>1.7999999999999998</v>
      </c>
      <c r="F62" s="39">
        <f t="shared" ref="F62:F64" si="33">D62-E62</f>
        <v>33.536481924</v>
      </c>
      <c r="G62" s="40">
        <f t="shared" ref="G62:H64" si="34">I62+K62+M62+O62</f>
        <v>33.536481924</v>
      </c>
      <c r="H62" s="40">
        <f t="shared" si="34"/>
        <v>1.6242461100000001</v>
      </c>
      <c r="I62" s="39">
        <v>0</v>
      </c>
      <c r="J62" s="39">
        <v>1.6242461100000001</v>
      </c>
      <c r="K62" s="39">
        <v>0</v>
      </c>
      <c r="L62" s="40">
        <v>0</v>
      </c>
      <c r="M62" s="39">
        <v>33.536481924</v>
      </c>
      <c r="N62" s="40">
        <v>0</v>
      </c>
      <c r="O62" s="46">
        <v>0</v>
      </c>
      <c r="P62" s="40">
        <v>0</v>
      </c>
      <c r="Q62" s="40">
        <f t="shared" ref="Q62:Q64" si="35">F62-H62</f>
        <v>31.912235813999999</v>
      </c>
      <c r="R62" s="40">
        <f t="shared" ref="R62:R64" si="36">H62-(I62)</f>
        <v>1.6242461100000001</v>
      </c>
      <c r="S62" s="41">
        <v>1</v>
      </c>
      <c r="T62" s="42" t="s">
        <v>72</v>
      </c>
      <c r="U62" s="4"/>
      <c r="V62" s="4"/>
      <c r="W62" s="4"/>
      <c r="X62" s="20"/>
      <c r="Y62" s="20"/>
      <c r="Z62" s="20"/>
      <c r="AA62" s="3"/>
      <c r="AB62" s="3"/>
      <c r="AC62" s="21"/>
      <c r="AD62" s="21"/>
      <c r="AE62" s="21"/>
      <c r="AF62" s="4"/>
      <c r="AG62" s="1"/>
    </row>
    <row r="63" spans="1:33" ht="47.25" x14ac:dyDescent="0.25">
      <c r="A63" s="36" t="s">
        <v>120</v>
      </c>
      <c r="B63" s="37" t="s">
        <v>124</v>
      </c>
      <c r="C63" s="38" t="s">
        <v>125</v>
      </c>
      <c r="D63" s="39">
        <v>56.494640105199998</v>
      </c>
      <c r="E63" s="39">
        <v>41.21906998</v>
      </c>
      <c r="F63" s="39">
        <f t="shared" si="33"/>
        <v>15.275570125199998</v>
      </c>
      <c r="G63" s="40">
        <f t="shared" si="34"/>
        <v>7.8296156432000004</v>
      </c>
      <c r="H63" s="40">
        <f t="shared" si="34"/>
        <v>7.6796395500000001</v>
      </c>
      <c r="I63" s="39">
        <v>0</v>
      </c>
      <c r="J63" s="39">
        <v>7.6796395500000001</v>
      </c>
      <c r="K63" s="39">
        <v>0</v>
      </c>
      <c r="L63" s="40">
        <v>0</v>
      </c>
      <c r="M63" s="39">
        <v>7.8296156432000004</v>
      </c>
      <c r="N63" s="40">
        <v>0</v>
      </c>
      <c r="O63" s="40">
        <v>0</v>
      </c>
      <c r="P63" s="40">
        <v>0</v>
      </c>
      <c r="Q63" s="40">
        <f t="shared" si="35"/>
        <v>7.5959305751999979</v>
      </c>
      <c r="R63" s="40">
        <f t="shared" si="36"/>
        <v>7.6796395500000001</v>
      </c>
      <c r="S63" s="41">
        <v>1</v>
      </c>
      <c r="T63" s="42" t="s">
        <v>27</v>
      </c>
      <c r="U63" s="4"/>
      <c r="V63" s="4"/>
      <c r="W63" s="4"/>
      <c r="X63" s="20"/>
      <c r="Y63" s="20"/>
      <c r="Z63" s="20"/>
      <c r="AA63" s="3"/>
      <c r="AB63" s="3"/>
      <c r="AC63" s="21"/>
      <c r="AD63" s="21"/>
      <c r="AE63" s="21"/>
      <c r="AF63" s="4"/>
      <c r="AG63" s="1"/>
    </row>
    <row r="64" spans="1:33" ht="31.5" x14ac:dyDescent="0.25">
      <c r="A64" s="36" t="s">
        <v>120</v>
      </c>
      <c r="B64" s="37" t="s">
        <v>126</v>
      </c>
      <c r="C64" s="38" t="s">
        <v>127</v>
      </c>
      <c r="D64" s="39">
        <v>65.202897629999995</v>
      </c>
      <c r="E64" s="39">
        <v>63.093679510000001</v>
      </c>
      <c r="F64" s="39">
        <f t="shared" si="33"/>
        <v>2.1092181199999942</v>
      </c>
      <c r="G64" s="40">
        <f t="shared" si="34"/>
        <v>2.10921812</v>
      </c>
      <c r="H64" s="40">
        <f t="shared" si="34"/>
        <v>0</v>
      </c>
      <c r="I64" s="39">
        <v>0</v>
      </c>
      <c r="J64" s="39">
        <v>0</v>
      </c>
      <c r="K64" s="39">
        <v>0</v>
      </c>
      <c r="L64" s="40">
        <v>0</v>
      </c>
      <c r="M64" s="39">
        <v>2.10921812</v>
      </c>
      <c r="N64" s="40">
        <v>0</v>
      </c>
      <c r="O64" s="40">
        <v>0</v>
      </c>
      <c r="P64" s="40">
        <v>0</v>
      </c>
      <c r="Q64" s="40">
        <f t="shared" si="35"/>
        <v>2.1092181199999942</v>
      </c>
      <c r="R64" s="40">
        <f t="shared" si="36"/>
        <v>0</v>
      </c>
      <c r="S64" s="41">
        <v>0</v>
      </c>
      <c r="T64" s="42" t="s">
        <v>33</v>
      </c>
      <c r="U64" s="4"/>
      <c r="V64" s="4"/>
      <c r="W64" s="4"/>
      <c r="X64" s="20"/>
      <c r="Y64" s="20"/>
      <c r="Z64" s="20"/>
      <c r="AA64" s="3"/>
      <c r="AB64" s="3"/>
      <c r="AC64" s="21"/>
      <c r="AD64" s="21"/>
      <c r="AE64" s="21"/>
      <c r="AF64" s="4"/>
      <c r="AG64" s="1"/>
    </row>
    <row r="65" spans="1:33" x14ac:dyDescent="0.25">
      <c r="A65" s="29" t="s">
        <v>128</v>
      </c>
      <c r="B65" s="30" t="s">
        <v>129</v>
      </c>
      <c r="C65" s="30" t="s">
        <v>32</v>
      </c>
      <c r="D65" s="31">
        <f t="shared" ref="D65:F65" si="37">SUM(D66:D68)</f>
        <v>474.21331667999993</v>
      </c>
      <c r="E65" s="31">
        <f t="shared" si="37"/>
        <v>258.88836127999997</v>
      </c>
      <c r="F65" s="31">
        <f t="shared" si="37"/>
        <v>215.32495539999999</v>
      </c>
      <c r="G65" s="32">
        <f t="shared" ref="G65:R65" si="38">SUM(G66:G68)</f>
        <v>195.08254933000001</v>
      </c>
      <c r="H65" s="32">
        <f t="shared" si="38"/>
        <v>6.3394777099999997</v>
      </c>
      <c r="I65" s="31">
        <f t="shared" si="38"/>
        <v>6.4494103200000099</v>
      </c>
      <c r="J65" s="31">
        <f t="shared" si="38"/>
        <v>6.3394777099999997</v>
      </c>
      <c r="K65" s="31">
        <f t="shared" si="38"/>
        <v>1.1000000000000001</v>
      </c>
      <c r="L65" s="32">
        <f t="shared" si="38"/>
        <v>0</v>
      </c>
      <c r="M65" s="31">
        <f t="shared" si="38"/>
        <v>7.3018847999999998</v>
      </c>
      <c r="N65" s="32">
        <f t="shared" si="38"/>
        <v>0</v>
      </c>
      <c r="O65" s="32">
        <f t="shared" si="38"/>
        <v>180.23125421</v>
      </c>
      <c r="P65" s="32">
        <f t="shared" si="38"/>
        <v>0</v>
      </c>
      <c r="Q65" s="32">
        <f t="shared" si="38"/>
        <v>208.98547768999998</v>
      </c>
      <c r="R65" s="32">
        <f t="shared" si="38"/>
        <v>-0.10993261000000998</v>
      </c>
      <c r="S65" s="33">
        <f t="shared" si="4"/>
        <v>-1.7045373847451188E-2</v>
      </c>
      <c r="T65" s="34" t="s">
        <v>33</v>
      </c>
      <c r="U65" s="4"/>
      <c r="V65" s="4"/>
      <c r="W65" s="4"/>
      <c r="X65" s="20"/>
      <c r="Y65" s="20"/>
      <c r="Z65" s="20"/>
      <c r="AA65" s="3"/>
      <c r="AB65" s="3"/>
      <c r="AC65" s="21"/>
      <c r="AD65" s="21"/>
      <c r="AE65" s="21"/>
      <c r="AF65" s="4"/>
      <c r="AG65" s="1"/>
    </row>
    <row r="66" spans="1:33" ht="47.25" x14ac:dyDescent="0.25">
      <c r="A66" s="36" t="s">
        <v>128</v>
      </c>
      <c r="B66" s="37" t="s">
        <v>130</v>
      </c>
      <c r="C66" s="38" t="s">
        <v>131</v>
      </c>
      <c r="D66" s="39">
        <v>389.67836747999996</v>
      </c>
      <c r="E66" s="39">
        <v>188.35774060999998</v>
      </c>
      <c r="F66" s="39">
        <f t="shared" ref="F66:F68" si="39">D66-E66</f>
        <v>201.32062686999998</v>
      </c>
      <c r="G66" s="40">
        <f t="shared" ref="G66:H68" si="40">I66+K66+M66+O66</f>
        <v>187.42895621</v>
      </c>
      <c r="H66" s="40">
        <f t="shared" si="40"/>
        <v>0.32628670999999998</v>
      </c>
      <c r="I66" s="39">
        <v>0</v>
      </c>
      <c r="J66" s="39">
        <v>0.32628670999999998</v>
      </c>
      <c r="K66" s="39">
        <v>1.1000000000000001</v>
      </c>
      <c r="L66" s="40">
        <v>0</v>
      </c>
      <c r="M66" s="39">
        <v>6.6</v>
      </c>
      <c r="N66" s="40">
        <v>0</v>
      </c>
      <c r="O66" s="46">
        <v>179.72895621000001</v>
      </c>
      <c r="P66" s="40">
        <v>0</v>
      </c>
      <c r="Q66" s="40">
        <f t="shared" ref="Q66:Q68" si="41">F66-H66</f>
        <v>200.99434015999998</v>
      </c>
      <c r="R66" s="40">
        <f t="shared" ref="R66:R68" si="42">H66-(I66)</f>
        <v>0.32628670999999998</v>
      </c>
      <c r="S66" s="41">
        <v>1</v>
      </c>
      <c r="T66" s="42" t="s">
        <v>132</v>
      </c>
      <c r="U66" s="4"/>
      <c r="V66" s="4"/>
      <c r="W66" s="4"/>
      <c r="X66" s="20"/>
      <c r="Y66" s="20"/>
      <c r="Z66" s="20"/>
      <c r="AA66" s="3"/>
      <c r="AB66" s="3"/>
      <c r="AC66" s="21"/>
      <c r="AD66" s="21"/>
      <c r="AE66" s="21"/>
      <c r="AF66" s="4"/>
      <c r="AG66" s="1"/>
    </row>
    <row r="67" spans="1:33" ht="31.5" x14ac:dyDescent="0.25">
      <c r="A67" s="36" t="s">
        <v>128</v>
      </c>
      <c r="B67" s="37" t="s">
        <v>133</v>
      </c>
      <c r="C67" s="38" t="s">
        <v>134</v>
      </c>
      <c r="D67" s="39">
        <v>1.3479984000000003</v>
      </c>
      <c r="E67" s="39">
        <v>0</v>
      </c>
      <c r="F67" s="39">
        <f t="shared" si="39"/>
        <v>1.3479984000000003</v>
      </c>
      <c r="G67" s="40">
        <f t="shared" si="40"/>
        <v>1.2041827999999999</v>
      </c>
      <c r="H67" s="40">
        <f t="shared" si="40"/>
        <v>0</v>
      </c>
      <c r="I67" s="39">
        <v>0</v>
      </c>
      <c r="J67" s="39">
        <v>0</v>
      </c>
      <c r="K67" s="39">
        <v>0</v>
      </c>
      <c r="L67" s="45">
        <v>0</v>
      </c>
      <c r="M67" s="39">
        <v>0.70188480000000009</v>
      </c>
      <c r="N67" s="45">
        <v>0</v>
      </c>
      <c r="O67" s="45">
        <v>0.5022979999999998</v>
      </c>
      <c r="P67" s="45">
        <v>0</v>
      </c>
      <c r="Q67" s="40">
        <f t="shared" si="41"/>
        <v>1.3479984000000003</v>
      </c>
      <c r="R67" s="40">
        <f t="shared" si="42"/>
        <v>0</v>
      </c>
      <c r="S67" s="41">
        <v>0</v>
      </c>
      <c r="T67" s="42" t="s">
        <v>33</v>
      </c>
      <c r="U67" s="4"/>
      <c r="V67" s="4"/>
      <c r="W67" s="4"/>
      <c r="X67" s="20"/>
      <c r="Y67" s="20"/>
      <c r="Z67" s="20"/>
      <c r="AA67" s="3"/>
      <c r="AB67" s="3"/>
      <c r="AC67" s="21"/>
      <c r="AD67" s="21"/>
      <c r="AE67" s="21"/>
      <c r="AF67" s="4"/>
      <c r="AG67" s="1"/>
    </row>
    <row r="68" spans="1:33" ht="31.5" x14ac:dyDescent="0.25">
      <c r="A68" s="36" t="s">
        <v>128</v>
      </c>
      <c r="B68" s="37" t="s">
        <v>135</v>
      </c>
      <c r="C68" s="38" t="s">
        <v>136</v>
      </c>
      <c r="D68" s="39">
        <v>83.186950800000005</v>
      </c>
      <c r="E68" s="39">
        <v>70.53062066999999</v>
      </c>
      <c r="F68" s="39">
        <f t="shared" si="39"/>
        <v>12.656330130000015</v>
      </c>
      <c r="G68" s="40">
        <f t="shared" si="40"/>
        <v>6.4494103200000099</v>
      </c>
      <c r="H68" s="40">
        <f t="shared" si="40"/>
        <v>6.013191</v>
      </c>
      <c r="I68" s="39">
        <v>6.4494103200000099</v>
      </c>
      <c r="J68" s="39">
        <v>6.013191</v>
      </c>
      <c r="K68" s="39">
        <v>0</v>
      </c>
      <c r="L68" s="40">
        <v>0</v>
      </c>
      <c r="M68" s="39">
        <v>0</v>
      </c>
      <c r="N68" s="40">
        <v>0</v>
      </c>
      <c r="O68" s="40">
        <v>0</v>
      </c>
      <c r="P68" s="40">
        <v>0</v>
      </c>
      <c r="Q68" s="40">
        <f t="shared" si="41"/>
        <v>6.6431391300000149</v>
      </c>
      <c r="R68" s="40">
        <f t="shared" si="42"/>
        <v>-0.43621932000000996</v>
      </c>
      <c r="S68" s="41">
        <f t="shared" si="4"/>
        <v>-6.7637085928192162E-2</v>
      </c>
      <c r="T68" s="42" t="s">
        <v>33</v>
      </c>
      <c r="U68" s="4"/>
      <c r="V68" s="4"/>
      <c r="W68" s="4"/>
      <c r="X68" s="20"/>
      <c r="Y68" s="20"/>
      <c r="Z68" s="20"/>
      <c r="AA68" s="3"/>
      <c r="AB68" s="3"/>
      <c r="AC68" s="21"/>
      <c r="AD68" s="21"/>
      <c r="AE68" s="21"/>
      <c r="AF68" s="4"/>
      <c r="AG68" s="1"/>
    </row>
    <row r="69" spans="1:33" ht="31.5" x14ac:dyDescent="0.25">
      <c r="A69" s="29" t="s">
        <v>137</v>
      </c>
      <c r="B69" s="30" t="s">
        <v>138</v>
      </c>
      <c r="C69" s="30" t="s">
        <v>32</v>
      </c>
      <c r="D69" s="31">
        <f t="shared" ref="D69:F69" si="43">SUM(D70:D76)</f>
        <v>2262.9041160987349</v>
      </c>
      <c r="E69" s="31">
        <f t="shared" si="43"/>
        <v>446.77781603</v>
      </c>
      <c r="F69" s="31">
        <f t="shared" si="43"/>
        <v>1816.1263000687356</v>
      </c>
      <c r="G69" s="32">
        <f t="shared" ref="G69:R69" si="44">SUM(G70:G76)</f>
        <v>123.89516532991999</v>
      </c>
      <c r="H69" s="32">
        <f t="shared" si="44"/>
        <v>9.3921907000000004</v>
      </c>
      <c r="I69" s="31">
        <f t="shared" si="44"/>
        <v>11.613280638720003</v>
      </c>
      <c r="J69" s="31">
        <f t="shared" si="44"/>
        <v>9.3921907000000004</v>
      </c>
      <c r="K69" s="31">
        <f t="shared" si="44"/>
        <v>4.1257943400000006</v>
      </c>
      <c r="L69" s="32">
        <f t="shared" si="44"/>
        <v>0</v>
      </c>
      <c r="M69" s="31">
        <f t="shared" si="44"/>
        <v>4.1257943400000006</v>
      </c>
      <c r="N69" s="32">
        <f t="shared" si="44"/>
        <v>0</v>
      </c>
      <c r="O69" s="32">
        <f t="shared" si="44"/>
        <v>104.03029601119999</v>
      </c>
      <c r="P69" s="32">
        <f t="shared" si="44"/>
        <v>0</v>
      </c>
      <c r="Q69" s="32">
        <f t="shared" si="44"/>
        <v>1806.7341093687357</v>
      </c>
      <c r="R69" s="32">
        <f t="shared" si="44"/>
        <v>-9.344890698720004</v>
      </c>
      <c r="S69" s="33">
        <f t="shared" si="4"/>
        <v>-0.80467276985997149</v>
      </c>
      <c r="T69" s="34" t="s">
        <v>33</v>
      </c>
      <c r="U69" s="4"/>
      <c r="V69" s="4"/>
      <c r="W69" s="4"/>
      <c r="X69" s="20"/>
      <c r="Y69" s="20"/>
      <c r="Z69" s="20"/>
      <c r="AA69" s="3"/>
      <c r="AB69" s="3"/>
      <c r="AC69" s="21"/>
      <c r="AD69" s="21"/>
      <c r="AE69" s="21"/>
      <c r="AF69" s="4"/>
      <c r="AG69" s="1"/>
    </row>
    <row r="70" spans="1:33" ht="47.25" x14ac:dyDescent="0.25">
      <c r="A70" s="36" t="s">
        <v>137</v>
      </c>
      <c r="B70" s="37" t="s">
        <v>139</v>
      </c>
      <c r="C70" s="38" t="s">
        <v>140</v>
      </c>
      <c r="D70" s="39">
        <v>98.900193443999996</v>
      </c>
      <c r="E70" s="39">
        <v>23.752985789999997</v>
      </c>
      <c r="F70" s="39">
        <f t="shared" ref="F70:F76" si="45">D70-E70</f>
        <v>75.147207653999999</v>
      </c>
      <c r="G70" s="40">
        <f t="shared" ref="G70:H76" si="46">I70+K70+M70+O70</f>
        <v>7.487486298720003</v>
      </c>
      <c r="H70" s="40">
        <f t="shared" si="46"/>
        <v>2.25888731</v>
      </c>
      <c r="I70" s="39">
        <v>7.487486298720003</v>
      </c>
      <c r="J70" s="39">
        <v>2.25888731</v>
      </c>
      <c r="K70" s="39">
        <v>0</v>
      </c>
      <c r="L70" s="40">
        <v>0</v>
      </c>
      <c r="M70" s="39">
        <v>0</v>
      </c>
      <c r="N70" s="40">
        <v>0</v>
      </c>
      <c r="O70" s="40">
        <v>0</v>
      </c>
      <c r="P70" s="40">
        <v>0</v>
      </c>
      <c r="Q70" s="40">
        <f t="shared" ref="Q70:Q76" si="47">F70-H70</f>
        <v>72.888320343999993</v>
      </c>
      <c r="R70" s="40">
        <f t="shared" ref="R70:R76" si="48">H70-(I70)</f>
        <v>-5.2285989887200035</v>
      </c>
      <c r="S70" s="41">
        <f t="shared" si="4"/>
        <v>-0.69831166029830871</v>
      </c>
      <c r="T70" s="42" t="s">
        <v>141</v>
      </c>
      <c r="U70" s="4"/>
      <c r="V70" s="4"/>
      <c r="W70" s="4"/>
      <c r="X70" s="20"/>
      <c r="Y70" s="20"/>
      <c r="Z70" s="20"/>
      <c r="AA70" s="3"/>
      <c r="AB70" s="3"/>
      <c r="AC70" s="21"/>
      <c r="AD70" s="21"/>
      <c r="AE70" s="21"/>
      <c r="AF70" s="4"/>
      <c r="AG70" s="1"/>
    </row>
    <row r="71" spans="1:33" ht="63" x14ac:dyDescent="0.25">
      <c r="A71" s="36" t="s">
        <v>137</v>
      </c>
      <c r="B71" s="37" t="s">
        <v>142</v>
      </c>
      <c r="C71" s="38" t="s">
        <v>143</v>
      </c>
      <c r="D71" s="39">
        <v>427.1650164447355</v>
      </c>
      <c r="E71" s="39">
        <v>391.59524615999999</v>
      </c>
      <c r="F71" s="39">
        <f>D71-E71</f>
        <v>35.569770284735512</v>
      </c>
      <c r="G71" s="40" t="s">
        <v>33</v>
      </c>
      <c r="H71" s="40">
        <f t="shared" si="46"/>
        <v>4.5618156000000001</v>
      </c>
      <c r="I71" s="39" t="s">
        <v>33</v>
      </c>
      <c r="J71" s="39">
        <v>4.5618156000000001</v>
      </c>
      <c r="K71" s="39" t="s">
        <v>33</v>
      </c>
      <c r="L71" s="40">
        <v>0</v>
      </c>
      <c r="M71" s="39" t="s">
        <v>33</v>
      </c>
      <c r="N71" s="40">
        <v>0</v>
      </c>
      <c r="O71" s="40" t="s">
        <v>33</v>
      </c>
      <c r="P71" s="40">
        <v>0</v>
      </c>
      <c r="Q71" s="40">
        <f>F71-H71</f>
        <v>31.007954684735513</v>
      </c>
      <c r="R71" s="40" t="s">
        <v>33</v>
      </c>
      <c r="S71" s="41" t="s">
        <v>33</v>
      </c>
      <c r="T71" s="42" t="s">
        <v>144</v>
      </c>
      <c r="U71" s="4"/>
      <c r="V71" s="4"/>
      <c r="W71" s="4"/>
      <c r="X71" s="20"/>
      <c r="Y71" s="20"/>
      <c r="Z71" s="20"/>
      <c r="AA71" s="3"/>
      <c r="AB71" s="3"/>
      <c r="AC71" s="21"/>
      <c r="AD71" s="21"/>
      <c r="AE71" s="21"/>
      <c r="AF71" s="4"/>
      <c r="AG71" s="1"/>
    </row>
    <row r="72" spans="1:33" ht="31.5" x14ac:dyDescent="0.25">
      <c r="A72" s="36" t="s">
        <v>137</v>
      </c>
      <c r="B72" s="37" t="s">
        <v>145</v>
      </c>
      <c r="C72" s="38" t="s">
        <v>146</v>
      </c>
      <c r="D72" s="39">
        <v>1430.5148729040002</v>
      </c>
      <c r="E72" s="39">
        <v>16.291780549999999</v>
      </c>
      <c r="F72" s="39">
        <f t="shared" si="45"/>
        <v>1414.2230923540001</v>
      </c>
      <c r="G72" s="40">
        <f t="shared" si="46"/>
        <v>53.704501647199997</v>
      </c>
      <c r="H72" s="40">
        <f t="shared" si="46"/>
        <v>9.5026299999999998E-3</v>
      </c>
      <c r="I72" s="39">
        <v>0</v>
      </c>
      <c r="J72" s="39">
        <v>9.5026299999999998E-3</v>
      </c>
      <c r="K72" s="39">
        <v>0</v>
      </c>
      <c r="L72" s="40">
        <v>0</v>
      </c>
      <c r="M72" s="39">
        <v>0</v>
      </c>
      <c r="N72" s="40">
        <v>0</v>
      </c>
      <c r="O72" s="40">
        <v>53.704501647199997</v>
      </c>
      <c r="P72" s="40">
        <v>0</v>
      </c>
      <c r="Q72" s="40">
        <f t="shared" si="47"/>
        <v>1414.213589724</v>
      </c>
      <c r="R72" s="40">
        <f t="shared" si="48"/>
        <v>9.5026299999999998E-3</v>
      </c>
      <c r="S72" s="41">
        <v>1</v>
      </c>
      <c r="T72" s="42" t="s">
        <v>147</v>
      </c>
      <c r="U72" s="4"/>
      <c r="V72" s="4"/>
      <c r="W72" s="4"/>
      <c r="X72" s="20"/>
      <c r="Y72" s="20"/>
      <c r="Z72" s="20"/>
      <c r="AA72" s="3"/>
      <c r="AB72" s="3"/>
      <c r="AC72" s="21"/>
      <c r="AD72" s="21"/>
      <c r="AE72" s="21"/>
      <c r="AF72" s="4"/>
      <c r="AG72" s="1"/>
    </row>
    <row r="73" spans="1:33" ht="63" x14ac:dyDescent="0.25">
      <c r="A73" s="36" t="s">
        <v>137</v>
      </c>
      <c r="B73" s="37" t="s">
        <v>148</v>
      </c>
      <c r="C73" s="38" t="s">
        <v>149</v>
      </c>
      <c r="D73" s="39">
        <v>132.44984640000001</v>
      </c>
      <c r="E73" s="39">
        <v>5.9499999999999993</v>
      </c>
      <c r="F73" s="39">
        <f t="shared" si="45"/>
        <v>126.49984640000001</v>
      </c>
      <c r="G73" s="40">
        <f t="shared" si="46"/>
        <v>46.2</v>
      </c>
      <c r="H73" s="40">
        <f t="shared" si="46"/>
        <v>0</v>
      </c>
      <c r="I73" s="39">
        <v>0</v>
      </c>
      <c r="J73" s="39">
        <v>0</v>
      </c>
      <c r="K73" s="39">
        <v>0</v>
      </c>
      <c r="L73" s="40">
        <v>0</v>
      </c>
      <c r="M73" s="39">
        <v>0</v>
      </c>
      <c r="N73" s="40">
        <v>0</v>
      </c>
      <c r="O73" s="40">
        <v>46.2</v>
      </c>
      <c r="P73" s="40">
        <v>0</v>
      </c>
      <c r="Q73" s="40">
        <f t="shared" si="47"/>
        <v>126.49984640000001</v>
      </c>
      <c r="R73" s="40">
        <f t="shared" si="48"/>
        <v>0</v>
      </c>
      <c r="S73" s="41">
        <v>0</v>
      </c>
      <c r="T73" s="42" t="s">
        <v>33</v>
      </c>
      <c r="U73" s="4"/>
      <c r="V73" s="4"/>
      <c r="W73" s="4"/>
      <c r="X73" s="20"/>
      <c r="Y73" s="20"/>
      <c r="Z73" s="20"/>
      <c r="AA73" s="3"/>
      <c r="AB73" s="3"/>
      <c r="AC73" s="21"/>
      <c r="AD73" s="21"/>
      <c r="AE73" s="21"/>
      <c r="AF73" s="4"/>
      <c r="AG73" s="1"/>
    </row>
    <row r="74" spans="1:33" ht="47.25" x14ac:dyDescent="0.25">
      <c r="A74" s="36" t="s">
        <v>137</v>
      </c>
      <c r="B74" s="37" t="s">
        <v>150</v>
      </c>
      <c r="C74" s="38" t="s">
        <v>151</v>
      </c>
      <c r="D74" s="39">
        <v>4.3649765500000006</v>
      </c>
      <c r="E74" s="39">
        <v>4.1469152899999999</v>
      </c>
      <c r="F74" s="39">
        <f t="shared" si="45"/>
        <v>0.2180612600000007</v>
      </c>
      <c r="G74" s="40" t="s">
        <v>33</v>
      </c>
      <c r="H74" s="40">
        <f t="shared" si="46"/>
        <v>0.21753325999999978</v>
      </c>
      <c r="I74" s="39" t="s">
        <v>33</v>
      </c>
      <c r="J74" s="39">
        <v>0.21753325999999978</v>
      </c>
      <c r="K74" s="39" t="s">
        <v>33</v>
      </c>
      <c r="L74" s="40">
        <v>0</v>
      </c>
      <c r="M74" s="39" t="s">
        <v>33</v>
      </c>
      <c r="N74" s="40">
        <v>0</v>
      </c>
      <c r="O74" s="40" t="s">
        <v>33</v>
      </c>
      <c r="P74" s="40">
        <v>0</v>
      </c>
      <c r="Q74" s="40">
        <f t="shared" si="47"/>
        <v>5.2800000000091662E-4</v>
      </c>
      <c r="R74" s="40" t="s">
        <v>33</v>
      </c>
      <c r="S74" s="41" t="s">
        <v>33</v>
      </c>
      <c r="T74" s="42" t="s">
        <v>152</v>
      </c>
      <c r="U74" s="4"/>
      <c r="V74" s="4"/>
      <c r="W74" s="4"/>
      <c r="X74" s="20"/>
      <c r="Y74" s="20"/>
      <c r="Z74" s="20"/>
      <c r="AA74" s="3"/>
      <c r="AB74" s="3"/>
      <c r="AC74" s="21"/>
      <c r="AD74" s="21"/>
      <c r="AE74" s="21"/>
      <c r="AF74" s="4"/>
      <c r="AG74" s="1"/>
    </row>
    <row r="75" spans="1:33" ht="78.75" x14ac:dyDescent="0.25">
      <c r="A75" s="36" t="s">
        <v>137</v>
      </c>
      <c r="B75" s="37" t="s">
        <v>153</v>
      </c>
      <c r="C75" s="38" t="s">
        <v>154</v>
      </c>
      <c r="D75" s="39">
        <v>61.861254056000007</v>
      </c>
      <c r="E75" s="39">
        <v>5.0408882400000001</v>
      </c>
      <c r="F75" s="39">
        <f t="shared" si="45"/>
        <v>56.820365816000006</v>
      </c>
      <c r="G75" s="40" t="s">
        <v>33</v>
      </c>
      <c r="H75" s="40">
        <f t="shared" si="46"/>
        <v>2.3444519000000001</v>
      </c>
      <c r="I75" s="39" t="s">
        <v>33</v>
      </c>
      <c r="J75" s="39">
        <v>2.3444519000000001</v>
      </c>
      <c r="K75" s="39" t="s">
        <v>33</v>
      </c>
      <c r="L75" s="40">
        <v>0</v>
      </c>
      <c r="M75" s="39" t="s">
        <v>33</v>
      </c>
      <c r="N75" s="40">
        <v>0</v>
      </c>
      <c r="O75" s="40" t="s">
        <v>33</v>
      </c>
      <c r="P75" s="40">
        <v>0</v>
      </c>
      <c r="Q75" s="40">
        <f t="shared" si="47"/>
        <v>54.475913916000003</v>
      </c>
      <c r="R75" s="40" t="s">
        <v>33</v>
      </c>
      <c r="S75" s="41" t="s">
        <v>33</v>
      </c>
      <c r="T75" s="42" t="s">
        <v>155</v>
      </c>
      <c r="U75" s="4"/>
      <c r="V75" s="4"/>
      <c r="W75" s="4"/>
      <c r="X75" s="20"/>
      <c r="Y75" s="20"/>
      <c r="Z75" s="20"/>
      <c r="AA75" s="3"/>
      <c r="AB75" s="3"/>
      <c r="AC75" s="21"/>
      <c r="AD75" s="21"/>
      <c r="AE75" s="21"/>
      <c r="AF75" s="4"/>
      <c r="AG75" s="1"/>
    </row>
    <row r="76" spans="1:33" ht="31.5" x14ac:dyDescent="0.25">
      <c r="A76" s="36" t="s">
        <v>137</v>
      </c>
      <c r="B76" s="37" t="s">
        <v>156</v>
      </c>
      <c r="C76" s="38" t="s">
        <v>157</v>
      </c>
      <c r="D76" s="39">
        <v>107.64795629999999</v>
      </c>
      <c r="E76" s="39">
        <v>0</v>
      </c>
      <c r="F76" s="39">
        <f t="shared" si="45"/>
        <v>107.64795629999999</v>
      </c>
      <c r="G76" s="40">
        <f t="shared" si="46"/>
        <v>16.503177383999997</v>
      </c>
      <c r="H76" s="40">
        <f t="shared" si="46"/>
        <v>0</v>
      </c>
      <c r="I76" s="39">
        <v>4.1257943400000006</v>
      </c>
      <c r="J76" s="39">
        <v>0</v>
      </c>
      <c r="K76" s="39">
        <v>4.1257943400000006</v>
      </c>
      <c r="L76" s="40">
        <v>0</v>
      </c>
      <c r="M76" s="39">
        <v>4.1257943400000006</v>
      </c>
      <c r="N76" s="40">
        <v>0</v>
      </c>
      <c r="O76" s="40">
        <v>4.1257943639999954</v>
      </c>
      <c r="P76" s="40">
        <v>0</v>
      </c>
      <c r="Q76" s="40">
        <f t="shared" si="47"/>
        <v>107.64795629999999</v>
      </c>
      <c r="R76" s="40">
        <f t="shared" si="48"/>
        <v>-4.1257943400000006</v>
      </c>
      <c r="S76" s="41">
        <f t="shared" si="4"/>
        <v>-1</v>
      </c>
      <c r="T76" s="42" t="s">
        <v>27</v>
      </c>
      <c r="U76" s="4"/>
      <c r="V76" s="4"/>
      <c r="W76" s="4"/>
      <c r="X76" s="20"/>
      <c r="Y76" s="20"/>
      <c r="Z76" s="20"/>
      <c r="AA76" s="3"/>
      <c r="AB76" s="3"/>
      <c r="AC76" s="21"/>
      <c r="AD76" s="21"/>
      <c r="AE76" s="21"/>
      <c r="AF76" s="4"/>
      <c r="AG76" s="1"/>
    </row>
    <row r="77" spans="1:33" ht="31.5" x14ac:dyDescent="0.25">
      <c r="A77" s="29" t="s">
        <v>158</v>
      </c>
      <c r="B77" s="30" t="s">
        <v>159</v>
      </c>
      <c r="C77" s="30" t="s">
        <v>32</v>
      </c>
      <c r="D77" s="31">
        <f t="shared" ref="D77:R77" si="49">D78+D88+D90+D118</f>
        <v>24968.092265570456</v>
      </c>
      <c r="E77" s="31">
        <f t="shared" si="49"/>
        <v>5520.4929551699988</v>
      </c>
      <c r="F77" s="31">
        <f t="shared" si="49"/>
        <v>19447.599310400459</v>
      </c>
      <c r="G77" s="32">
        <f t="shared" si="49"/>
        <v>5339.7775347902825</v>
      </c>
      <c r="H77" s="32">
        <f t="shared" si="49"/>
        <v>912.82959031999997</v>
      </c>
      <c r="I77" s="31">
        <f t="shared" si="49"/>
        <v>105.44413007119998</v>
      </c>
      <c r="J77" s="31">
        <f t="shared" si="49"/>
        <v>912.82959031999997</v>
      </c>
      <c r="K77" s="31">
        <f t="shared" si="49"/>
        <v>309.64718998680002</v>
      </c>
      <c r="L77" s="32">
        <f t="shared" si="49"/>
        <v>0</v>
      </c>
      <c r="M77" s="31">
        <f t="shared" si="49"/>
        <v>1013.6987807805027</v>
      </c>
      <c r="N77" s="32">
        <f t="shared" si="49"/>
        <v>0</v>
      </c>
      <c r="O77" s="32">
        <f t="shared" si="49"/>
        <v>3910.9874339517792</v>
      </c>
      <c r="P77" s="32">
        <f t="shared" si="49"/>
        <v>0</v>
      </c>
      <c r="Q77" s="32">
        <f t="shared" si="49"/>
        <v>19025.404723950458</v>
      </c>
      <c r="R77" s="32">
        <f t="shared" si="49"/>
        <v>270.13927846880006</v>
      </c>
      <c r="S77" s="33">
        <f t="shared" si="4"/>
        <v>2.5619186035902759</v>
      </c>
      <c r="T77" s="34" t="s">
        <v>33</v>
      </c>
      <c r="U77" s="4"/>
      <c r="V77" s="4"/>
      <c r="W77" s="4"/>
      <c r="X77" s="20"/>
      <c r="Y77" s="20"/>
      <c r="Z77" s="20"/>
      <c r="AA77" s="3"/>
      <c r="AB77" s="3"/>
      <c r="AC77" s="21"/>
      <c r="AD77" s="21"/>
      <c r="AE77" s="21"/>
      <c r="AF77" s="4"/>
      <c r="AG77" s="1"/>
    </row>
    <row r="78" spans="1:33" ht="47.25" x14ac:dyDescent="0.25">
      <c r="A78" s="29" t="s">
        <v>160</v>
      </c>
      <c r="B78" s="30" t="s">
        <v>161</v>
      </c>
      <c r="C78" s="30" t="s">
        <v>32</v>
      </c>
      <c r="D78" s="31">
        <f>SUM(D79:D87)</f>
        <v>2629.5545939434505</v>
      </c>
      <c r="E78" s="31">
        <f t="shared" ref="E78:R78" si="50">SUM(E79:E87)</f>
        <v>1005.3731283599999</v>
      </c>
      <c r="F78" s="31">
        <f t="shared" si="50"/>
        <v>1624.181465583451</v>
      </c>
      <c r="G78" s="31">
        <f t="shared" si="50"/>
        <v>968.69433002637822</v>
      </c>
      <c r="H78" s="31">
        <f t="shared" si="50"/>
        <v>44.891281279999994</v>
      </c>
      <c r="I78" s="31">
        <f t="shared" si="50"/>
        <v>0</v>
      </c>
      <c r="J78" s="31">
        <f t="shared" si="50"/>
        <v>44.891281279999994</v>
      </c>
      <c r="K78" s="31">
        <f t="shared" si="50"/>
        <v>121.04616369999999</v>
      </c>
      <c r="L78" s="31">
        <f t="shared" si="50"/>
        <v>0</v>
      </c>
      <c r="M78" s="31">
        <f t="shared" si="50"/>
        <v>16.304999999999986</v>
      </c>
      <c r="N78" s="31">
        <f t="shared" si="50"/>
        <v>0</v>
      </c>
      <c r="O78" s="31">
        <f t="shared" si="50"/>
        <v>831.34316632637831</v>
      </c>
      <c r="P78" s="31">
        <f t="shared" si="50"/>
        <v>0</v>
      </c>
      <c r="Q78" s="31">
        <f t="shared" si="50"/>
        <v>1579.290184303451</v>
      </c>
      <c r="R78" s="31">
        <f t="shared" si="50"/>
        <v>30.833419230000008</v>
      </c>
      <c r="S78" s="33">
        <v>1</v>
      </c>
      <c r="T78" s="31" t="s">
        <v>33</v>
      </c>
      <c r="U78" s="4"/>
      <c r="V78" s="4"/>
      <c r="W78" s="4"/>
      <c r="X78" s="20"/>
      <c r="Y78" s="20"/>
      <c r="Z78" s="20"/>
      <c r="AA78" s="3"/>
      <c r="AB78" s="3"/>
      <c r="AC78" s="21"/>
      <c r="AD78" s="21"/>
      <c r="AE78" s="21"/>
      <c r="AF78" s="4"/>
      <c r="AG78" s="1"/>
    </row>
    <row r="79" spans="1:33" ht="78.75" x14ac:dyDescent="0.25">
      <c r="A79" s="36" t="s">
        <v>160</v>
      </c>
      <c r="B79" s="38" t="s">
        <v>162</v>
      </c>
      <c r="C79" s="38" t="s">
        <v>163</v>
      </c>
      <c r="D79" s="39">
        <v>64.188484799999998</v>
      </c>
      <c r="E79" s="39">
        <v>63.487717289999999</v>
      </c>
      <c r="F79" s="39">
        <f>D79-E79</f>
        <v>0.70076750999999859</v>
      </c>
      <c r="G79" s="39" t="s">
        <v>33</v>
      </c>
      <c r="H79" s="39">
        <f t="shared" ref="H79:H87" si="51">J79+L79+N79+P79</f>
        <v>0.18604327000000001</v>
      </c>
      <c r="I79" s="39" t="s">
        <v>33</v>
      </c>
      <c r="J79" s="39">
        <v>0.18604327000000001</v>
      </c>
      <c r="K79" s="39" t="s">
        <v>33</v>
      </c>
      <c r="L79" s="39">
        <v>0</v>
      </c>
      <c r="M79" s="39" t="s">
        <v>33</v>
      </c>
      <c r="N79" s="39">
        <v>0</v>
      </c>
      <c r="O79" s="39" t="s">
        <v>33</v>
      </c>
      <c r="P79" s="39">
        <v>0</v>
      </c>
      <c r="Q79" s="40">
        <f>F79-H79</f>
        <v>0.51472423999999861</v>
      </c>
      <c r="R79" s="39" t="s">
        <v>33</v>
      </c>
      <c r="S79" s="41" t="s">
        <v>33</v>
      </c>
      <c r="T79" s="47" t="s">
        <v>164</v>
      </c>
      <c r="U79" s="4"/>
      <c r="V79" s="4"/>
      <c r="W79" s="4"/>
      <c r="X79" s="20"/>
      <c r="Y79" s="20"/>
      <c r="Z79" s="20"/>
      <c r="AA79" s="3"/>
      <c r="AB79" s="3"/>
      <c r="AC79" s="21"/>
      <c r="AD79" s="21"/>
      <c r="AE79" s="21"/>
      <c r="AF79" s="4"/>
      <c r="AG79" s="1"/>
    </row>
    <row r="80" spans="1:33" ht="31.5" x14ac:dyDescent="0.25">
      <c r="A80" s="36" t="s">
        <v>160</v>
      </c>
      <c r="B80" s="37" t="s">
        <v>165</v>
      </c>
      <c r="C80" s="38" t="s">
        <v>166</v>
      </c>
      <c r="D80" s="39">
        <v>601.88426239600005</v>
      </c>
      <c r="E80" s="39">
        <v>56.126404910000005</v>
      </c>
      <c r="F80" s="39">
        <f t="shared" ref="F80:F86" si="52">D80-E80</f>
        <v>545.75785748600003</v>
      </c>
      <c r="G80" s="40">
        <f t="shared" ref="G80:G86" si="53">I80+K80+M80+O80</f>
        <v>506.87953264399999</v>
      </c>
      <c r="H80" s="40">
        <f t="shared" si="51"/>
        <v>25.304632840000004</v>
      </c>
      <c r="I80" s="39">
        <v>0</v>
      </c>
      <c r="J80" s="39">
        <v>25.304632840000004</v>
      </c>
      <c r="K80" s="39">
        <v>0</v>
      </c>
      <c r="L80" s="40">
        <v>0</v>
      </c>
      <c r="M80" s="39">
        <v>0</v>
      </c>
      <c r="N80" s="40">
        <v>0</v>
      </c>
      <c r="O80" s="40">
        <v>506.87953264399999</v>
      </c>
      <c r="P80" s="40">
        <v>0</v>
      </c>
      <c r="Q80" s="40">
        <f t="shared" ref="Q80:Q86" si="54">F80-H80</f>
        <v>520.45322464600008</v>
      </c>
      <c r="R80" s="40">
        <f t="shared" ref="R80:R86" si="55">H80-(I80)</f>
        <v>25.304632840000004</v>
      </c>
      <c r="S80" s="41">
        <v>1</v>
      </c>
      <c r="T80" s="42" t="s">
        <v>167</v>
      </c>
      <c r="U80" s="4"/>
      <c r="V80" s="4"/>
      <c r="W80" s="4"/>
      <c r="X80" s="20"/>
      <c r="Y80" s="20"/>
      <c r="Z80" s="20"/>
      <c r="AA80" s="3"/>
      <c r="AB80" s="3"/>
      <c r="AC80" s="21"/>
      <c r="AD80" s="21"/>
      <c r="AE80" s="21"/>
      <c r="AF80" s="4"/>
      <c r="AG80" s="1"/>
    </row>
    <row r="81" spans="1:33" ht="31.5" x14ac:dyDescent="0.25">
      <c r="A81" s="36" t="s">
        <v>160</v>
      </c>
      <c r="B81" s="37" t="s">
        <v>168</v>
      </c>
      <c r="C81" s="38" t="s">
        <v>169</v>
      </c>
      <c r="D81" s="39">
        <v>143.53159619799999</v>
      </c>
      <c r="E81" s="39">
        <v>0</v>
      </c>
      <c r="F81" s="39">
        <f t="shared" si="52"/>
        <v>143.53159619799999</v>
      </c>
      <c r="G81" s="40">
        <f t="shared" si="53"/>
        <v>136.61359619799998</v>
      </c>
      <c r="H81" s="40">
        <f t="shared" si="51"/>
        <v>0</v>
      </c>
      <c r="I81" s="39">
        <v>0</v>
      </c>
      <c r="J81" s="39">
        <v>0</v>
      </c>
      <c r="K81" s="39">
        <v>0</v>
      </c>
      <c r="L81" s="40">
        <v>0</v>
      </c>
      <c r="M81" s="39">
        <v>0</v>
      </c>
      <c r="N81" s="40">
        <v>0</v>
      </c>
      <c r="O81" s="40">
        <v>136.61359619799998</v>
      </c>
      <c r="P81" s="40">
        <v>0</v>
      </c>
      <c r="Q81" s="40">
        <f t="shared" si="54"/>
        <v>143.53159619799999</v>
      </c>
      <c r="R81" s="40">
        <f t="shared" si="55"/>
        <v>0</v>
      </c>
      <c r="S81" s="41">
        <v>0</v>
      </c>
      <c r="T81" s="42" t="s">
        <v>33</v>
      </c>
      <c r="U81" s="4"/>
      <c r="V81" s="4"/>
      <c r="W81" s="4"/>
      <c r="X81" s="20"/>
      <c r="Y81" s="20"/>
      <c r="Z81" s="20"/>
      <c r="AA81" s="3"/>
      <c r="AB81" s="3"/>
      <c r="AC81" s="21"/>
      <c r="AD81" s="21"/>
      <c r="AE81" s="21"/>
      <c r="AF81" s="4"/>
      <c r="AG81" s="1"/>
    </row>
    <row r="82" spans="1:33" x14ac:dyDescent="0.25">
      <c r="A82" s="36" t="s">
        <v>160</v>
      </c>
      <c r="B82" s="37" t="s">
        <v>170</v>
      </c>
      <c r="C82" s="38" t="s">
        <v>171</v>
      </c>
      <c r="D82" s="39">
        <v>13.998136160000001</v>
      </c>
      <c r="E82" s="39">
        <v>4.7123082900000002</v>
      </c>
      <c r="F82" s="39">
        <f>D82-E82</f>
        <v>9.2858278700000021</v>
      </c>
      <c r="G82" s="40" t="s">
        <v>33</v>
      </c>
      <c r="H82" s="40">
        <f t="shared" si="51"/>
        <v>10.062877199999999</v>
      </c>
      <c r="I82" s="39" t="s">
        <v>33</v>
      </c>
      <c r="J82" s="39">
        <v>10.062877199999999</v>
      </c>
      <c r="K82" s="39" t="s">
        <v>33</v>
      </c>
      <c r="L82" s="40">
        <v>0</v>
      </c>
      <c r="M82" s="39" t="s">
        <v>33</v>
      </c>
      <c r="N82" s="40">
        <v>0</v>
      </c>
      <c r="O82" s="40" t="s">
        <v>33</v>
      </c>
      <c r="P82" s="40">
        <v>0</v>
      </c>
      <c r="Q82" s="40">
        <f>F82-H82</f>
        <v>-0.77704932999999698</v>
      </c>
      <c r="R82" s="40" t="s">
        <v>33</v>
      </c>
      <c r="S82" s="41" t="s">
        <v>33</v>
      </c>
      <c r="T82" s="42" t="s">
        <v>110</v>
      </c>
      <c r="U82" s="4"/>
      <c r="V82" s="4"/>
      <c r="W82" s="4"/>
      <c r="X82" s="20"/>
      <c r="Y82" s="20"/>
      <c r="Z82" s="20"/>
      <c r="AA82" s="3"/>
      <c r="AB82" s="3"/>
      <c r="AC82" s="21"/>
      <c r="AD82" s="21"/>
      <c r="AE82" s="21"/>
      <c r="AF82" s="4"/>
      <c r="AG82" s="1"/>
    </row>
    <row r="83" spans="1:33" ht="31.5" x14ac:dyDescent="0.25">
      <c r="A83" s="36" t="s">
        <v>160</v>
      </c>
      <c r="B83" s="37" t="s">
        <v>172</v>
      </c>
      <c r="C83" s="38" t="s">
        <v>173</v>
      </c>
      <c r="D83" s="39">
        <v>524.94201463145077</v>
      </c>
      <c r="E83" s="39">
        <v>316.70003519000005</v>
      </c>
      <c r="F83" s="39">
        <f t="shared" si="52"/>
        <v>208.24197944145072</v>
      </c>
      <c r="G83" s="40">
        <f t="shared" si="53"/>
        <v>70.072538804378269</v>
      </c>
      <c r="H83" s="40">
        <f t="shared" si="51"/>
        <v>0.61699234999999997</v>
      </c>
      <c r="I83" s="39">
        <v>0</v>
      </c>
      <c r="J83" s="39">
        <v>0.61699234999999997</v>
      </c>
      <c r="K83" s="39">
        <v>0</v>
      </c>
      <c r="L83" s="40">
        <v>0</v>
      </c>
      <c r="M83" s="39">
        <v>0</v>
      </c>
      <c r="N83" s="40">
        <v>0</v>
      </c>
      <c r="O83" s="40">
        <v>70.072538804378269</v>
      </c>
      <c r="P83" s="40">
        <v>0</v>
      </c>
      <c r="Q83" s="40">
        <f t="shared" si="54"/>
        <v>207.62498709145072</v>
      </c>
      <c r="R83" s="40">
        <f t="shared" si="55"/>
        <v>0.61699234999999997</v>
      </c>
      <c r="S83" s="41">
        <v>1</v>
      </c>
      <c r="T83" s="42" t="s">
        <v>174</v>
      </c>
      <c r="U83" s="4"/>
      <c r="V83" s="4"/>
      <c r="W83" s="4"/>
      <c r="X83" s="20"/>
      <c r="Y83" s="20"/>
      <c r="Z83" s="20"/>
      <c r="AA83" s="3"/>
      <c r="AB83" s="3"/>
      <c r="AC83" s="21"/>
      <c r="AD83" s="21"/>
      <c r="AE83" s="21"/>
      <c r="AF83" s="4"/>
      <c r="AG83" s="1"/>
    </row>
    <row r="84" spans="1:33" ht="31.5" x14ac:dyDescent="0.25">
      <c r="A84" s="36" t="s">
        <v>160</v>
      </c>
      <c r="B84" s="37" t="s">
        <v>175</v>
      </c>
      <c r="C84" s="38" t="s">
        <v>176</v>
      </c>
      <c r="D84" s="39">
        <v>1053.7665316600001</v>
      </c>
      <c r="E84" s="39">
        <v>536.29123955</v>
      </c>
      <c r="F84" s="39">
        <f t="shared" si="52"/>
        <v>517.47529211000005</v>
      </c>
      <c r="G84" s="40">
        <f t="shared" si="53"/>
        <v>117.77749868000001</v>
      </c>
      <c r="H84" s="40">
        <f t="shared" si="51"/>
        <v>1.7643732000000001</v>
      </c>
      <c r="I84" s="39">
        <v>0</v>
      </c>
      <c r="J84" s="39">
        <v>1.7643732000000001</v>
      </c>
      <c r="K84" s="39">
        <v>0</v>
      </c>
      <c r="L84" s="40">
        <v>0</v>
      </c>
      <c r="M84" s="39">
        <v>0</v>
      </c>
      <c r="N84" s="40">
        <v>0</v>
      </c>
      <c r="O84" s="40">
        <v>117.77749868000001</v>
      </c>
      <c r="P84" s="40">
        <v>0</v>
      </c>
      <c r="Q84" s="40">
        <f t="shared" si="54"/>
        <v>515.71091891000003</v>
      </c>
      <c r="R84" s="40">
        <f t="shared" si="55"/>
        <v>1.7643732000000001</v>
      </c>
      <c r="S84" s="41">
        <v>1</v>
      </c>
      <c r="T84" s="42" t="s">
        <v>19</v>
      </c>
      <c r="U84" s="4"/>
      <c r="V84" s="4"/>
      <c r="W84" s="4"/>
      <c r="X84" s="20"/>
      <c r="Y84" s="20"/>
      <c r="Z84" s="20"/>
      <c r="AA84" s="3"/>
      <c r="AB84" s="3"/>
      <c r="AC84" s="21"/>
      <c r="AD84" s="21"/>
      <c r="AE84" s="21"/>
      <c r="AF84" s="4"/>
      <c r="AG84" s="1"/>
    </row>
    <row r="85" spans="1:33" ht="47.25" x14ac:dyDescent="0.25">
      <c r="A85" s="36" t="s">
        <v>160</v>
      </c>
      <c r="B85" s="37" t="s">
        <v>177</v>
      </c>
      <c r="C85" s="38" t="s">
        <v>178</v>
      </c>
      <c r="D85" s="39">
        <v>86.391354329999984</v>
      </c>
      <c r="E85" s="39">
        <v>25.099030120000002</v>
      </c>
      <c r="F85" s="39">
        <f t="shared" si="52"/>
        <v>61.292324209999983</v>
      </c>
      <c r="G85" s="40">
        <f t="shared" si="53"/>
        <v>16.304999999999986</v>
      </c>
      <c r="H85" s="40">
        <f t="shared" si="51"/>
        <v>1.8874208399999999</v>
      </c>
      <c r="I85" s="39">
        <v>0</v>
      </c>
      <c r="J85" s="39">
        <v>1.8874208399999999</v>
      </c>
      <c r="K85" s="39">
        <v>0</v>
      </c>
      <c r="L85" s="40">
        <v>0</v>
      </c>
      <c r="M85" s="39">
        <v>16.304999999999986</v>
      </c>
      <c r="N85" s="40">
        <v>0</v>
      </c>
      <c r="O85" s="46">
        <v>0</v>
      </c>
      <c r="P85" s="40">
        <v>0</v>
      </c>
      <c r="Q85" s="40">
        <f t="shared" si="54"/>
        <v>59.404903369999985</v>
      </c>
      <c r="R85" s="40">
        <f t="shared" si="55"/>
        <v>1.8874208399999999</v>
      </c>
      <c r="S85" s="41">
        <v>1</v>
      </c>
      <c r="T85" s="42" t="s">
        <v>179</v>
      </c>
      <c r="U85" s="4"/>
      <c r="V85" s="4"/>
      <c r="W85" s="4"/>
      <c r="X85" s="20"/>
      <c r="Y85" s="20"/>
      <c r="Z85" s="20"/>
      <c r="AA85" s="3"/>
      <c r="AB85" s="3"/>
      <c r="AC85" s="21"/>
      <c r="AD85" s="21"/>
      <c r="AE85" s="21"/>
      <c r="AF85" s="4"/>
      <c r="AG85" s="1"/>
    </row>
    <row r="86" spans="1:33" ht="31.5" x14ac:dyDescent="0.25">
      <c r="A86" s="36" t="s">
        <v>160</v>
      </c>
      <c r="B86" s="37" t="s">
        <v>180</v>
      </c>
      <c r="C86" s="38" t="s">
        <v>181</v>
      </c>
      <c r="D86" s="39">
        <v>137.55245875999998</v>
      </c>
      <c r="E86" s="39">
        <v>2.8415478200000002</v>
      </c>
      <c r="F86" s="39">
        <f t="shared" si="52"/>
        <v>134.71091093999999</v>
      </c>
      <c r="G86" s="40">
        <f t="shared" si="53"/>
        <v>121.04616369999999</v>
      </c>
      <c r="H86" s="40">
        <f t="shared" si="51"/>
        <v>1.26</v>
      </c>
      <c r="I86" s="39">
        <v>0</v>
      </c>
      <c r="J86" s="39">
        <v>1.26</v>
      </c>
      <c r="K86" s="39">
        <v>121.04616369999999</v>
      </c>
      <c r="L86" s="40">
        <v>0</v>
      </c>
      <c r="M86" s="39">
        <v>0</v>
      </c>
      <c r="N86" s="40">
        <v>0</v>
      </c>
      <c r="O86" s="46">
        <v>0</v>
      </c>
      <c r="P86" s="40">
        <v>0</v>
      </c>
      <c r="Q86" s="40">
        <f t="shared" si="54"/>
        <v>133.45091094</v>
      </c>
      <c r="R86" s="40">
        <f t="shared" si="55"/>
        <v>1.26</v>
      </c>
      <c r="S86" s="41">
        <v>1</v>
      </c>
      <c r="T86" s="42" t="s">
        <v>27</v>
      </c>
      <c r="U86" s="4"/>
      <c r="V86" s="4"/>
      <c r="W86" s="4"/>
      <c r="X86" s="20"/>
      <c r="Y86" s="20"/>
      <c r="Z86" s="20"/>
      <c r="AA86" s="3"/>
      <c r="AB86" s="3"/>
      <c r="AC86" s="21"/>
      <c r="AD86" s="21"/>
      <c r="AE86" s="21"/>
      <c r="AF86" s="4"/>
      <c r="AG86" s="1"/>
    </row>
    <row r="87" spans="1:33" ht="78.75" x14ac:dyDescent="0.25">
      <c r="A87" s="36" t="s">
        <v>160</v>
      </c>
      <c r="B87" s="37" t="s">
        <v>182</v>
      </c>
      <c r="C87" s="38" t="s">
        <v>183</v>
      </c>
      <c r="D87" s="39">
        <v>3.299755008</v>
      </c>
      <c r="E87" s="39">
        <v>0.11484519</v>
      </c>
      <c r="F87" s="39">
        <f>D87-E87</f>
        <v>3.1849098179999999</v>
      </c>
      <c r="G87" s="40" t="s">
        <v>33</v>
      </c>
      <c r="H87" s="40">
        <f t="shared" si="51"/>
        <v>3.8089415799999995</v>
      </c>
      <c r="I87" s="39" t="s">
        <v>33</v>
      </c>
      <c r="J87" s="39">
        <v>3.8089415799999995</v>
      </c>
      <c r="K87" s="39" t="s">
        <v>33</v>
      </c>
      <c r="L87" s="45">
        <v>0</v>
      </c>
      <c r="M87" s="39" t="s">
        <v>33</v>
      </c>
      <c r="N87" s="45">
        <v>0</v>
      </c>
      <c r="O87" s="48" t="s">
        <v>33</v>
      </c>
      <c r="P87" s="45">
        <v>0</v>
      </c>
      <c r="Q87" s="40">
        <f>F87-H87</f>
        <v>-0.62403176199999955</v>
      </c>
      <c r="R87" s="40" t="s">
        <v>33</v>
      </c>
      <c r="S87" s="41" t="s">
        <v>33</v>
      </c>
      <c r="T87" s="42" t="s">
        <v>184</v>
      </c>
      <c r="U87" s="4"/>
      <c r="V87" s="4"/>
      <c r="W87" s="4"/>
      <c r="X87" s="20"/>
      <c r="Y87" s="20"/>
      <c r="Z87" s="20"/>
      <c r="AA87" s="3"/>
      <c r="AB87" s="3"/>
      <c r="AC87" s="21"/>
      <c r="AD87" s="21"/>
      <c r="AE87" s="21"/>
      <c r="AF87" s="4"/>
      <c r="AG87" s="1"/>
    </row>
    <row r="88" spans="1:33" ht="31.5" x14ac:dyDescent="0.25">
      <c r="A88" s="29" t="s">
        <v>185</v>
      </c>
      <c r="B88" s="30" t="s">
        <v>186</v>
      </c>
      <c r="C88" s="30" t="s">
        <v>32</v>
      </c>
      <c r="D88" s="31">
        <f t="shared" ref="D88:F88" si="56">SUM(D89)</f>
        <v>60</v>
      </c>
      <c r="E88" s="31">
        <f t="shared" si="56"/>
        <v>2.5233011999999997</v>
      </c>
      <c r="F88" s="31">
        <f t="shared" si="56"/>
        <v>57.476698800000001</v>
      </c>
      <c r="G88" s="32">
        <f t="shared" ref="G88:R88" si="57">SUM(G89)</f>
        <v>53.58</v>
      </c>
      <c r="H88" s="32">
        <f t="shared" si="57"/>
        <v>2.5194898000000001</v>
      </c>
      <c r="I88" s="31">
        <f t="shared" si="57"/>
        <v>0</v>
      </c>
      <c r="J88" s="31">
        <f t="shared" si="57"/>
        <v>2.5194898000000001</v>
      </c>
      <c r="K88" s="31">
        <f t="shared" si="57"/>
        <v>53.58</v>
      </c>
      <c r="L88" s="25">
        <f t="shared" si="57"/>
        <v>0</v>
      </c>
      <c r="M88" s="31">
        <f t="shared" si="57"/>
        <v>0</v>
      </c>
      <c r="N88" s="25">
        <f t="shared" si="57"/>
        <v>0</v>
      </c>
      <c r="O88" s="25">
        <f t="shared" si="57"/>
        <v>0</v>
      </c>
      <c r="P88" s="25">
        <f t="shared" si="57"/>
        <v>0</v>
      </c>
      <c r="Q88" s="32">
        <f t="shared" si="57"/>
        <v>54.957208999999999</v>
      </c>
      <c r="R88" s="32">
        <f t="shared" si="57"/>
        <v>2.5194898000000001</v>
      </c>
      <c r="S88" s="33">
        <v>1</v>
      </c>
      <c r="T88" s="34" t="s">
        <v>33</v>
      </c>
      <c r="U88" s="4"/>
      <c r="V88" s="4"/>
      <c r="W88" s="4"/>
      <c r="X88" s="20"/>
      <c r="Y88" s="20"/>
      <c r="Z88" s="20"/>
      <c r="AA88" s="3"/>
      <c r="AB88" s="3"/>
      <c r="AC88" s="21"/>
      <c r="AD88" s="21"/>
      <c r="AE88" s="21"/>
      <c r="AF88" s="4"/>
      <c r="AG88" s="1"/>
    </row>
    <row r="89" spans="1:33" ht="31.5" x14ac:dyDescent="0.25">
      <c r="A89" s="36" t="s">
        <v>185</v>
      </c>
      <c r="B89" s="37" t="s">
        <v>187</v>
      </c>
      <c r="C89" s="38" t="s">
        <v>188</v>
      </c>
      <c r="D89" s="39">
        <v>60</v>
      </c>
      <c r="E89" s="39">
        <v>2.5233011999999997</v>
      </c>
      <c r="F89" s="39">
        <f>D89-E89</f>
        <v>57.476698800000001</v>
      </c>
      <c r="G89" s="40">
        <f>I89+K89+M89+O89</f>
        <v>53.58</v>
      </c>
      <c r="H89" s="40">
        <f>J89+L89+N89+P89</f>
        <v>2.5194898000000001</v>
      </c>
      <c r="I89" s="39">
        <v>0</v>
      </c>
      <c r="J89" s="39">
        <v>2.5194898000000001</v>
      </c>
      <c r="K89" s="39">
        <v>53.58</v>
      </c>
      <c r="L89" s="40">
        <v>0</v>
      </c>
      <c r="M89" s="39">
        <v>0</v>
      </c>
      <c r="N89" s="40">
        <v>0</v>
      </c>
      <c r="O89" s="40">
        <v>0</v>
      </c>
      <c r="P89" s="40">
        <v>0</v>
      </c>
      <c r="Q89" s="40">
        <f>F89-H89</f>
        <v>54.957208999999999</v>
      </c>
      <c r="R89" s="40">
        <f>H89-(I89)</f>
        <v>2.5194898000000001</v>
      </c>
      <c r="S89" s="41">
        <v>1</v>
      </c>
      <c r="T89" s="42" t="s">
        <v>27</v>
      </c>
      <c r="U89" s="4"/>
      <c r="V89" s="4"/>
      <c r="W89" s="4"/>
      <c r="X89" s="20"/>
      <c r="Y89" s="20"/>
      <c r="Z89" s="20"/>
      <c r="AA89" s="3"/>
      <c r="AB89" s="3"/>
      <c r="AC89" s="21"/>
      <c r="AD89" s="21"/>
      <c r="AE89" s="21"/>
      <c r="AF89" s="4"/>
      <c r="AG89" s="1"/>
    </row>
    <row r="90" spans="1:33" ht="31.5" x14ac:dyDescent="0.25">
      <c r="A90" s="29" t="s">
        <v>189</v>
      </c>
      <c r="B90" s="30" t="s">
        <v>190</v>
      </c>
      <c r="C90" s="30" t="s">
        <v>32</v>
      </c>
      <c r="D90" s="49">
        <f>SUM(D91:D117)</f>
        <v>9460.8280528747655</v>
      </c>
      <c r="E90" s="49">
        <f t="shared" ref="E90:R90" si="58">SUM(E91:E117)</f>
        <v>2040.8964435</v>
      </c>
      <c r="F90" s="49">
        <f t="shared" si="58"/>
        <v>7419.931609374763</v>
      </c>
      <c r="G90" s="49">
        <f t="shared" si="58"/>
        <v>601.61591545606484</v>
      </c>
      <c r="H90" s="49">
        <f t="shared" si="58"/>
        <v>94.431842020000005</v>
      </c>
      <c r="I90" s="49">
        <f t="shared" si="58"/>
        <v>42.321935107999977</v>
      </c>
      <c r="J90" s="49">
        <f t="shared" si="58"/>
        <v>94.431842020000005</v>
      </c>
      <c r="K90" s="49">
        <f t="shared" si="58"/>
        <v>34.379560900000001</v>
      </c>
      <c r="L90" s="49">
        <f t="shared" si="58"/>
        <v>0</v>
      </c>
      <c r="M90" s="49">
        <f t="shared" si="58"/>
        <v>504.21683543926486</v>
      </c>
      <c r="N90" s="49">
        <f t="shared" si="58"/>
        <v>0</v>
      </c>
      <c r="O90" s="49">
        <f t="shared" si="58"/>
        <v>20.6975840088</v>
      </c>
      <c r="P90" s="49">
        <f t="shared" si="58"/>
        <v>0</v>
      </c>
      <c r="Q90" s="49">
        <f t="shared" si="58"/>
        <v>7325.4997673547641</v>
      </c>
      <c r="R90" s="49">
        <f t="shared" si="58"/>
        <v>42.673967072000025</v>
      </c>
      <c r="S90" s="33">
        <f t="shared" ref="S90:S151" si="59">R90/(I90)</f>
        <v>1.0083179552896555</v>
      </c>
      <c r="T90" s="34" t="s">
        <v>33</v>
      </c>
      <c r="U90" s="4"/>
      <c r="V90" s="4"/>
      <c r="W90" s="4"/>
      <c r="X90" s="20"/>
      <c r="Y90" s="20"/>
      <c r="Z90" s="20"/>
      <c r="AA90" s="3"/>
      <c r="AB90" s="3"/>
      <c r="AC90" s="21"/>
      <c r="AD90" s="21"/>
      <c r="AE90" s="21"/>
      <c r="AF90" s="4"/>
      <c r="AG90" s="1"/>
    </row>
    <row r="91" spans="1:33" ht="135" customHeight="1" x14ac:dyDescent="0.25">
      <c r="A91" s="36" t="s">
        <v>189</v>
      </c>
      <c r="B91" s="37" t="s">
        <v>191</v>
      </c>
      <c r="C91" s="38" t="s">
        <v>192</v>
      </c>
      <c r="D91" s="50">
        <v>225</v>
      </c>
      <c r="E91" s="50">
        <v>158.08975857999999</v>
      </c>
      <c r="F91" s="39">
        <f>D91-E91</f>
        <v>66.910241420000006</v>
      </c>
      <c r="G91" s="40" t="s">
        <v>33</v>
      </c>
      <c r="H91" s="40">
        <f t="shared" ref="H91:H117" si="60">J91+L91+N91+P91</f>
        <v>9.4359398399999996</v>
      </c>
      <c r="I91" s="39" t="s">
        <v>33</v>
      </c>
      <c r="J91" s="50">
        <v>9.4359398399999996</v>
      </c>
      <c r="K91" s="39" t="s">
        <v>33</v>
      </c>
      <c r="L91" s="40">
        <v>0</v>
      </c>
      <c r="M91" s="39" t="s">
        <v>33</v>
      </c>
      <c r="N91" s="40">
        <v>0</v>
      </c>
      <c r="O91" s="40" t="s">
        <v>33</v>
      </c>
      <c r="P91" s="40">
        <v>0</v>
      </c>
      <c r="Q91" s="40">
        <f>F91-H91</f>
        <v>57.474301580000002</v>
      </c>
      <c r="R91" s="40" t="s">
        <v>33</v>
      </c>
      <c r="S91" s="41" t="s">
        <v>33</v>
      </c>
      <c r="T91" s="43" t="s">
        <v>193</v>
      </c>
      <c r="U91" s="4"/>
      <c r="V91" s="4"/>
      <c r="W91" s="4"/>
      <c r="X91" s="20"/>
      <c r="Y91" s="20"/>
      <c r="Z91" s="20"/>
      <c r="AA91" s="3"/>
      <c r="AB91" s="3"/>
      <c r="AC91" s="21"/>
      <c r="AD91" s="21"/>
      <c r="AE91" s="21"/>
      <c r="AF91" s="4"/>
      <c r="AG91" s="1"/>
    </row>
    <row r="92" spans="1:33" ht="31.5" x14ac:dyDescent="0.25">
      <c r="A92" s="36" t="s">
        <v>189</v>
      </c>
      <c r="B92" s="37" t="s">
        <v>194</v>
      </c>
      <c r="C92" s="38" t="s">
        <v>195</v>
      </c>
      <c r="D92" s="39">
        <v>171.55086451259996</v>
      </c>
      <c r="E92" s="39">
        <v>115.22233961000001</v>
      </c>
      <c r="F92" s="39">
        <f t="shared" ref="F92:F117" si="61">D92-E92</f>
        <v>56.328524902599952</v>
      </c>
      <c r="G92" s="40">
        <f t="shared" ref="G92:G117" si="62">I92+K92+M92+O92</f>
        <v>0.50600000000000001</v>
      </c>
      <c r="H92" s="40">
        <f t="shared" si="60"/>
        <v>0</v>
      </c>
      <c r="I92" s="50">
        <v>0.50600000000000001</v>
      </c>
      <c r="J92" s="39">
        <v>0</v>
      </c>
      <c r="K92" s="50">
        <v>0</v>
      </c>
      <c r="L92" s="40">
        <v>0</v>
      </c>
      <c r="M92" s="50">
        <v>0</v>
      </c>
      <c r="N92" s="40">
        <v>0</v>
      </c>
      <c r="O92" s="40">
        <v>0</v>
      </c>
      <c r="P92" s="40">
        <v>0</v>
      </c>
      <c r="Q92" s="40">
        <f t="shared" ref="Q92:Q117" si="63">F92-H92</f>
        <v>56.328524902599952</v>
      </c>
      <c r="R92" s="40">
        <f t="shared" ref="R92:R117" si="64">H92-(I92)</f>
        <v>-0.50600000000000001</v>
      </c>
      <c r="S92" s="41">
        <f t="shared" si="59"/>
        <v>-1</v>
      </c>
      <c r="T92" s="42" t="s">
        <v>196</v>
      </c>
      <c r="U92" s="4"/>
      <c r="V92" s="4"/>
      <c r="W92" s="4"/>
      <c r="X92" s="20"/>
      <c r="Y92" s="20"/>
      <c r="Z92" s="20"/>
      <c r="AA92" s="3"/>
      <c r="AB92" s="3"/>
      <c r="AC92" s="21"/>
      <c r="AD92" s="21"/>
      <c r="AE92" s="21"/>
      <c r="AF92" s="4"/>
      <c r="AG92" s="1"/>
    </row>
    <row r="93" spans="1:33" ht="31.5" x14ac:dyDescent="0.25">
      <c r="A93" s="36" t="s">
        <v>189</v>
      </c>
      <c r="B93" s="37" t="s">
        <v>197</v>
      </c>
      <c r="C93" s="38" t="s">
        <v>198</v>
      </c>
      <c r="D93" s="39">
        <v>314.71457662199998</v>
      </c>
      <c r="E93" s="39">
        <v>250.07602930999997</v>
      </c>
      <c r="F93" s="39">
        <f t="shared" si="61"/>
        <v>64.638547312000014</v>
      </c>
      <c r="G93" s="40">
        <f t="shared" si="62"/>
        <v>1.4180000000000099</v>
      </c>
      <c r="H93" s="40">
        <f t="shared" si="60"/>
        <v>1.4181592199999999</v>
      </c>
      <c r="I93" s="39">
        <v>1.4180000000000099</v>
      </c>
      <c r="J93" s="39">
        <v>1.4181592199999999</v>
      </c>
      <c r="K93" s="39">
        <v>0</v>
      </c>
      <c r="L93" s="40">
        <v>0</v>
      </c>
      <c r="M93" s="39">
        <v>0</v>
      </c>
      <c r="N93" s="40">
        <v>0</v>
      </c>
      <c r="O93" s="40">
        <v>0</v>
      </c>
      <c r="P93" s="40">
        <v>0</v>
      </c>
      <c r="Q93" s="40">
        <f t="shared" si="63"/>
        <v>63.220388092000015</v>
      </c>
      <c r="R93" s="40">
        <f>H93-(I93)</f>
        <v>1.5921999999002345E-4</v>
      </c>
      <c r="S93" s="41">
        <f>R93/(I93)</f>
        <v>1.1228490831454326E-4</v>
      </c>
      <c r="T93" s="42" t="s">
        <v>33</v>
      </c>
      <c r="U93" s="4"/>
      <c r="V93" s="4"/>
      <c r="W93" s="4"/>
      <c r="X93" s="20"/>
      <c r="Y93" s="20"/>
      <c r="Z93" s="20"/>
      <c r="AA93" s="3"/>
      <c r="AB93" s="3"/>
      <c r="AC93" s="21"/>
      <c r="AD93" s="21"/>
      <c r="AE93" s="21"/>
      <c r="AF93" s="4"/>
      <c r="AG93" s="1"/>
    </row>
    <row r="94" spans="1:33" x14ac:dyDescent="0.25">
      <c r="A94" s="36" t="s">
        <v>189</v>
      </c>
      <c r="B94" s="37" t="s">
        <v>199</v>
      </c>
      <c r="C94" s="38" t="s">
        <v>200</v>
      </c>
      <c r="D94" s="39">
        <v>186.093758928</v>
      </c>
      <c r="E94" s="39">
        <v>115.27896086</v>
      </c>
      <c r="F94" s="39">
        <f t="shared" si="61"/>
        <v>70.814798068000002</v>
      </c>
      <c r="G94" s="40">
        <f t="shared" si="62"/>
        <v>1.2350000000000001</v>
      </c>
      <c r="H94" s="40">
        <f t="shared" si="60"/>
        <v>1.08696306</v>
      </c>
      <c r="I94" s="39">
        <v>1.2350000000000001</v>
      </c>
      <c r="J94" s="39">
        <v>1.08696306</v>
      </c>
      <c r="K94" s="39">
        <v>0</v>
      </c>
      <c r="L94" s="40">
        <v>0</v>
      </c>
      <c r="M94" s="39">
        <v>0</v>
      </c>
      <c r="N94" s="40">
        <v>0</v>
      </c>
      <c r="O94" s="40">
        <v>0</v>
      </c>
      <c r="P94" s="40">
        <v>0</v>
      </c>
      <c r="Q94" s="40">
        <f t="shared" si="63"/>
        <v>69.727835008</v>
      </c>
      <c r="R94" s="40">
        <f t="shared" si="64"/>
        <v>-0.14803694000000012</v>
      </c>
      <c r="S94" s="41">
        <f t="shared" si="59"/>
        <v>-0.11986796761133611</v>
      </c>
      <c r="T94" s="42" t="s">
        <v>201</v>
      </c>
      <c r="U94" s="4"/>
      <c r="V94" s="4"/>
      <c r="W94" s="4"/>
      <c r="X94" s="20"/>
      <c r="Y94" s="20"/>
      <c r="Z94" s="20"/>
      <c r="AA94" s="3"/>
      <c r="AB94" s="3"/>
      <c r="AC94" s="21"/>
      <c r="AD94" s="21"/>
      <c r="AE94" s="21"/>
      <c r="AF94" s="4"/>
      <c r="AG94" s="1"/>
    </row>
    <row r="95" spans="1:33" ht="31.5" x14ac:dyDescent="0.25">
      <c r="A95" s="36" t="s">
        <v>189</v>
      </c>
      <c r="B95" s="37" t="s">
        <v>202</v>
      </c>
      <c r="C95" s="38" t="s">
        <v>203</v>
      </c>
      <c r="D95" s="39">
        <v>215.0130382774</v>
      </c>
      <c r="E95" s="39">
        <v>180.31461627000002</v>
      </c>
      <c r="F95" s="39">
        <f t="shared" si="61"/>
        <v>34.698422007399984</v>
      </c>
      <c r="G95" s="40">
        <f t="shared" si="62"/>
        <v>0.56399999999999995</v>
      </c>
      <c r="H95" s="40">
        <f t="shared" si="60"/>
        <v>0</v>
      </c>
      <c r="I95" s="39">
        <v>0.56399999999999995</v>
      </c>
      <c r="J95" s="39">
        <v>0</v>
      </c>
      <c r="K95" s="39">
        <v>0</v>
      </c>
      <c r="L95" s="40">
        <v>0</v>
      </c>
      <c r="M95" s="39">
        <v>0</v>
      </c>
      <c r="N95" s="40">
        <v>0</v>
      </c>
      <c r="O95" s="40">
        <v>0</v>
      </c>
      <c r="P95" s="40">
        <v>0</v>
      </c>
      <c r="Q95" s="40">
        <f t="shared" si="63"/>
        <v>34.698422007399984</v>
      </c>
      <c r="R95" s="40">
        <f t="shared" si="64"/>
        <v>-0.56399999999999995</v>
      </c>
      <c r="S95" s="41">
        <f t="shared" si="59"/>
        <v>-1</v>
      </c>
      <c r="T95" s="42" t="s">
        <v>196</v>
      </c>
      <c r="U95" s="4"/>
      <c r="V95" s="4"/>
      <c r="W95" s="4"/>
      <c r="X95" s="20"/>
      <c r="Y95" s="20"/>
      <c r="Z95" s="20"/>
      <c r="AA95" s="3"/>
      <c r="AB95" s="3"/>
      <c r="AC95" s="21"/>
      <c r="AD95" s="21"/>
      <c r="AE95" s="21"/>
      <c r="AF95" s="4"/>
      <c r="AG95" s="1"/>
    </row>
    <row r="96" spans="1:33" ht="31.5" x14ac:dyDescent="0.25">
      <c r="A96" s="36" t="s">
        <v>189</v>
      </c>
      <c r="B96" s="37" t="s">
        <v>204</v>
      </c>
      <c r="C96" s="38" t="s">
        <v>205</v>
      </c>
      <c r="D96" s="39">
        <v>162.85952624399999</v>
      </c>
      <c r="E96" s="39">
        <v>115.28903521000001</v>
      </c>
      <c r="F96" s="39">
        <f t="shared" si="61"/>
        <v>47.570491033999986</v>
      </c>
      <c r="G96" s="40">
        <f t="shared" si="62"/>
        <v>6.2573865699999995</v>
      </c>
      <c r="H96" s="40">
        <f t="shared" si="60"/>
        <v>8.8999999999999996E-2</v>
      </c>
      <c r="I96" s="39">
        <v>0.65</v>
      </c>
      <c r="J96" s="39">
        <v>8.8999999999999996E-2</v>
      </c>
      <c r="K96" s="39">
        <v>0.75</v>
      </c>
      <c r="L96" s="40">
        <v>0</v>
      </c>
      <c r="M96" s="39">
        <v>1.2</v>
      </c>
      <c r="N96" s="40">
        <v>0</v>
      </c>
      <c r="O96" s="40">
        <v>3.6573865699999994</v>
      </c>
      <c r="P96" s="40">
        <v>0</v>
      </c>
      <c r="Q96" s="40">
        <f t="shared" si="63"/>
        <v>47.481491033999987</v>
      </c>
      <c r="R96" s="40">
        <f t="shared" si="64"/>
        <v>-0.56100000000000005</v>
      </c>
      <c r="S96" s="41">
        <f t="shared" si="59"/>
        <v>-0.86307692307692319</v>
      </c>
      <c r="T96" s="42" t="s">
        <v>201</v>
      </c>
      <c r="U96" s="4"/>
      <c r="V96" s="4"/>
      <c r="W96" s="4"/>
      <c r="X96" s="20"/>
      <c r="Y96" s="20"/>
      <c r="Z96" s="20"/>
      <c r="AA96" s="3"/>
      <c r="AB96" s="3"/>
      <c r="AC96" s="21"/>
      <c r="AD96" s="21"/>
      <c r="AE96" s="21"/>
      <c r="AF96" s="4"/>
      <c r="AG96" s="1"/>
    </row>
    <row r="97" spans="1:33" ht="31.5" x14ac:dyDescent="0.25">
      <c r="A97" s="36" t="s">
        <v>189</v>
      </c>
      <c r="B97" s="37" t="s">
        <v>206</v>
      </c>
      <c r="C97" s="38" t="s">
        <v>207</v>
      </c>
      <c r="D97" s="39">
        <v>68.021000000000001</v>
      </c>
      <c r="E97" s="39">
        <v>10.026346830000001</v>
      </c>
      <c r="F97" s="39">
        <f t="shared" si="61"/>
        <v>57.994653169999999</v>
      </c>
      <c r="G97" s="40">
        <f t="shared" si="62"/>
        <v>0.253</v>
      </c>
      <c r="H97" s="40">
        <f t="shared" si="60"/>
        <v>0</v>
      </c>
      <c r="I97" s="39">
        <v>0.253</v>
      </c>
      <c r="J97" s="39">
        <v>0</v>
      </c>
      <c r="K97" s="39">
        <v>0</v>
      </c>
      <c r="L97" s="40">
        <v>0</v>
      </c>
      <c r="M97" s="39">
        <v>0</v>
      </c>
      <c r="N97" s="40">
        <v>0</v>
      </c>
      <c r="O97" s="40">
        <v>0</v>
      </c>
      <c r="P97" s="40">
        <v>0</v>
      </c>
      <c r="Q97" s="40">
        <f t="shared" si="63"/>
        <v>57.994653169999999</v>
      </c>
      <c r="R97" s="40">
        <f t="shared" si="64"/>
        <v>-0.253</v>
      </c>
      <c r="S97" s="41">
        <f t="shared" si="59"/>
        <v>-1</v>
      </c>
      <c r="T97" s="42" t="s">
        <v>196</v>
      </c>
      <c r="U97" s="4"/>
      <c r="V97" s="4"/>
      <c r="W97" s="4"/>
      <c r="X97" s="20"/>
      <c r="Y97" s="20"/>
      <c r="Z97" s="20"/>
      <c r="AA97" s="3"/>
      <c r="AB97" s="3"/>
      <c r="AC97" s="21"/>
      <c r="AD97" s="21"/>
      <c r="AE97" s="21"/>
      <c r="AF97" s="4"/>
      <c r="AG97" s="1"/>
    </row>
    <row r="98" spans="1:33" ht="31.5" x14ac:dyDescent="0.25">
      <c r="A98" s="36" t="s">
        <v>189</v>
      </c>
      <c r="B98" s="37" t="s">
        <v>208</v>
      </c>
      <c r="C98" s="38" t="s">
        <v>209</v>
      </c>
      <c r="D98" s="39">
        <v>8.644955362000001</v>
      </c>
      <c r="E98" s="39">
        <v>7.5652089800000004</v>
      </c>
      <c r="F98" s="39">
        <f t="shared" si="61"/>
        <v>1.0797463820000006</v>
      </c>
      <c r="G98" s="40">
        <f t="shared" si="62"/>
        <v>0.192</v>
      </c>
      <c r="H98" s="40">
        <f t="shared" si="60"/>
        <v>0</v>
      </c>
      <c r="I98" s="39">
        <v>0.192</v>
      </c>
      <c r="J98" s="39">
        <v>0</v>
      </c>
      <c r="K98" s="39">
        <v>0</v>
      </c>
      <c r="L98" s="40">
        <v>0</v>
      </c>
      <c r="M98" s="39">
        <v>0</v>
      </c>
      <c r="N98" s="40">
        <v>0</v>
      </c>
      <c r="O98" s="40">
        <v>0</v>
      </c>
      <c r="P98" s="40">
        <v>0</v>
      </c>
      <c r="Q98" s="40">
        <f t="shared" si="63"/>
        <v>1.0797463820000006</v>
      </c>
      <c r="R98" s="40">
        <f t="shared" si="64"/>
        <v>-0.192</v>
      </c>
      <c r="S98" s="41">
        <f t="shared" si="59"/>
        <v>-1</v>
      </c>
      <c r="T98" s="42" t="s">
        <v>196</v>
      </c>
      <c r="U98" s="4"/>
      <c r="V98" s="4"/>
      <c r="W98" s="4"/>
      <c r="X98" s="20"/>
      <c r="Y98" s="20"/>
      <c r="Z98" s="20"/>
      <c r="AA98" s="3"/>
      <c r="AB98" s="3"/>
      <c r="AC98" s="21"/>
      <c r="AD98" s="21"/>
      <c r="AE98" s="21"/>
      <c r="AF98" s="4"/>
      <c r="AG98" s="1"/>
    </row>
    <row r="99" spans="1:33" ht="47.25" x14ac:dyDescent="0.25">
      <c r="A99" s="36" t="s">
        <v>189</v>
      </c>
      <c r="B99" s="37" t="s">
        <v>210</v>
      </c>
      <c r="C99" s="38" t="s">
        <v>211</v>
      </c>
      <c r="D99" s="39">
        <v>302.31119999999999</v>
      </c>
      <c r="E99" s="39">
        <v>0</v>
      </c>
      <c r="F99" s="39">
        <f t="shared" si="61"/>
        <v>302.31119999999999</v>
      </c>
      <c r="G99" s="40">
        <f t="shared" si="62"/>
        <v>33.059971226800002</v>
      </c>
      <c r="H99" s="40">
        <f t="shared" si="60"/>
        <v>0.56817183000000004</v>
      </c>
      <c r="I99" s="39">
        <v>0.84</v>
      </c>
      <c r="J99" s="39">
        <v>0.56817183000000004</v>
      </c>
      <c r="K99" s="39">
        <v>9.85</v>
      </c>
      <c r="L99" s="40">
        <v>0</v>
      </c>
      <c r="M99" s="39">
        <v>18.100000000000001</v>
      </c>
      <c r="N99" s="40">
        <v>0</v>
      </c>
      <c r="O99" s="40">
        <v>4.2699712267999992</v>
      </c>
      <c r="P99" s="40">
        <v>0</v>
      </c>
      <c r="Q99" s="40">
        <f t="shared" si="63"/>
        <v>301.74302817</v>
      </c>
      <c r="R99" s="40">
        <f t="shared" si="64"/>
        <v>-0.27182816999999992</v>
      </c>
      <c r="S99" s="41">
        <f t="shared" si="59"/>
        <v>-0.32360496428571423</v>
      </c>
      <c r="T99" s="40" t="s">
        <v>212</v>
      </c>
      <c r="U99" s="4"/>
      <c r="V99" s="4"/>
      <c r="W99" s="4"/>
      <c r="X99" s="20"/>
      <c r="Y99" s="20"/>
      <c r="Z99" s="20"/>
      <c r="AA99" s="3"/>
      <c r="AB99" s="3"/>
      <c r="AC99" s="21"/>
      <c r="AD99" s="21"/>
      <c r="AE99" s="21"/>
      <c r="AF99" s="4"/>
      <c r="AG99" s="1"/>
    </row>
    <row r="100" spans="1:33" ht="47.25" x14ac:dyDescent="0.25">
      <c r="A100" s="36" t="s">
        <v>189</v>
      </c>
      <c r="B100" s="37" t="s">
        <v>213</v>
      </c>
      <c r="C100" s="38" t="s">
        <v>214</v>
      </c>
      <c r="D100" s="39">
        <v>43.9056</v>
      </c>
      <c r="E100" s="39">
        <v>0</v>
      </c>
      <c r="F100" s="39">
        <f t="shared" si="61"/>
        <v>43.9056</v>
      </c>
      <c r="G100" s="40">
        <f t="shared" si="62"/>
        <v>17.601908099999999</v>
      </c>
      <c r="H100" s="40">
        <f t="shared" si="60"/>
        <v>0.28393439999999998</v>
      </c>
      <c r="I100" s="39">
        <v>1.2</v>
      </c>
      <c r="J100" s="39">
        <v>0.28393439999999998</v>
      </c>
      <c r="K100" s="39">
        <v>6.84</v>
      </c>
      <c r="L100" s="40">
        <v>0</v>
      </c>
      <c r="M100" s="39">
        <v>5.6</v>
      </c>
      <c r="N100" s="40">
        <v>0</v>
      </c>
      <c r="O100" s="40">
        <v>3.9619081</v>
      </c>
      <c r="P100" s="40">
        <v>0</v>
      </c>
      <c r="Q100" s="40">
        <f t="shared" si="63"/>
        <v>43.6216656</v>
      </c>
      <c r="R100" s="40">
        <f t="shared" si="64"/>
        <v>-0.91606560000000004</v>
      </c>
      <c r="S100" s="41">
        <f t="shared" si="59"/>
        <v>-0.76338800000000007</v>
      </c>
      <c r="T100" s="51" t="s">
        <v>212</v>
      </c>
      <c r="U100" s="4"/>
      <c r="V100" s="4"/>
      <c r="W100" s="4"/>
      <c r="X100" s="20"/>
      <c r="Y100" s="20"/>
      <c r="Z100" s="20"/>
      <c r="AA100" s="3"/>
      <c r="AB100" s="3"/>
      <c r="AC100" s="21"/>
      <c r="AD100" s="21"/>
      <c r="AE100" s="21"/>
      <c r="AF100" s="4"/>
      <c r="AG100" s="1"/>
    </row>
    <row r="101" spans="1:33" ht="47.25" x14ac:dyDescent="0.25">
      <c r="A101" s="36" t="s">
        <v>189</v>
      </c>
      <c r="B101" s="37" t="s">
        <v>215</v>
      </c>
      <c r="C101" s="38" t="s">
        <v>216</v>
      </c>
      <c r="D101" s="39">
        <v>294.84479999999996</v>
      </c>
      <c r="E101" s="39">
        <v>0</v>
      </c>
      <c r="F101" s="39">
        <f t="shared" si="61"/>
        <v>294.84479999999996</v>
      </c>
      <c r="G101" s="40">
        <f t="shared" si="62"/>
        <v>14.667659019999999</v>
      </c>
      <c r="H101" s="40">
        <f t="shared" si="60"/>
        <v>0.21299998000000001</v>
      </c>
      <c r="I101" s="39">
        <v>0.6</v>
      </c>
      <c r="J101" s="39">
        <v>0.21299998000000001</v>
      </c>
      <c r="K101" s="39">
        <v>5.6</v>
      </c>
      <c r="L101" s="40">
        <v>0</v>
      </c>
      <c r="M101" s="39">
        <v>6.8</v>
      </c>
      <c r="N101" s="40">
        <v>0</v>
      </c>
      <c r="O101" s="40">
        <v>1.667659019999999</v>
      </c>
      <c r="P101" s="40">
        <v>0</v>
      </c>
      <c r="Q101" s="40">
        <f t="shared" si="63"/>
        <v>294.63180001999996</v>
      </c>
      <c r="R101" s="40">
        <f t="shared" si="64"/>
        <v>-0.38700002</v>
      </c>
      <c r="S101" s="41">
        <f t="shared" si="59"/>
        <v>-0.64500003333333333</v>
      </c>
      <c r="T101" s="52" t="s">
        <v>212</v>
      </c>
      <c r="U101" s="4"/>
      <c r="V101" s="4"/>
      <c r="W101" s="4"/>
      <c r="X101" s="20"/>
      <c r="Y101" s="20"/>
      <c r="Z101" s="20"/>
      <c r="AA101" s="3"/>
      <c r="AB101" s="3"/>
      <c r="AC101" s="21"/>
      <c r="AD101" s="21"/>
      <c r="AE101" s="21"/>
      <c r="AF101" s="4"/>
      <c r="AG101" s="1"/>
    </row>
    <row r="102" spans="1:33" ht="47.25" x14ac:dyDescent="0.25">
      <c r="A102" s="36" t="s">
        <v>189</v>
      </c>
      <c r="B102" s="37" t="s">
        <v>217</v>
      </c>
      <c r="C102" s="38" t="s">
        <v>218</v>
      </c>
      <c r="D102" s="39">
        <v>57.565199999999997</v>
      </c>
      <c r="E102" s="39">
        <v>0</v>
      </c>
      <c r="F102" s="39">
        <f t="shared" si="61"/>
        <v>57.565199999999997</v>
      </c>
      <c r="G102" s="40">
        <f t="shared" si="62"/>
        <v>9.8035008599999998</v>
      </c>
      <c r="H102" s="40">
        <f t="shared" si="60"/>
        <v>0.14699999999999999</v>
      </c>
      <c r="I102" s="39">
        <v>0.45</v>
      </c>
      <c r="J102" s="39">
        <v>0.14699999999999999</v>
      </c>
      <c r="K102" s="39">
        <v>3.7395608999999999</v>
      </c>
      <c r="L102" s="40">
        <v>0</v>
      </c>
      <c r="M102" s="39">
        <v>4.3595608599999993</v>
      </c>
      <c r="N102" s="40">
        <v>0</v>
      </c>
      <c r="O102" s="40">
        <v>1.2543791000000006</v>
      </c>
      <c r="P102" s="40">
        <v>0</v>
      </c>
      <c r="Q102" s="40">
        <f t="shared" si="63"/>
        <v>57.418199999999999</v>
      </c>
      <c r="R102" s="40">
        <f t="shared" si="64"/>
        <v>-0.30300000000000005</v>
      </c>
      <c r="S102" s="41">
        <f t="shared" si="59"/>
        <v>-0.67333333333333345</v>
      </c>
      <c r="T102" s="53" t="s">
        <v>212</v>
      </c>
      <c r="U102" s="4"/>
      <c r="V102" s="4"/>
      <c r="W102" s="4"/>
      <c r="X102" s="20"/>
      <c r="Y102" s="20"/>
      <c r="Z102" s="20"/>
      <c r="AA102" s="3"/>
      <c r="AB102" s="3"/>
      <c r="AC102" s="21"/>
      <c r="AD102" s="21"/>
      <c r="AE102" s="21"/>
      <c r="AF102" s="4"/>
      <c r="AG102" s="1"/>
    </row>
    <row r="103" spans="1:33" ht="47.25" x14ac:dyDescent="0.25">
      <c r="A103" s="36" t="s">
        <v>189</v>
      </c>
      <c r="B103" s="37" t="s">
        <v>219</v>
      </c>
      <c r="C103" s="38" t="s">
        <v>220</v>
      </c>
      <c r="D103" s="39">
        <v>325.05</v>
      </c>
      <c r="E103" s="39">
        <v>0</v>
      </c>
      <c r="F103" s="39">
        <f t="shared" si="61"/>
        <v>325.05</v>
      </c>
      <c r="G103" s="40">
        <f t="shared" si="62"/>
        <v>24.53584918</v>
      </c>
      <c r="H103" s="40">
        <f t="shared" si="60"/>
        <v>0.36</v>
      </c>
      <c r="I103" s="39">
        <v>0.56999999999999995</v>
      </c>
      <c r="J103" s="39">
        <v>0.36</v>
      </c>
      <c r="K103" s="39">
        <v>6.4</v>
      </c>
      <c r="L103" s="40">
        <v>0</v>
      </c>
      <c r="M103" s="39">
        <v>12.655372079999999</v>
      </c>
      <c r="N103" s="40">
        <v>0</v>
      </c>
      <c r="O103" s="40">
        <v>4.9104771000000005</v>
      </c>
      <c r="P103" s="40">
        <v>0</v>
      </c>
      <c r="Q103" s="40">
        <f t="shared" si="63"/>
        <v>324.69</v>
      </c>
      <c r="R103" s="40">
        <f t="shared" si="64"/>
        <v>-0.20999999999999996</v>
      </c>
      <c r="S103" s="41">
        <f t="shared" si="59"/>
        <v>-0.36842105263157893</v>
      </c>
      <c r="T103" s="53" t="s">
        <v>212</v>
      </c>
      <c r="U103" s="4"/>
      <c r="V103" s="4"/>
      <c r="W103" s="4"/>
      <c r="X103" s="20"/>
      <c r="Y103" s="20"/>
      <c r="Z103" s="20"/>
      <c r="AA103" s="3"/>
      <c r="AB103" s="3"/>
      <c r="AC103" s="21"/>
      <c r="AD103" s="21"/>
      <c r="AE103" s="21"/>
      <c r="AF103" s="4"/>
      <c r="AG103" s="1"/>
    </row>
    <row r="104" spans="1:33" ht="47.25" x14ac:dyDescent="0.25">
      <c r="A104" s="36" t="s">
        <v>189</v>
      </c>
      <c r="B104" s="37" t="s">
        <v>221</v>
      </c>
      <c r="C104" s="38" t="s">
        <v>222</v>
      </c>
      <c r="D104" s="39">
        <v>87.380399999999995</v>
      </c>
      <c r="E104" s="39">
        <v>0</v>
      </c>
      <c r="F104" s="39">
        <f t="shared" si="61"/>
        <v>87.380399999999995</v>
      </c>
      <c r="G104" s="40">
        <f t="shared" si="62"/>
        <v>6.3558028919999998</v>
      </c>
      <c r="H104" s="40">
        <f t="shared" si="60"/>
        <v>7.9598500000000003E-2</v>
      </c>
      <c r="I104" s="39">
        <v>0.68</v>
      </c>
      <c r="J104" s="39">
        <v>7.9598500000000003E-2</v>
      </c>
      <c r="K104" s="39">
        <v>1.2</v>
      </c>
      <c r="L104" s="40">
        <v>0</v>
      </c>
      <c r="M104" s="39">
        <v>3.5</v>
      </c>
      <c r="N104" s="40">
        <v>0</v>
      </c>
      <c r="O104" s="40">
        <v>0.97580289199999959</v>
      </c>
      <c r="P104" s="40">
        <v>0</v>
      </c>
      <c r="Q104" s="40">
        <f t="shared" si="63"/>
        <v>87.300801499999992</v>
      </c>
      <c r="R104" s="40">
        <f t="shared" si="64"/>
        <v>-0.60040150000000003</v>
      </c>
      <c r="S104" s="41">
        <f t="shared" si="59"/>
        <v>-0.88294338235294112</v>
      </c>
      <c r="T104" s="53" t="s">
        <v>212</v>
      </c>
      <c r="U104" s="4"/>
      <c r="V104" s="4"/>
      <c r="W104" s="4"/>
      <c r="X104" s="20"/>
      <c r="Y104" s="20"/>
      <c r="Z104" s="20"/>
      <c r="AA104" s="3"/>
      <c r="AB104" s="3"/>
      <c r="AC104" s="21"/>
      <c r="AD104" s="21"/>
      <c r="AE104" s="21"/>
      <c r="AF104" s="4"/>
      <c r="AG104" s="1"/>
    </row>
    <row r="105" spans="1:33" ht="31.5" x14ac:dyDescent="0.25">
      <c r="A105" s="36" t="s">
        <v>189</v>
      </c>
      <c r="B105" s="37" t="s">
        <v>223</v>
      </c>
      <c r="C105" s="38" t="s">
        <v>224</v>
      </c>
      <c r="D105" s="39">
        <v>543.32468038358809</v>
      </c>
      <c r="E105" s="39">
        <v>450.87718421000005</v>
      </c>
      <c r="F105" s="39">
        <f t="shared" si="61"/>
        <v>92.447496173588036</v>
      </c>
      <c r="G105" s="40">
        <f t="shared" si="62"/>
        <v>3.6829799999999668</v>
      </c>
      <c r="H105" s="40">
        <f t="shared" si="60"/>
        <v>0</v>
      </c>
      <c r="I105" s="39">
        <v>3.6829799999999668</v>
      </c>
      <c r="J105" s="39">
        <v>0</v>
      </c>
      <c r="K105" s="39">
        <v>0</v>
      </c>
      <c r="L105" s="45">
        <v>0</v>
      </c>
      <c r="M105" s="39">
        <v>0</v>
      </c>
      <c r="N105" s="45">
        <v>0</v>
      </c>
      <c r="O105" s="45">
        <v>0</v>
      </c>
      <c r="P105" s="45">
        <v>0</v>
      </c>
      <c r="Q105" s="40">
        <f t="shared" si="63"/>
        <v>92.447496173588036</v>
      </c>
      <c r="R105" s="40">
        <f t="shared" si="64"/>
        <v>-3.6829799999999668</v>
      </c>
      <c r="S105" s="41">
        <f t="shared" si="59"/>
        <v>-1</v>
      </c>
      <c r="T105" s="53" t="s">
        <v>225</v>
      </c>
      <c r="U105" s="4"/>
      <c r="V105" s="4"/>
      <c r="W105" s="4"/>
      <c r="X105" s="20"/>
      <c r="Y105" s="20"/>
      <c r="Z105" s="20"/>
      <c r="AA105" s="3"/>
      <c r="AB105" s="3"/>
      <c r="AC105" s="21"/>
      <c r="AD105" s="21"/>
      <c r="AE105" s="21"/>
      <c r="AF105" s="4"/>
      <c r="AG105" s="1"/>
    </row>
    <row r="106" spans="1:33" ht="31.5" x14ac:dyDescent="0.25">
      <c r="A106" s="36" t="s">
        <v>189</v>
      </c>
      <c r="B106" s="37" t="s">
        <v>226</v>
      </c>
      <c r="C106" s="38" t="s">
        <v>227</v>
      </c>
      <c r="D106" s="39">
        <v>130.57548826358797</v>
      </c>
      <c r="E106" s="39">
        <v>91.466089369999992</v>
      </c>
      <c r="F106" s="39">
        <f t="shared" si="61"/>
        <v>39.109398893587979</v>
      </c>
      <c r="G106" s="40">
        <f t="shared" si="62"/>
        <v>4.9889999999999999</v>
      </c>
      <c r="H106" s="40">
        <f t="shared" si="60"/>
        <v>4.9822114400000004</v>
      </c>
      <c r="I106" s="39">
        <v>4.9889999999999999</v>
      </c>
      <c r="J106" s="39">
        <v>4.9822114400000004</v>
      </c>
      <c r="K106" s="39">
        <v>0</v>
      </c>
      <c r="L106" s="45">
        <v>0</v>
      </c>
      <c r="M106" s="39">
        <v>0</v>
      </c>
      <c r="N106" s="45">
        <v>0</v>
      </c>
      <c r="O106" s="45">
        <v>0</v>
      </c>
      <c r="P106" s="45">
        <v>0</v>
      </c>
      <c r="Q106" s="40">
        <f t="shared" si="63"/>
        <v>34.127187453587979</v>
      </c>
      <c r="R106" s="40">
        <f t="shared" si="64"/>
        <v>-6.7885599999994994E-3</v>
      </c>
      <c r="S106" s="41">
        <f t="shared" si="59"/>
        <v>-1.3607055522147724E-3</v>
      </c>
      <c r="T106" s="42" t="s">
        <v>33</v>
      </c>
      <c r="U106" s="4"/>
      <c r="V106" s="4"/>
      <c r="W106" s="4"/>
      <c r="X106" s="20"/>
      <c r="Y106" s="20"/>
      <c r="Z106" s="20"/>
      <c r="AA106" s="3"/>
      <c r="AB106" s="3"/>
      <c r="AC106" s="21"/>
      <c r="AD106" s="21"/>
      <c r="AE106" s="21"/>
      <c r="AF106" s="4"/>
      <c r="AG106" s="1"/>
    </row>
    <row r="107" spans="1:33" ht="31.5" x14ac:dyDescent="0.25">
      <c r="A107" s="36" t="s">
        <v>189</v>
      </c>
      <c r="B107" s="37" t="s">
        <v>228</v>
      </c>
      <c r="C107" s="38" t="s">
        <v>229</v>
      </c>
      <c r="D107" s="39">
        <v>334.42806776558791</v>
      </c>
      <c r="E107" s="39">
        <v>205.34140002000001</v>
      </c>
      <c r="F107" s="39">
        <f t="shared" si="61"/>
        <v>129.0866677455879</v>
      </c>
      <c r="G107" s="40">
        <f t="shared" si="62"/>
        <v>6.7827943080000095</v>
      </c>
      <c r="H107" s="40">
        <f t="shared" si="60"/>
        <v>5.9999875199999995</v>
      </c>
      <c r="I107" s="39">
        <v>6.7827943080000095</v>
      </c>
      <c r="J107" s="39">
        <v>5.9999875199999995</v>
      </c>
      <c r="K107" s="39">
        <v>0</v>
      </c>
      <c r="L107" s="45">
        <v>0</v>
      </c>
      <c r="M107" s="39">
        <v>0</v>
      </c>
      <c r="N107" s="45">
        <v>0</v>
      </c>
      <c r="O107" s="45">
        <v>0</v>
      </c>
      <c r="P107" s="45">
        <v>0</v>
      </c>
      <c r="Q107" s="40">
        <f t="shared" si="63"/>
        <v>123.0866802255879</v>
      </c>
      <c r="R107" s="40">
        <f t="shared" si="64"/>
        <v>-0.78280678800001002</v>
      </c>
      <c r="S107" s="41">
        <f t="shared" si="59"/>
        <v>-0.11541066298836802</v>
      </c>
      <c r="T107" s="54" t="s">
        <v>89</v>
      </c>
      <c r="U107" s="4"/>
      <c r="V107" s="4"/>
      <c r="W107" s="4"/>
      <c r="X107" s="20"/>
      <c r="Y107" s="20"/>
      <c r="Z107" s="20"/>
      <c r="AA107" s="3"/>
      <c r="AB107" s="3"/>
      <c r="AC107" s="21"/>
      <c r="AD107" s="21"/>
      <c r="AE107" s="21"/>
      <c r="AF107" s="4"/>
      <c r="AG107" s="1"/>
    </row>
    <row r="108" spans="1:33" x14ac:dyDescent="0.25">
      <c r="A108" s="36" t="s">
        <v>189</v>
      </c>
      <c r="B108" s="37" t="s">
        <v>230</v>
      </c>
      <c r="C108" s="38" t="s">
        <v>231</v>
      </c>
      <c r="D108" s="39">
        <v>246.97304731600005</v>
      </c>
      <c r="E108" s="39">
        <v>193.01227375999997</v>
      </c>
      <c r="F108" s="39">
        <f t="shared" si="61"/>
        <v>53.960773556000078</v>
      </c>
      <c r="G108" s="40">
        <f t="shared" si="62"/>
        <v>6.1929999999999996</v>
      </c>
      <c r="H108" s="40">
        <f t="shared" si="60"/>
        <v>6.0101390000000006</v>
      </c>
      <c r="I108" s="39">
        <v>6.1929999999999996</v>
      </c>
      <c r="J108" s="39">
        <v>6.0101390000000006</v>
      </c>
      <c r="K108" s="39">
        <v>0</v>
      </c>
      <c r="L108" s="45">
        <v>0</v>
      </c>
      <c r="M108" s="39">
        <v>0</v>
      </c>
      <c r="N108" s="45">
        <v>0</v>
      </c>
      <c r="O108" s="45">
        <v>0</v>
      </c>
      <c r="P108" s="45">
        <v>0</v>
      </c>
      <c r="Q108" s="40">
        <f t="shared" si="63"/>
        <v>47.950634556000075</v>
      </c>
      <c r="R108" s="40">
        <f t="shared" si="64"/>
        <v>-0.18286099999999905</v>
      </c>
      <c r="S108" s="41">
        <f t="shared" si="59"/>
        <v>-2.9527046665590032E-2</v>
      </c>
      <c r="T108" s="42" t="s">
        <v>33</v>
      </c>
      <c r="U108" s="4"/>
      <c r="V108" s="4"/>
      <c r="W108" s="4"/>
      <c r="X108" s="20"/>
      <c r="Y108" s="20"/>
      <c r="Z108" s="20"/>
      <c r="AA108" s="3"/>
      <c r="AB108" s="3"/>
      <c r="AC108" s="21"/>
      <c r="AD108" s="21"/>
      <c r="AE108" s="21"/>
      <c r="AF108" s="4"/>
      <c r="AG108" s="1"/>
    </row>
    <row r="109" spans="1:33" ht="31.5" x14ac:dyDescent="0.25">
      <c r="A109" s="36" t="s">
        <v>189</v>
      </c>
      <c r="B109" s="37" t="s">
        <v>232</v>
      </c>
      <c r="C109" s="38" t="s">
        <v>233</v>
      </c>
      <c r="D109" s="39">
        <v>579.03480000000002</v>
      </c>
      <c r="E109" s="39">
        <v>0</v>
      </c>
      <c r="F109" s="39">
        <f t="shared" si="61"/>
        <v>579.03480000000002</v>
      </c>
      <c r="G109" s="40">
        <f t="shared" si="62"/>
        <v>37.538917949103187</v>
      </c>
      <c r="H109" s="40">
        <f t="shared" si="60"/>
        <v>0</v>
      </c>
      <c r="I109" s="39">
        <v>0</v>
      </c>
      <c r="J109" s="39">
        <v>0</v>
      </c>
      <c r="K109" s="39">
        <v>0</v>
      </c>
      <c r="L109" s="45">
        <v>0</v>
      </c>
      <c r="M109" s="39">
        <v>37.538917949103187</v>
      </c>
      <c r="N109" s="45">
        <v>0</v>
      </c>
      <c r="O109" s="45">
        <v>0</v>
      </c>
      <c r="P109" s="45">
        <v>0</v>
      </c>
      <c r="Q109" s="40">
        <f t="shared" si="63"/>
        <v>579.03480000000002</v>
      </c>
      <c r="R109" s="40">
        <f t="shared" si="64"/>
        <v>0</v>
      </c>
      <c r="S109" s="41">
        <v>0</v>
      </c>
      <c r="T109" s="42" t="s">
        <v>33</v>
      </c>
      <c r="U109" s="4"/>
      <c r="V109" s="4"/>
      <c r="W109" s="4"/>
      <c r="X109" s="20"/>
      <c r="Y109" s="20"/>
      <c r="Z109" s="20"/>
      <c r="AA109" s="3"/>
      <c r="AB109" s="3"/>
      <c r="AC109" s="21"/>
      <c r="AD109" s="21"/>
      <c r="AE109" s="21"/>
      <c r="AF109" s="4"/>
      <c r="AG109" s="1"/>
    </row>
    <row r="110" spans="1:33" ht="31.5" x14ac:dyDescent="0.25">
      <c r="A110" s="36" t="s">
        <v>189</v>
      </c>
      <c r="B110" s="37" t="s">
        <v>234</v>
      </c>
      <c r="C110" s="38" t="s">
        <v>235</v>
      </c>
      <c r="D110" s="39">
        <v>266.63040000000001</v>
      </c>
      <c r="E110" s="39">
        <v>0</v>
      </c>
      <c r="F110" s="39">
        <f t="shared" si="61"/>
        <v>266.63040000000001</v>
      </c>
      <c r="G110" s="40">
        <f t="shared" si="62"/>
        <v>64.72448191150319</v>
      </c>
      <c r="H110" s="40">
        <f t="shared" si="60"/>
        <v>12.021346800000002</v>
      </c>
      <c r="I110" s="39">
        <v>0</v>
      </c>
      <c r="J110" s="39">
        <v>12.021346800000002</v>
      </c>
      <c r="K110" s="39">
        <v>0</v>
      </c>
      <c r="L110" s="40">
        <v>0</v>
      </c>
      <c r="M110" s="39">
        <v>64.72448191150319</v>
      </c>
      <c r="N110" s="40">
        <v>0</v>
      </c>
      <c r="O110" s="40">
        <v>0</v>
      </c>
      <c r="P110" s="40">
        <v>0</v>
      </c>
      <c r="Q110" s="40">
        <f t="shared" si="63"/>
        <v>254.60905320000001</v>
      </c>
      <c r="R110" s="40">
        <f t="shared" si="64"/>
        <v>12.021346800000002</v>
      </c>
      <c r="S110" s="41">
        <v>1</v>
      </c>
      <c r="T110" s="42" t="s">
        <v>72</v>
      </c>
      <c r="U110" s="4"/>
      <c r="V110" s="4"/>
      <c r="W110" s="4"/>
      <c r="X110" s="20"/>
      <c r="Y110" s="20"/>
      <c r="Z110" s="20"/>
      <c r="AA110" s="3"/>
      <c r="AB110" s="3"/>
      <c r="AC110" s="21"/>
      <c r="AD110" s="21"/>
      <c r="AE110" s="21"/>
      <c r="AF110" s="4"/>
      <c r="AG110" s="1"/>
    </row>
    <row r="111" spans="1:33" ht="31.5" x14ac:dyDescent="0.25">
      <c r="A111" s="36" t="s">
        <v>189</v>
      </c>
      <c r="B111" s="37" t="s">
        <v>236</v>
      </c>
      <c r="C111" s="38" t="s">
        <v>237</v>
      </c>
      <c r="D111" s="39">
        <v>1218.1343999999999</v>
      </c>
      <c r="E111" s="39">
        <v>0</v>
      </c>
      <c r="F111" s="39">
        <f t="shared" si="61"/>
        <v>1218.1343999999999</v>
      </c>
      <c r="G111" s="40">
        <f t="shared" si="62"/>
        <v>85.614543563903197</v>
      </c>
      <c r="H111" s="40">
        <f t="shared" si="60"/>
        <v>1.9210688299999998</v>
      </c>
      <c r="I111" s="39">
        <v>0</v>
      </c>
      <c r="J111" s="39">
        <v>1.9210688299999998</v>
      </c>
      <c r="K111" s="39">
        <v>0</v>
      </c>
      <c r="L111" s="40">
        <v>0</v>
      </c>
      <c r="M111" s="39">
        <v>85.614543563903197</v>
      </c>
      <c r="N111" s="40">
        <v>0</v>
      </c>
      <c r="O111" s="51">
        <v>0</v>
      </c>
      <c r="P111" s="40">
        <v>0</v>
      </c>
      <c r="Q111" s="40">
        <f t="shared" si="63"/>
        <v>1216.2133311699999</v>
      </c>
      <c r="R111" s="40">
        <f t="shared" si="64"/>
        <v>1.9210688299999998</v>
      </c>
      <c r="S111" s="41">
        <v>1</v>
      </c>
      <c r="T111" s="42" t="s">
        <v>238</v>
      </c>
      <c r="U111" s="4"/>
      <c r="V111" s="4"/>
      <c r="W111" s="4"/>
      <c r="X111" s="20"/>
      <c r="Y111" s="20"/>
      <c r="Z111" s="20"/>
      <c r="AA111" s="3"/>
      <c r="AB111" s="3"/>
      <c r="AC111" s="21"/>
      <c r="AD111" s="21"/>
      <c r="AE111" s="21"/>
      <c r="AF111" s="4"/>
      <c r="AG111" s="1"/>
    </row>
    <row r="112" spans="1:33" ht="31.5" x14ac:dyDescent="0.25">
      <c r="A112" s="36" t="s">
        <v>189</v>
      </c>
      <c r="B112" s="37" t="s">
        <v>239</v>
      </c>
      <c r="C112" s="38" t="s">
        <v>240</v>
      </c>
      <c r="D112" s="39">
        <v>1274.8763999999999</v>
      </c>
      <c r="E112" s="39">
        <v>0</v>
      </c>
      <c r="F112" s="39">
        <f t="shared" si="61"/>
        <v>1274.8763999999999</v>
      </c>
      <c r="G112" s="40">
        <f t="shared" si="62"/>
        <v>63.989117430103192</v>
      </c>
      <c r="H112" s="40">
        <f t="shared" si="60"/>
        <v>13.214219999999997</v>
      </c>
      <c r="I112" s="39">
        <v>0</v>
      </c>
      <c r="J112" s="39">
        <v>13.214219999999997</v>
      </c>
      <c r="K112" s="39">
        <v>0</v>
      </c>
      <c r="L112" s="40">
        <v>0</v>
      </c>
      <c r="M112" s="39">
        <v>63.989117430103192</v>
      </c>
      <c r="N112" s="40">
        <v>0</v>
      </c>
      <c r="O112" s="40">
        <v>0</v>
      </c>
      <c r="P112" s="40">
        <v>0</v>
      </c>
      <c r="Q112" s="40">
        <f t="shared" si="63"/>
        <v>1261.6621799999998</v>
      </c>
      <c r="R112" s="40">
        <f t="shared" si="64"/>
        <v>13.214219999999997</v>
      </c>
      <c r="S112" s="41">
        <v>1</v>
      </c>
      <c r="T112" s="42" t="s">
        <v>72</v>
      </c>
      <c r="U112" s="4"/>
      <c r="V112" s="4"/>
      <c r="W112" s="4"/>
      <c r="X112" s="20"/>
      <c r="Y112" s="20"/>
      <c r="Z112" s="20"/>
      <c r="AA112" s="3"/>
      <c r="AB112" s="3"/>
      <c r="AC112" s="21"/>
      <c r="AD112" s="21"/>
      <c r="AE112" s="21"/>
      <c r="AF112" s="4"/>
      <c r="AG112" s="1"/>
    </row>
    <row r="113" spans="1:33" ht="31.5" x14ac:dyDescent="0.25">
      <c r="A113" s="36" t="s">
        <v>189</v>
      </c>
      <c r="B113" s="37" t="s">
        <v>241</v>
      </c>
      <c r="C113" s="38" t="s">
        <v>242</v>
      </c>
      <c r="D113" s="39">
        <v>957.06959999999992</v>
      </c>
      <c r="E113" s="39">
        <v>0</v>
      </c>
      <c r="F113" s="39">
        <f t="shared" si="61"/>
        <v>957.06959999999992</v>
      </c>
      <c r="G113" s="40">
        <f t="shared" si="62"/>
        <v>81.381139306075994</v>
      </c>
      <c r="H113" s="40">
        <f t="shared" si="60"/>
        <v>33.829352399999998</v>
      </c>
      <c r="I113" s="39">
        <v>0</v>
      </c>
      <c r="J113" s="39">
        <v>33.829352399999998</v>
      </c>
      <c r="K113" s="39">
        <v>0</v>
      </c>
      <c r="L113" s="40">
        <v>0</v>
      </c>
      <c r="M113" s="39">
        <v>81.381139306075994</v>
      </c>
      <c r="N113" s="40">
        <v>0</v>
      </c>
      <c r="O113" s="46">
        <v>0</v>
      </c>
      <c r="P113" s="40">
        <v>0</v>
      </c>
      <c r="Q113" s="40">
        <f t="shared" si="63"/>
        <v>923.24024759999998</v>
      </c>
      <c r="R113" s="40">
        <f t="shared" si="64"/>
        <v>33.829352399999998</v>
      </c>
      <c r="S113" s="41">
        <v>1</v>
      </c>
      <c r="T113" s="42" t="s">
        <v>72</v>
      </c>
      <c r="U113" s="4"/>
      <c r="V113" s="4"/>
      <c r="W113" s="4"/>
      <c r="X113" s="20"/>
      <c r="Y113" s="20"/>
      <c r="Z113" s="20"/>
      <c r="AA113" s="3"/>
      <c r="AB113" s="3"/>
      <c r="AC113" s="21"/>
      <c r="AD113" s="21"/>
      <c r="AE113" s="21"/>
      <c r="AF113" s="4"/>
      <c r="AG113" s="1"/>
    </row>
    <row r="114" spans="1:33" ht="31.5" x14ac:dyDescent="0.25">
      <c r="A114" s="36" t="s">
        <v>189</v>
      </c>
      <c r="B114" s="37" t="s">
        <v>243</v>
      </c>
      <c r="C114" s="38" t="s">
        <v>244</v>
      </c>
      <c r="D114" s="39">
        <v>1281.6012000000001</v>
      </c>
      <c r="E114" s="39">
        <v>0</v>
      </c>
      <c r="F114" s="39">
        <f t="shared" si="61"/>
        <v>1281.6012000000001</v>
      </c>
      <c r="G114" s="40">
        <f t="shared" si="62"/>
        <v>118.7537023385761</v>
      </c>
      <c r="H114" s="40">
        <f t="shared" si="60"/>
        <v>0</v>
      </c>
      <c r="I114" s="39">
        <v>0</v>
      </c>
      <c r="J114" s="39">
        <v>0</v>
      </c>
      <c r="K114" s="39">
        <v>0</v>
      </c>
      <c r="L114" s="40">
        <v>0</v>
      </c>
      <c r="M114" s="39">
        <v>118.7537023385761</v>
      </c>
      <c r="N114" s="40">
        <v>0</v>
      </c>
      <c r="O114" s="40">
        <v>0</v>
      </c>
      <c r="P114" s="40">
        <v>0</v>
      </c>
      <c r="Q114" s="40">
        <f t="shared" si="63"/>
        <v>1281.6012000000001</v>
      </c>
      <c r="R114" s="40">
        <f t="shared" si="64"/>
        <v>0</v>
      </c>
      <c r="S114" s="41">
        <v>0</v>
      </c>
      <c r="T114" s="42" t="s">
        <v>33</v>
      </c>
      <c r="U114" s="4"/>
      <c r="V114" s="4"/>
      <c r="W114" s="4"/>
      <c r="X114" s="20"/>
      <c r="Y114" s="20"/>
      <c r="Z114" s="20"/>
      <c r="AA114" s="3"/>
      <c r="AB114" s="3"/>
      <c r="AC114" s="21"/>
      <c r="AD114" s="21"/>
      <c r="AE114" s="21"/>
      <c r="AF114" s="4"/>
      <c r="AG114" s="1"/>
    </row>
    <row r="115" spans="1:33" ht="31.5" x14ac:dyDescent="0.25">
      <c r="A115" s="36" t="s">
        <v>189</v>
      </c>
      <c r="B115" s="37" t="s">
        <v>245</v>
      </c>
      <c r="C115" s="38" t="s">
        <v>246</v>
      </c>
      <c r="D115" s="39">
        <v>36.813049200000002</v>
      </c>
      <c r="E115" s="39">
        <v>34.776762649999995</v>
      </c>
      <c r="F115" s="39">
        <f t="shared" si="61"/>
        <v>2.0362865500000069</v>
      </c>
      <c r="G115" s="40">
        <f t="shared" si="62"/>
        <v>2.879</v>
      </c>
      <c r="H115" s="40">
        <f t="shared" si="60"/>
        <v>0</v>
      </c>
      <c r="I115" s="39">
        <v>2.879</v>
      </c>
      <c r="J115" s="39">
        <v>0</v>
      </c>
      <c r="K115" s="39">
        <v>0</v>
      </c>
      <c r="L115" s="40">
        <v>0</v>
      </c>
      <c r="M115" s="39">
        <v>0</v>
      </c>
      <c r="N115" s="40">
        <v>0</v>
      </c>
      <c r="O115" s="40">
        <v>0</v>
      </c>
      <c r="P115" s="40">
        <v>0</v>
      </c>
      <c r="Q115" s="40">
        <f t="shared" si="63"/>
        <v>2.0362865500000069</v>
      </c>
      <c r="R115" s="40">
        <f t="shared" si="64"/>
        <v>-2.879</v>
      </c>
      <c r="S115" s="41">
        <f t="shared" si="59"/>
        <v>-1</v>
      </c>
      <c r="T115" s="42" t="s">
        <v>225</v>
      </c>
      <c r="U115" s="4"/>
      <c r="V115" s="4"/>
      <c r="W115" s="4"/>
      <c r="X115" s="20"/>
      <c r="Y115" s="20"/>
      <c r="Z115" s="20"/>
      <c r="AA115" s="3"/>
      <c r="AB115" s="3"/>
      <c r="AC115" s="21"/>
      <c r="AD115" s="21"/>
      <c r="AE115" s="21"/>
      <c r="AF115" s="4"/>
      <c r="AG115" s="1"/>
    </row>
    <row r="116" spans="1:33" ht="47.25" x14ac:dyDescent="0.25">
      <c r="A116" s="36" t="s">
        <v>189</v>
      </c>
      <c r="B116" s="37" t="s">
        <v>247</v>
      </c>
      <c r="C116" s="38" t="s">
        <v>248</v>
      </c>
      <c r="D116" s="39">
        <v>80.709321599999996</v>
      </c>
      <c r="E116" s="39">
        <v>76.787212700000012</v>
      </c>
      <c r="F116" s="39">
        <f t="shared" si="61"/>
        <v>3.9221088999999836</v>
      </c>
      <c r="G116" s="40">
        <f t="shared" si="62"/>
        <v>5.8626370800000007</v>
      </c>
      <c r="H116" s="40">
        <f t="shared" si="60"/>
        <v>0</v>
      </c>
      <c r="I116" s="39">
        <v>5.8626370800000007</v>
      </c>
      <c r="J116" s="39">
        <v>0</v>
      </c>
      <c r="K116" s="39">
        <v>0</v>
      </c>
      <c r="L116" s="40">
        <v>0</v>
      </c>
      <c r="M116" s="39">
        <v>0</v>
      </c>
      <c r="N116" s="40">
        <v>0</v>
      </c>
      <c r="O116" s="40">
        <v>0</v>
      </c>
      <c r="P116" s="40">
        <v>0</v>
      </c>
      <c r="Q116" s="40">
        <f t="shared" si="63"/>
        <v>3.9221088999999836</v>
      </c>
      <c r="R116" s="40">
        <f t="shared" si="64"/>
        <v>-5.8626370800000007</v>
      </c>
      <c r="S116" s="41">
        <f t="shared" si="59"/>
        <v>-1</v>
      </c>
      <c r="T116" s="42" t="s">
        <v>225</v>
      </c>
      <c r="U116" s="4"/>
      <c r="V116" s="4"/>
      <c r="W116" s="4"/>
      <c r="X116" s="20"/>
      <c r="Y116" s="20"/>
      <c r="Z116" s="20"/>
      <c r="AA116" s="3"/>
      <c r="AB116" s="3"/>
      <c r="AC116" s="21"/>
      <c r="AD116" s="21"/>
      <c r="AE116" s="21"/>
      <c r="AF116" s="4"/>
      <c r="AG116" s="1"/>
    </row>
    <row r="117" spans="1:33" ht="47.25" x14ac:dyDescent="0.25">
      <c r="A117" s="36" t="s">
        <v>189</v>
      </c>
      <c r="B117" s="37" t="s">
        <v>249</v>
      </c>
      <c r="C117" s="38" t="s">
        <v>250</v>
      </c>
      <c r="D117" s="39">
        <v>47.702678399999996</v>
      </c>
      <c r="E117" s="39">
        <v>36.773225139999994</v>
      </c>
      <c r="F117" s="39">
        <f t="shared" si="61"/>
        <v>10.929453260000003</v>
      </c>
      <c r="G117" s="40">
        <f t="shared" si="62"/>
        <v>2.7745237199999901</v>
      </c>
      <c r="H117" s="40">
        <f t="shared" si="60"/>
        <v>2.7717492000000004</v>
      </c>
      <c r="I117" s="39">
        <v>2.7745237199999901</v>
      </c>
      <c r="J117" s="39">
        <v>2.7717492000000004</v>
      </c>
      <c r="K117" s="39">
        <v>0</v>
      </c>
      <c r="L117" s="40">
        <v>0</v>
      </c>
      <c r="M117" s="39">
        <v>0</v>
      </c>
      <c r="N117" s="40">
        <v>0</v>
      </c>
      <c r="O117" s="40">
        <v>0</v>
      </c>
      <c r="P117" s="40">
        <v>0</v>
      </c>
      <c r="Q117" s="40">
        <f t="shared" si="63"/>
        <v>8.1577040600000021</v>
      </c>
      <c r="R117" s="40">
        <f t="shared" si="64"/>
        <v>-2.7745199999897885E-3</v>
      </c>
      <c r="S117" s="41">
        <f t="shared" si="59"/>
        <v>-9.9999865922566276E-4</v>
      </c>
      <c r="T117" s="42" t="s">
        <v>33</v>
      </c>
      <c r="U117" s="4"/>
      <c r="V117" s="4"/>
      <c r="W117" s="4"/>
      <c r="X117" s="20"/>
      <c r="Y117" s="20"/>
      <c r="Z117" s="20"/>
      <c r="AA117" s="3"/>
      <c r="AB117" s="3"/>
      <c r="AC117" s="21"/>
      <c r="AD117" s="21"/>
      <c r="AE117" s="21"/>
      <c r="AF117" s="4"/>
      <c r="AG117" s="1"/>
    </row>
    <row r="118" spans="1:33" ht="31.5" x14ac:dyDescent="0.25">
      <c r="A118" s="29" t="s">
        <v>251</v>
      </c>
      <c r="B118" s="30" t="s">
        <v>252</v>
      </c>
      <c r="C118" s="30" t="s">
        <v>32</v>
      </c>
      <c r="D118" s="31">
        <f>SUM(D119:D213)</f>
        <v>12817.709618752242</v>
      </c>
      <c r="E118" s="31">
        <f t="shared" ref="E118:R118" si="65">SUM(E119:E213)</f>
        <v>2471.7000821099991</v>
      </c>
      <c r="F118" s="31">
        <f t="shared" si="65"/>
        <v>10346.009536642245</v>
      </c>
      <c r="G118" s="31">
        <f t="shared" si="65"/>
        <v>3715.8872893078392</v>
      </c>
      <c r="H118" s="31">
        <f t="shared" si="65"/>
        <v>770.98697721999997</v>
      </c>
      <c r="I118" s="31">
        <f t="shared" si="65"/>
        <v>63.122194963200002</v>
      </c>
      <c r="J118" s="31">
        <f t="shared" si="65"/>
        <v>770.98697721999997</v>
      </c>
      <c r="K118" s="31">
        <f t="shared" si="65"/>
        <v>100.64146538680001</v>
      </c>
      <c r="L118" s="31">
        <f t="shared" si="65"/>
        <v>0</v>
      </c>
      <c r="M118" s="31">
        <f t="shared" si="65"/>
        <v>493.17694534123791</v>
      </c>
      <c r="N118" s="31">
        <f t="shared" si="65"/>
        <v>0</v>
      </c>
      <c r="O118" s="31">
        <f t="shared" si="65"/>
        <v>3058.9466836166007</v>
      </c>
      <c r="P118" s="31">
        <f t="shared" si="65"/>
        <v>0</v>
      </c>
      <c r="Q118" s="31">
        <f t="shared" si="65"/>
        <v>10065.657563292243</v>
      </c>
      <c r="R118" s="31">
        <f t="shared" si="65"/>
        <v>194.11240236680004</v>
      </c>
      <c r="S118" s="33">
        <f t="shared" si="59"/>
        <v>3.0751846078858129</v>
      </c>
      <c r="T118" s="34" t="s">
        <v>33</v>
      </c>
      <c r="U118" s="4"/>
      <c r="V118" s="4"/>
      <c r="W118" s="4"/>
      <c r="X118" s="20"/>
      <c r="Y118" s="20"/>
      <c r="Z118" s="20"/>
      <c r="AA118" s="3"/>
      <c r="AB118" s="3"/>
      <c r="AC118" s="21"/>
      <c r="AD118" s="21"/>
      <c r="AE118" s="21"/>
      <c r="AF118" s="4"/>
      <c r="AG118" s="1"/>
    </row>
    <row r="119" spans="1:33" ht="47.25" x14ac:dyDescent="0.25">
      <c r="A119" s="36" t="s">
        <v>251</v>
      </c>
      <c r="B119" s="37" t="s">
        <v>253</v>
      </c>
      <c r="C119" s="38" t="s">
        <v>254</v>
      </c>
      <c r="D119" s="39">
        <v>293.55357750220003</v>
      </c>
      <c r="E119" s="39">
        <v>77.697674939999999</v>
      </c>
      <c r="F119" s="39">
        <f t="shared" ref="F119:F199" si="66">D119-E119</f>
        <v>215.85590256220001</v>
      </c>
      <c r="G119" s="40">
        <f t="shared" ref="G119:H199" si="67">I119+K119+M119+O119</f>
        <v>0.35464000000000001</v>
      </c>
      <c r="H119" s="40">
        <f t="shared" si="67"/>
        <v>9.2552969999999998E-2</v>
      </c>
      <c r="I119" s="39">
        <v>8.8660000000000003E-2</v>
      </c>
      <c r="J119" s="39">
        <v>9.2552969999999998E-2</v>
      </c>
      <c r="K119" s="39">
        <v>8.8660000000000003E-2</v>
      </c>
      <c r="L119" s="40">
        <v>0</v>
      </c>
      <c r="M119" s="39">
        <v>8.8660000000000003E-2</v>
      </c>
      <c r="N119" s="40">
        <v>0</v>
      </c>
      <c r="O119" s="40">
        <v>8.8660000000000003E-2</v>
      </c>
      <c r="P119" s="40">
        <v>0</v>
      </c>
      <c r="Q119" s="40">
        <f t="shared" ref="Q119:Q199" si="68">F119-H119</f>
        <v>215.7633495922</v>
      </c>
      <c r="R119" s="40">
        <f t="shared" ref="R119:R199" si="69">H119-(I119)</f>
        <v>3.8929699999999956E-3</v>
      </c>
      <c r="S119" s="41">
        <f t="shared" si="59"/>
        <v>4.3908978118655489E-2</v>
      </c>
      <c r="T119" s="42" t="s">
        <v>33</v>
      </c>
      <c r="U119" s="4"/>
      <c r="V119" s="4"/>
      <c r="W119" s="4"/>
      <c r="X119" s="20"/>
      <c r="Y119" s="20"/>
      <c r="Z119" s="20"/>
      <c r="AA119" s="3"/>
      <c r="AB119" s="3"/>
      <c r="AC119" s="21"/>
      <c r="AD119" s="21"/>
      <c r="AE119" s="21"/>
      <c r="AF119" s="4"/>
      <c r="AG119" s="1"/>
    </row>
    <row r="120" spans="1:33" ht="119.25" customHeight="1" x14ac:dyDescent="0.25">
      <c r="A120" s="36" t="s">
        <v>251</v>
      </c>
      <c r="B120" s="37" t="s">
        <v>255</v>
      </c>
      <c r="C120" s="38" t="s">
        <v>256</v>
      </c>
      <c r="D120" s="39">
        <v>396.702820453507</v>
      </c>
      <c r="E120" s="39">
        <v>129.93020326999999</v>
      </c>
      <c r="F120" s="39">
        <f t="shared" si="66"/>
        <v>266.77261718350701</v>
      </c>
      <c r="G120" s="40">
        <f t="shared" si="67"/>
        <v>37.245999996000002</v>
      </c>
      <c r="H120" s="40">
        <f t="shared" si="67"/>
        <v>3.26012112</v>
      </c>
      <c r="I120" s="39">
        <v>0</v>
      </c>
      <c r="J120" s="39">
        <v>3.26012112</v>
      </c>
      <c r="K120" s="39">
        <v>0</v>
      </c>
      <c r="L120" s="40">
        <v>0</v>
      </c>
      <c r="M120" s="39">
        <v>0</v>
      </c>
      <c r="N120" s="40">
        <v>0</v>
      </c>
      <c r="O120" s="40">
        <v>37.245999996000002</v>
      </c>
      <c r="P120" s="40">
        <v>0</v>
      </c>
      <c r="Q120" s="40">
        <f t="shared" si="68"/>
        <v>263.512496063507</v>
      </c>
      <c r="R120" s="40">
        <f t="shared" si="69"/>
        <v>3.26012112</v>
      </c>
      <c r="S120" s="41">
        <v>1</v>
      </c>
      <c r="T120" s="42" t="s">
        <v>257</v>
      </c>
      <c r="U120" s="4"/>
      <c r="V120" s="4"/>
      <c r="W120" s="4"/>
      <c r="X120" s="20"/>
      <c r="Y120" s="20"/>
      <c r="Z120" s="20"/>
      <c r="AA120" s="3"/>
      <c r="AB120" s="3"/>
      <c r="AC120" s="21"/>
      <c r="AD120" s="21"/>
      <c r="AE120" s="21"/>
      <c r="AF120" s="4"/>
      <c r="AG120" s="1"/>
    </row>
    <row r="121" spans="1:33" ht="94.5" x14ac:dyDescent="0.25">
      <c r="A121" s="36" t="s">
        <v>251</v>
      </c>
      <c r="B121" s="37" t="s">
        <v>258</v>
      </c>
      <c r="C121" s="38" t="s">
        <v>259</v>
      </c>
      <c r="D121" s="39">
        <v>188.57774173199999</v>
      </c>
      <c r="E121" s="39">
        <v>112.89864949999999</v>
      </c>
      <c r="F121" s="39">
        <f t="shared" si="66"/>
        <v>75.679092232000002</v>
      </c>
      <c r="G121" s="40">
        <f t="shared" si="67"/>
        <v>75.605093531999998</v>
      </c>
      <c r="H121" s="40">
        <f t="shared" si="67"/>
        <v>0.34988519000000001</v>
      </c>
      <c r="I121" s="39">
        <v>0</v>
      </c>
      <c r="J121" s="39">
        <v>0.34988519000000001</v>
      </c>
      <c r="K121" s="39">
        <v>0</v>
      </c>
      <c r="L121" s="40">
        <v>0</v>
      </c>
      <c r="M121" s="39">
        <v>0</v>
      </c>
      <c r="N121" s="40">
        <v>0</v>
      </c>
      <c r="O121" s="40">
        <v>75.605093531999998</v>
      </c>
      <c r="P121" s="40">
        <v>0</v>
      </c>
      <c r="Q121" s="40">
        <f t="shared" si="68"/>
        <v>75.329207042000007</v>
      </c>
      <c r="R121" s="40">
        <f t="shared" si="69"/>
        <v>0.34988519000000001</v>
      </c>
      <c r="S121" s="41">
        <v>1</v>
      </c>
      <c r="T121" s="42" t="s">
        <v>260</v>
      </c>
      <c r="U121" s="4"/>
      <c r="V121" s="4"/>
      <c r="W121" s="4"/>
      <c r="X121" s="20"/>
      <c r="Y121" s="20"/>
      <c r="Z121" s="20"/>
      <c r="AA121" s="3"/>
      <c r="AB121" s="3"/>
      <c r="AC121" s="21"/>
      <c r="AD121" s="21"/>
      <c r="AE121" s="21"/>
      <c r="AF121" s="4"/>
      <c r="AG121" s="1"/>
    </row>
    <row r="122" spans="1:33" ht="37.5" customHeight="1" x14ac:dyDescent="0.25">
      <c r="A122" s="36" t="s">
        <v>251</v>
      </c>
      <c r="B122" s="37" t="s">
        <v>261</v>
      </c>
      <c r="C122" s="38" t="s">
        <v>262</v>
      </c>
      <c r="D122" s="39">
        <v>152.24322204999999</v>
      </c>
      <c r="E122" s="39">
        <v>43.217631780000005</v>
      </c>
      <c r="F122" s="39">
        <f t="shared" si="66"/>
        <v>109.02559026999998</v>
      </c>
      <c r="G122" s="40">
        <f t="shared" si="67"/>
        <v>75.754766099999998</v>
      </c>
      <c r="H122" s="40">
        <f t="shared" si="67"/>
        <v>1.4841725799999999</v>
      </c>
      <c r="I122" s="39">
        <v>0</v>
      </c>
      <c r="J122" s="39">
        <v>1.4841725799999999</v>
      </c>
      <c r="K122" s="39">
        <v>0</v>
      </c>
      <c r="L122" s="40">
        <v>0</v>
      </c>
      <c r="M122" s="39">
        <v>0</v>
      </c>
      <c r="N122" s="40">
        <v>0</v>
      </c>
      <c r="O122" s="40">
        <v>75.754766099999998</v>
      </c>
      <c r="P122" s="40">
        <v>0</v>
      </c>
      <c r="Q122" s="40">
        <f t="shared" si="68"/>
        <v>107.54141768999997</v>
      </c>
      <c r="R122" s="40">
        <f t="shared" si="69"/>
        <v>1.4841725799999999</v>
      </c>
      <c r="S122" s="41">
        <v>1</v>
      </c>
      <c r="T122" s="42" t="s">
        <v>260</v>
      </c>
      <c r="U122" s="4"/>
      <c r="V122" s="4"/>
      <c r="W122" s="4"/>
      <c r="X122" s="20"/>
      <c r="Y122" s="20"/>
      <c r="Z122" s="20"/>
      <c r="AA122" s="3"/>
      <c r="AB122" s="3"/>
      <c r="AC122" s="21"/>
      <c r="AD122" s="21"/>
      <c r="AE122" s="21"/>
      <c r="AF122" s="4"/>
      <c r="AG122" s="1"/>
    </row>
    <row r="123" spans="1:33" ht="115.5" customHeight="1" x14ac:dyDescent="0.25">
      <c r="A123" s="36" t="s">
        <v>251</v>
      </c>
      <c r="B123" s="37" t="s">
        <v>263</v>
      </c>
      <c r="C123" s="38" t="s">
        <v>264</v>
      </c>
      <c r="D123" s="39">
        <v>207.79295479799998</v>
      </c>
      <c r="E123" s="39">
        <v>207.34141216</v>
      </c>
      <c r="F123" s="39">
        <f t="shared" si="66"/>
        <v>0.45154263799997807</v>
      </c>
      <c r="G123" s="40">
        <f t="shared" si="67"/>
        <v>9.8802205779999923</v>
      </c>
      <c r="H123" s="40">
        <f t="shared" si="67"/>
        <v>4.5840708799999996</v>
      </c>
      <c r="I123" s="39">
        <v>0</v>
      </c>
      <c r="J123" s="39">
        <v>4.5840708799999996</v>
      </c>
      <c r="K123" s="39">
        <v>0</v>
      </c>
      <c r="L123" s="40">
        <v>0</v>
      </c>
      <c r="M123" s="39">
        <v>0</v>
      </c>
      <c r="N123" s="40">
        <v>0</v>
      </c>
      <c r="O123" s="40">
        <v>9.8802205779999923</v>
      </c>
      <c r="P123" s="40">
        <v>0</v>
      </c>
      <c r="Q123" s="40">
        <f t="shared" si="68"/>
        <v>-4.1325282420000216</v>
      </c>
      <c r="R123" s="40">
        <f t="shared" si="69"/>
        <v>4.5840708799999996</v>
      </c>
      <c r="S123" s="41">
        <v>1</v>
      </c>
      <c r="T123" s="42" t="s">
        <v>265</v>
      </c>
      <c r="U123" s="4"/>
      <c r="V123" s="4"/>
      <c r="W123" s="4"/>
      <c r="X123" s="20"/>
      <c r="Y123" s="20"/>
      <c r="Z123" s="20"/>
      <c r="AA123" s="3"/>
      <c r="AB123" s="3"/>
      <c r="AC123" s="21"/>
      <c r="AD123" s="21"/>
      <c r="AE123" s="21"/>
      <c r="AF123" s="4"/>
      <c r="AG123" s="1"/>
    </row>
    <row r="124" spans="1:33" ht="213.75" customHeight="1" x14ac:dyDescent="0.25">
      <c r="A124" s="36" t="s">
        <v>251</v>
      </c>
      <c r="B124" s="37" t="s">
        <v>266</v>
      </c>
      <c r="C124" s="38" t="s">
        <v>267</v>
      </c>
      <c r="D124" s="39">
        <v>184.25270932000001</v>
      </c>
      <c r="E124" s="39">
        <v>71.804600279999988</v>
      </c>
      <c r="F124" s="39">
        <f t="shared" si="66"/>
        <v>112.44810904000002</v>
      </c>
      <c r="G124" s="40">
        <f t="shared" si="67"/>
        <v>49.815469009600008</v>
      </c>
      <c r="H124" s="40">
        <f t="shared" si="67"/>
        <v>61.791693649999992</v>
      </c>
      <c r="I124" s="39">
        <v>0.14399999999999999</v>
      </c>
      <c r="J124" s="39">
        <v>61.791693649999992</v>
      </c>
      <c r="K124" s="39">
        <v>0.14399999999999999</v>
      </c>
      <c r="L124" s="40">
        <v>0</v>
      </c>
      <c r="M124" s="39">
        <v>0.14399999999999999</v>
      </c>
      <c r="N124" s="40">
        <v>0</v>
      </c>
      <c r="O124" s="40">
        <v>49.383469009600006</v>
      </c>
      <c r="P124" s="40">
        <v>0</v>
      </c>
      <c r="Q124" s="40">
        <f t="shared" si="68"/>
        <v>50.656415390000028</v>
      </c>
      <c r="R124" s="40">
        <f t="shared" si="69"/>
        <v>61.647693649999994</v>
      </c>
      <c r="S124" s="41">
        <f t="shared" si="59"/>
        <v>428.10898368055553</v>
      </c>
      <c r="T124" s="42" t="s">
        <v>110</v>
      </c>
      <c r="U124" s="4"/>
      <c r="V124" s="4"/>
      <c r="W124" s="4"/>
      <c r="X124" s="20"/>
      <c r="Y124" s="20"/>
      <c r="Z124" s="20"/>
      <c r="AA124" s="3"/>
      <c r="AB124" s="3"/>
      <c r="AC124" s="21"/>
      <c r="AD124" s="21"/>
      <c r="AE124" s="21"/>
      <c r="AF124" s="4"/>
      <c r="AG124" s="1"/>
    </row>
    <row r="125" spans="1:33" ht="91.5" customHeight="1" x14ac:dyDescent="0.25">
      <c r="A125" s="36" t="s">
        <v>251</v>
      </c>
      <c r="B125" s="37" t="s">
        <v>268</v>
      </c>
      <c r="C125" s="38" t="s">
        <v>269</v>
      </c>
      <c r="D125" s="39">
        <v>147.19718391399999</v>
      </c>
      <c r="E125" s="39">
        <v>66.115075099999984</v>
      </c>
      <c r="F125" s="39">
        <f t="shared" si="66"/>
        <v>81.082108814000009</v>
      </c>
      <c r="G125" s="40">
        <f t="shared" si="67"/>
        <v>60.167742340000011</v>
      </c>
      <c r="H125" s="40">
        <f t="shared" si="67"/>
        <v>22.531562250000004</v>
      </c>
      <c r="I125" s="39">
        <v>0</v>
      </c>
      <c r="J125" s="39">
        <v>22.531562250000004</v>
      </c>
      <c r="K125" s="39">
        <v>0</v>
      </c>
      <c r="L125" s="40">
        <v>0</v>
      </c>
      <c r="M125" s="39">
        <v>33.069679999999998</v>
      </c>
      <c r="N125" s="40">
        <v>0</v>
      </c>
      <c r="O125" s="40">
        <v>27.098062340000013</v>
      </c>
      <c r="P125" s="40">
        <v>0</v>
      </c>
      <c r="Q125" s="40">
        <f t="shared" si="68"/>
        <v>58.550546564000001</v>
      </c>
      <c r="R125" s="40">
        <f t="shared" si="69"/>
        <v>22.531562250000004</v>
      </c>
      <c r="S125" s="41">
        <v>1</v>
      </c>
      <c r="T125" s="42" t="s">
        <v>265</v>
      </c>
      <c r="U125" s="4"/>
      <c r="V125" s="4"/>
      <c r="W125" s="4"/>
      <c r="X125" s="20"/>
      <c r="Y125" s="20"/>
      <c r="Z125" s="20"/>
      <c r="AA125" s="3"/>
      <c r="AB125" s="3"/>
      <c r="AC125" s="21"/>
      <c r="AD125" s="21"/>
      <c r="AE125" s="21"/>
      <c r="AF125" s="4"/>
      <c r="AG125" s="1"/>
    </row>
    <row r="126" spans="1:33" ht="115.5" customHeight="1" x14ac:dyDescent="0.25">
      <c r="A126" s="36" t="s">
        <v>251</v>
      </c>
      <c r="B126" s="37" t="s">
        <v>270</v>
      </c>
      <c r="C126" s="38" t="s">
        <v>271</v>
      </c>
      <c r="D126" s="39">
        <v>423.25613961599998</v>
      </c>
      <c r="E126" s="39">
        <v>136.90341516000001</v>
      </c>
      <c r="F126" s="39">
        <f t="shared" si="66"/>
        <v>286.35272445599998</v>
      </c>
      <c r="G126" s="40">
        <f t="shared" si="67"/>
        <v>105.25999009739999</v>
      </c>
      <c r="H126" s="40">
        <f t="shared" si="67"/>
        <v>-5.0285560800000004</v>
      </c>
      <c r="I126" s="39">
        <v>0</v>
      </c>
      <c r="J126" s="39">
        <v>-5.0285560800000004</v>
      </c>
      <c r="K126" s="39">
        <v>0</v>
      </c>
      <c r="L126" s="40">
        <v>0</v>
      </c>
      <c r="M126" s="39">
        <v>0</v>
      </c>
      <c r="N126" s="40">
        <v>0</v>
      </c>
      <c r="O126" s="40">
        <v>105.25999009739999</v>
      </c>
      <c r="P126" s="40">
        <v>0</v>
      </c>
      <c r="Q126" s="40">
        <f t="shared" si="68"/>
        <v>291.38128053599996</v>
      </c>
      <c r="R126" s="40">
        <f t="shared" si="69"/>
        <v>-5.0285560800000004</v>
      </c>
      <c r="S126" s="41">
        <v>1</v>
      </c>
      <c r="T126" s="42" t="s">
        <v>272</v>
      </c>
      <c r="U126" s="4"/>
      <c r="V126" s="4"/>
      <c r="W126" s="4"/>
      <c r="X126" s="20"/>
      <c r="Y126" s="20"/>
      <c r="Z126" s="20"/>
      <c r="AA126" s="3"/>
      <c r="AB126" s="3"/>
      <c r="AC126" s="21"/>
      <c r="AD126" s="21"/>
      <c r="AE126" s="21"/>
      <c r="AF126" s="4"/>
      <c r="AG126" s="1"/>
    </row>
    <row r="127" spans="1:33" ht="47.25" x14ac:dyDescent="0.25">
      <c r="A127" s="36" t="s">
        <v>251</v>
      </c>
      <c r="B127" s="37" t="s">
        <v>273</v>
      </c>
      <c r="C127" s="38" t="s">
        <v>274</v>
      </c>
      <c r="D127" s="39">
        <v>63.225603020000001</v>
      </c>
      <c r="E127" s="39">
        <v>1.0999858600000001</v>
      </c>
      <c r="F127" s="39">
        <f t="shared" si="66"/>
        <v>62.125617160000004</v>
      </c>
      <c r="G127" s="40">
        <f t="shared" si="67"/>
        <v>55.523252926399998</v>
      </c>
      <c r="H127" s="40">
        <f t="shared" si="67"/>
        <v>0</v>
      </c>
      <c r="I127" s="39">
        <v>0</v>
      </c>
      <c r="J127" s="39">
        <v>0</v>
      </c>
      <c r="K127" s="39">
        <v>0</v>
      </c>
      <c r="L127" s="40">
        <v>0</v>
      </c>
      <c r="M127" s="39">
        <v>0</v>
      </c>
      <c r="N127" s="40">
        <v>0</v>
      </c>
      <c r="O127" s="40">
        <v>55.523252926399998</v>
      </c>
      <c r="P127" s="40">
        <v>0</v>
      </c>
      <c r="Q127" s="40">
        <f t="shared" si="68"/>
        <v>62.125617160000004</v>
      </c>
      <c r="R127" s="40">
        <f t="shared" si="69"/>
        <v>0</v>
      </c>
      <c r="S127" s="41">
        <v>0</v>
      </c>
      <c r="T127" s="42" t="s">
        <v>33</v>
      </c>
      <c r="U127" s="4"/>
      <c r="V127" s="4"/>
      <c r="W127" s="4"/>
      <c r="X127" s="20"/>
      <c r="Y127" s="20"/>
      <c r="Z127" s="20"/>
      <c r="AA127" s="3"/>
      <c r="AB127" s="3"/>
      <c r="AC127" s="21"/>
      <c r="AD127" s="21"/>
      <c r="AE127" s="21"/>
      <c r="AF127" s="4"/>
      <c r="AG127" s="1"/>
    </row>
    <row r="128" spans="1:33" ht="47.25" x14ac:dyDescent="0.25">
      <c r="A128" s="36" t="s">
        <v>251</v>
      </c>
      <c r="B128" s="37" t="s">
        <v>275</v>
      </c>
      <c r="C128" s="38" t="s">
        <v>276</v>
      </c>
      <c r="D128" s="39">
        <v>47.268015454</v>
      </c>
      <c r="E128" s="39">
        <v>0.48186621000000002</v>
      </c>
      <c r="F128" s="39">
        <f t="shared" si="66"/>
        <v>46.786149244000001</v>
      </c>
      <c r="G128" s="40">
        <f t="shared" si="67"/>
        <v>43.953540000000004</v>
      </c>
      <c r="H128" s="40">
        <f t="shared" si="67"/>
        <v>0.37205716</v>
      </c>
      <c r="I128" s="39">
        <v>0</v>
      </c>
      <c r="J128" s="39">
        <v>0.37205716</v>
      </c>
      <c r="K128" s="39">
        <v>0</v>
      </c>
      <c r="L128" s="40">
        <v>0</v>
      </c>
      <c r="M128" s="39">
        <v>0</v>
      </c>
      <c r="N128" s="40">
        <v>0</v>
      </c>
      <c r="O128" s="40">
        <v>43.953540000000004</v>
      </c>
      <c r="P128" s="40">
        <v>0</v>
      </c>
      <c r="Q128" s="40">
        <f t="shared" si="68"/>
        <v>46.414092084000004</v>
      </c>
      <c r="R128" s="40">
        <f t="shared" si="69"/>
        <v>0.37205716</v>
      </c>
      <c r="S128" s="41">
        <v>1</v>
      </c>
      <c r="T128" s="42" t="s">
        <v>277</v>
      </c>
      <c r="U128" s="4"/>
      <c r="V128" s="4"/>
      <c r="W128" s="4"/>
      <c r="X128" s="20"/>
      <c r="Y128" s="20"/>
      <c r="Z128" s="20"/>
      <c r="AA128" s="3"/>
      <c r="AB128" s="3"/>
      <c r="AC128" s="21"/>
      <c r="AD128" s="21"/>
      <c r="AE128" s="21"/>
      <c r="AF128" s="4"/>
      <c r="AG128" s="1"/>
    </row>
    <row r="129" spans="1:33" ht="47.25" x14ac:dyDescent="0.25">
      <c r="A129" s="36" t="s">
        <v>251</v>
      </c>
      <c r="B129" s="37" t="s">
        <v>278</v>
      </c>
      <c r="C129" s="38" t="s">
        <v>279</v>
      </c>
      <c r="D129" s="39">
        <v>88.054917710000012</v>
      </c>
      <c r="E129" s="39">
        <v>4.659600629999999</v>
      </c>
      <c r="F129" s="39">
        <f t="shared" si="66"/>
        <v>83.395317080000012</v>
      </c>
      <c r="G129" s="40">
        <f t="shared" si="67"/>
        <v>63.904664564000001</v>
      </c>
      <c r="H129" s="40">
        <f t="shared" si="67"/>
        <v>0</v>
      </c>
      <c r="I129" s="39">
        <v>0</v>
      </c>
      <c r="J129" s="39">
        <v>0</v>
      </c>
      <c r="K129" s="39">
        <v>0</v>
      </c>
      <c r="L129" s="40">
        <v>0</v>
      </c>
      <c r="M129" s="39">
        <v>0</v>
      </c>
      <c r="N129" s="40">
        <v>0</v>
      </c>
      <c r="O129" s="40">
        <v>63.904664564000001</v>
      </c>
      <c r="P129" s="40">
        <v>0</v>
      </c>
      <c r="Q129" s="40">
        <f t="shared" si="68"/>
        <v>83.395317080000012</v>
      </c>
      <c r="R129" s="40">
        <f t="shared" si="69"/>
        <v>0</v>
      </c>
      <c r="S129" s="41">
        <v>0</v>
      </c>
      <c r="T129" s="42" t="s">
        <v>33</v>
      </c>
      <c r="U129" s="4"/>
      <c r="V129" s="4"/>
      <c r="W129" s="4"/>
      <c r="X129" s="20"/>
      <c r="Y129" s="20"/>
      <c r="Z129" s="20"/>
      <c r="AA129" s="3"/>
      <c r="AB129" s="3"/>
      <c r="AC129" s="21"/>
      <c r="AD129" s="21"/>
      <c r="AE129" s="21"/>
      <c r="AF129" s="4"/>
      <c r="AG129" s="1"/>
    </row>
    <row r="130" spans="1:33" ht="47.25" x14ac:dyDescent="0.25">
      <c r="A130" s="36" t="s">
        <v>251</v>
      </c>
      <c r="B130" s="37" t="s">
        <v>280</v>
      </c>
      <c r="C130" s="38" t="s">
        <v>281</v>
      </c>
      <c r="D130" s="39">
        <v>59.261312000000004</v>
      </c>
      <c r="E130" s="39">
        <v>0</v>
      </c>
      <c r="F130" s="39">
        <f t="shared" si="66"/>
        <v>59.261312000000004</v>
      </c>
      <c r="G130" s="40">
        <f t="shared" si="67"/>
        <v>55.693246400000007</v>
      </c>
      <c r="H130" s="40">
        <f t="shared" si="67"/>
        <v>0</v>
      </c>
      <c r="I130" s="39">
        <v>0</v>
      </c>
      <c r="J130" s="39">
        <v>0</v>
      </c>
      <c r="K130" s="39">
        <v>0</v>
      </c>
      <c r="L130" s="40">
        <v>0</v>
      </c>
      <c r="M130" s="39">
        <v>0</v>
      </c>
      <c r="N130" s="40">
        <v>0</v>
      </c>
      <c r="O130" s="40">
        <v>55.693246400000007</v>
      </c>
      <c r="P130" s="40">
        <v>0</v>
      </c>
      <c r="Q130" s="40">
        <f t="shared" si="68"/>
        <v>59.261312000000004</v>
      </c>
      <c r="R130" s="40">
        <f t="shared" si="69"/>
        <v>0</v>
      </c>
      <c r="S130" s="41">
        <v>0</v>
      </c>
      <c r="T130" s="42" t="s">
        <v>33</v>
      </c>
      <c r="U130" s="4"/>
      <c r="V130" s="4"/>
      <c r="W130" s="4"/>
      <c r="X130" s="20"/>
      <c r="Y130" s="20"/>
      <c r="Z130" s="20"/>
      <c r="AA130" s="3"/>
      <c r="AB130" s="3"/>
      <c r="AC130" s="21"/>
      <c r="AD130" s="21"/>
      <c r="AE130" s="21"/>
      <c r="AF130" s="4"/>
      <c r="AG130" s="1"/>
    </row>
    <row r="131" spans="1:33" ht="47.25" x14ac:dyDescent="0.25">
      <c r="A131" s="36" t="s">
        <v>251</v>
      </c>
      <c r="B131" s="37" t="s">
        <v>282</v>
      </c>
      <c r="C131" s="38" t="s">
        <v>283</v>
      </c>
      <c r="D131" s="39">
        <v>50.395041784</v>
      </c>
      <c r="E131" s="39">
        <v>0</v>
      </c>
      <c r="F131" s="39">
        <f t="shared" si="66"/>
        <v>50.395041784</v>
      </c>
      <c r="G131" s="40">
        <f t="shared" si="67"/>
        <v>37.964849966200006</v>
      </c>
      <c r="H131" s="40">
        <f t="shared" si="67"/>
        <v>0</v>
      </c>
      <c r="I131" s="39">
        <v>0.28000000000000003</v>
      </c>
      <c r="J131" s="39">
        <v>0</v>
      </c>
      <c r="K131" s="39">
        <v>8.7360000000000007</v>
      </c>
      <c r="L131" s="40">
        <v>0</v>
      </c>
      <c r="M131" s="39">
        <v>12.336</v>
      </c>
      <c r="N131" s="40">
        <v>0</v>
      </c>
      <c r="O131" s="40">
        <v>16.612849966200002</v>
      </c>
      <c r="P131" s="40">
        <v>0</v>
      </c>
      <c r="Q131" s="40">
        <f t="shared" si="68"/>
        <v>50.395041784</v>
      </c>
      <c r="R131" s="40">
        <f t="shared" si="69"/>
        <v>-0.28000000000000003</v>
      </c>
      <c r="S131" s="41">
        <f t="shared" si="59"/>
        <v>-1</v>
      </c>
      <c r="T131" s="42" t="s">
        <v>284</v>
      </c>
      <c r="U131" s="4"/>
      <c r="V131" s="4"/>
      <c r="W131" s="4"/>
      <c r="X131" s="20"/>
      <c r="Y131" s="20"/>
      <c r="Z131" s="20"/>
      <c r="AA131" s="3"/>
      <c r="AB131" s="3"/>
      <c r="AC131" s="21"/>
      <c r="AD131" s="21"/>
      <c r="AE131" s="21"/>
      <c r="AF131" s="4"/>
      <c r="AG131" s="1"/>
    </row>
    <row r="132" spans="1:33" ht="54.75" customHeight="1" x14ac:dyDescent="0.25">
      <c r="A132" s="36" t="s">
        <v>251</v>
      </c>
      <c r="B132" s="37" t="s">
        <v>285</v>
      </c>
      <c r="C132" s="38" t="s">
        <v>286</v>
      </c>
      <c r="D132" s="39">
        <v>50.530760970000003</v>
      </c>
      <c r="E132" s="39">
        <v>0</v>
      </c>
      <c r="F132" s="39">
        <f t="shared" si="66"/>
        <v>50.530760970000003</v>
      </c>
      <c r="G132" s="40">
        <f t="shared" si="67"/>
        <v>47.77361217</v>
      </c>
      <c r="H132" s="40">
        <f t="shared" si="67"/>
        <v>0</v>
      </c>
      <c r="I132" s="39">
        <v>0</v>
      </c>
      <c r="J132" s="39">
        <v>0</v>
      </c>
      <c r="K132" s="39">
        <v>0</v>
      </c>
      <c r="L132" s="40">
        <v>0</v>
      </c>
      <c r="M132" s="39">
        <v>0</v>
      </c>
      <c r="N132" s="40">
        <v>0</v>
      </c>
      <c r="O132" s="40">
        <v>47.77361217</v>
      </c>
      <c r="P132" s="40">
        <v>0</v>
      </c>
      <c r="Q132" s="40">
        <f t="shared" si="68"/>
        <v>50.530760970000003</v>
      </c>
      <c r="R132" s="40">
        <f t="shared" si="69"/>
        <v>0</v>
      </c>
      <c r="S132" s="41">
        <v>0</v>
      </c>
      <c r="T132" s="42" t="s">
        <v>33</v>
      </c>
      <c r="U132" s="4"/>
      <c r="V132" s="4"/>
      <c r="W132" s="4"/>
      <c r="X132" s="20"/>
      <c r="Y132" s="20"/>
      <c r="Z132" s="20"/>
      <c r="AA132" s="3"/>
      <c r="AB132" s="3"/>
      <c r="AC132" s="21"/>
      <c r="AD132" s="21"/>
      <c r="AE132" s="21"/>
      <c r="AF132" s="4"/>
      <c r="AG132" s="1"/>
    </row>
    <row r="133" spans="1:33" ht="57" customHeight="1" x14ac:dyDescent="0.25">
      <c r="A133" s="36" t="s">
        <v>251</v>
      </c>
      <c r="B133" s="37" t="s">
        <v>287</v>
      </c>
      <c r="C133" s="38" t="s">
        <v>288</v>
      </c>
      <c r="D133" s="39">
        <v>3.0567917619999996</v>
      </c>
      <c r="E133" s="39">
        <v>1.1546731899999998</v>
      </c>
      <c r="F133" s="39">
        <f t="shared" si="66"/>
        <v>1.9021185719999998</v>
      </c>
      <c r="G133" s="40">
        <f t="shared" si="67"/>
        <v>1.902118572</v>
      </c>
      <c r="H133" s="40">
        <f t="shared" si="67"/>
        <v>0</v>
      </c>
      <c r="I133" s="39">
        <v>0</v>
      </c>
      <c r="J133" s="39">
        <v>0</v>
      </c>
      <c r="K133" s="39">
        <v>0</v>
      </c>
      <c r="L133" s="40">
        <v>0</v>
      </c>
      <c r="M133" s="39">
        <v>0</v>
      </c>
      <c r="N133" s="40">
        <v>0</v>
      </c>
      <c r="O133" s="40">
        <v>1.902118572</v>
      </c>
      <c r="P133" s="40">
        <v>0</v>
      </c>
      <c r="Q133" s="40">
        <f t="shared" si="68"/>
        <v>1.9021185719999998</v>
      </c>
      <c r="R133" s="40">
        <f t="shared" si="69"/>
        <v>0</v>
      </c>
      <c r="S133" s="41">
        <v>0</v>
      </c>
      <c r="T133" s="42" t="s">
        <v>33</v>
      </c>
      <c r="U133" s="4"/>
      <c r="V133" s="4"/>
      <c r="W133" s="4"/>
      <c r="X133" s="20"/>
      <c r="Y133" s="20"/>
      <c r="Z133" s="20"/>
      <c r="AA133" s="3"/>
      <c r="AB133" s="3"/>
      <c r="AC133" s="21"/>
      <c r="AD133" s="21"/>
      <c r="AE133" s="21"/>
      <c r="AF133" s="4"/>
      <c r="AG133" s="1"/>
    </row>
    <row r="134" spans="1:33" ht="62.25" customHeight="1" x14ac:dyDescent="0.25">
      <c r="A134" s="36" t="s">
        <v>251</v>
      </c>
      <c r="B134" s="37" t="s">
        <v>289</v>
      </c>
      <c r="C134" s="38" t="s">
        <v>290</v>
      </c>
      <c r="D134" s="39">
        <v>1.7016</v>
      </c>
      <c r="E134" s="39">
        <v>0.71399999999999997</v>
      </c>
      <c r="F134" s="39">
        <f t="shared" si="66"/>
        <v>0.98760000000000003</v>
      </c>
      <c r="G134" s="40">
        <f t="shared" si="67"/>
        <v>0.98160000000000003</v>
      </c>
      <c r="H134" s="40">
        <f t="shared" si="67"/>
        <v>0</v>
      </c>
      <c r="I134" s="39">
        <v>0</v>
      </c>
      <c r="J134" s="39">
        <v>0</v>
      </c>
      <c r="K134" s="39">
        <v>0</v>
      </c>
      <c r="L134" s="40">
        <v>0</v>
      </c>
      <c r="M134" s="39">
        <v>0</v>
      </c>
      <c r="N134" s="40">
        <v>0</v>
      </c>
      <c r="O134" s="40">
        <v>0.98160000000000003</v>
      </c>
      <c r="P134" s="40">
        <v>0</v>
      </c>
      <c r="Q134" s="40">
        <f t="shared" si="68"/>
        <v>0.98760000000000003</v>
      </c>
      <c r="R134" s="40">
        <f t="shared" si="69"/>
        <v>0</v>
      </c>
      <c r="S134" s="41">
        <v>0</v>
      </c>
      <c r="T134" s="42" t="s">
        <v>33</v>
      </c>
      <c r="U134" s="4"/>
      <c r="V134" s="4"/>
      <c r="W134" s="4"/>
      <c r="X134" s="20"/>
      <c r="Y134" s="20"/>
      <c r="Z134" s="20"/>
      <c r="AA134" s="3"/>
      <c r="AB134" s="3"/>
      <c r="AC134" s="21"/>
      <c r="AD134" s="21"/>
      <c r="AE134" s="21"/>
      <c r="AF134" s="4"/>
      <c r="AG134" s="1"/>
    </row>
    <row r="135" spans="1:33" ht="60" customHeight="1" x14ac:dyDescent="0.25">
      <c r="A135" s="36" t="s">
        <v>251</v>
      </c>
      <c r="B135" s="37" t="s">
        <v>291</v>
      </c>
      <c r="C135" s="38" t="s">
        <v>292</v>
      </c>
      <c r="D135" s="39">
        <v>1.4472</v>
      </c>
      <c r="E135" s="39">
        <v>0.71399999999999997</v>
      </c>
      <c r="F135" s="39">
        <f t="shared" si="66"/>
        <v>0.73320000000000007</v>
      </c>
      <c r="G135" s="40">
        <f t="shared" si="67"/>
        <v>0.72720000000000007</v>
      </c>
      <c r="H135" s="40">
        <f t="shared" si="67"/>
        <v>0</v>
      </c>
      <c r="I135" s="39">
        <v>0</v>
      </c>
      <c r="J135" s="39">
        <v>0</v>
      </c>
      <c r="K135" s="39">
        <v>0</v>
      </c>
      <c r="L135" s="40">
        <v>0</v>
      </c>
      <c r="M135" s="39">
        <v>0</v>
      </c>
      <c r="N135" s="40">
        <v>0</v>
      </c>
      <c r="O135" s="40">
        <v>0.72720000000000007</v>
      </c>
      <c r="P135" s="40">
        <v>0</v>
      </c>
      <c r="Q135" s="40">
        <f t="shared" si="68"/>
        <v>0.73320000000000007</v>
      </c>
      <c r="R135" s="40">
        <f t="shared" si="69"/>
        <v>0</v>
      </c>
      <c r="S135" s="41">
        <v>0</v>
      </c>
      <c r="T135" s="42" t="s">
        <v>33</v>
      </c>
      <c r="U135" s="4"/>
      <c r="V135" s="4"/>
      <c r="W135" s="4"/>
      <c r="X135" s="20"/>
      <c r="Y135" s="20"/>
      <c r="Z135" s="20"/>
      <c r="AA135" s="3"/>
      <c r="AB135" s="3"/>
      <c r="AC135" s="21"/>
      <c r="AD135" s="21"/>
      <c r="AE135" s="21"/>
      <c r="AF135" s="4"/>
      <c r="AG135" s="1"/>
    </row>
    <row r="136" spans="1:33" ht="78.75" x14ac:dyDescent="0.25">
      <c r="A136" s="36" t="s">
        <v>251</v>
      </c>
      <c r="B136" s="37" t="s">
        <v>293</v>
      </c>
      <c r="C136" s="38" t="s">
        <v>294</v>
      </c>
      <c r="D136" s="39">
        <v>2.8129971940000003</v>
      </c>
      <c r="E136" s="39">
        <v>1.80024319</v>
      </c>
      <c r="F136" s="39">
        <f t="shared" si="66"/>
        <v>1.0127540040000003</v>
      </c>
      <c r="G136" s="40" t="s">
        <v>33</v>
      </c>
      <c r="H136" s="40">
        <f t="shared" si="67"/>
        <v>0.95044949000000001</v>
      </c>
      <c r="I136" s="39" t="s">
        <v>33</v>
      </c>
      <c r="J136" s="39">
        <v>0.95044949000000001</v>
      </c>
      <c r="K136" s="39" t="s">
        <v>33</v>
      </c>
      <c r="L136" s="40">
        <v>0</v>
      </c>
      <c r="M136" s="39" t="s">
        <v>33</v>
      </c>
      <c r="N136" s="40">
        <v>0</v>
      </c>
      <c r="O136" s="40" t="s">
        <v>33</v>
      </c>
      <c r="P136" s="40">
        <v>0</v>
      </c>
      <c r="Q136" s="40">
        <f t="shared" si="68"/>
        <v>6.2304514000000255E-2</v>
      </c>
      <c r="R136" s="40" t="s">
        <v>33</v>
      </c>
      <c r="S136" s="41" t="s">
        <v>33</v>
      </c>
      <c r="T136" s="42" t="s">
        <v>295</v>
      </c>
      <c r="U136" s="4"/>
      <c r="V136" s="4"/>
      <c r="W136" s="4"/>
      <c r="X136" s="20"/>
      <c r="Y136" s="20"/>
      <c r="Z136" s="20"/>
      <c r="AA136" s="3"/>
      <c r="AB136" s="3"/>
      <c r="AC136" s="21"/>
      <c r="AD136" s="21"/>
      <c r="AE136" s="21"/>
      <c r="AF136" s="4"/>
      <c r="AG136" s="1"/>
    </row>
    <row r="137" spans="1:33" ht="78.75" x14ac:dyDescent="0.25">
      <c r="A137" s="36" t="s">
        <v>251</v>
      </c>
      <c r="B137" s="37" t="s">
        <v>296</v>
      </c>
      <c r="C137" s="38" t="s">
        <v>297</v>
      </c>
      <c r="D137" s="39">
        <v>2.8571999999999997</v>
      </c>
      <c r="E137" s="39">
        <v>0.23760000000000001</v>
      </c>
      <c r="F137" s="39">
        <f t="shared" si="66"/>
        <v>2.6195999999999997</v>
      </c>
      <c r="G137" s="40" t="s">
        <v>33</v>
      </c>
      <c r="H137" s="40">
        <f t="shared" si="67"/>
        <v>2.5911628999999996</v>
      </c>
      <c r="I137" s="39" t="s">
        <v>33</v>
      </c>
      <c r="J137" s="39">
        <v>2.5911628999999996</v>
      </c>
      <c r="K137" s="39" t="s">
        <v>33</v>
      </c>
      <c r="L137" s="40">
        <v>0</v>
      </c>
      <c r="M137" s="39" t="s">
        <v>33</v>
      </c>
      <c r="N137" s="40">
        <v>0</v>
      </c>
      <c r="O137" s="40" t="s">
        <v>33</v>
      </c>
      <c r="P137" s="40">
        <v>0</v>
      </c>
      <c r="Q137" s="40">
        <f t="shared" si="68"/>
        <v>2.8437100000000104E-2</v>
      </c>
      <c r="R137" s="40" t="s">
        <v>33</v>
      </c>
      <c r="S137" s="41" t="s">
        <v>33</v>
      </c>
      <c r="T137" s="42" t="s">
        <v>295</v>
      </c>
      <c r="U137" s="4"/>
      <c r="V137" s="4"/>
      <c r="W137" s="4"/>
      <c r="X137" s="20"/>
      <c r="Y137" s="20"/>
      <c r="Z137" s="20"/>
      <c r="AA137" s="3"/>
      <c r="AB137" s="3"/>
      <c r="AC137" s="21"/>
      <c r="AD137" s="21"/>
      <c r="AE137" s="21"/>
      <c r="AF137" s="4"/>
      <c r="AG137" s="1"/>
    </row>
    <row r="138" spans="1:33" ht="78.75" x14ac:dyDescent="0.25">
      <c r="A138" s="36" t="s">
        <v>251</v>
      </c>
      <c r="B138" s="37" t="s">
        <v>298</v>
      </c>
      <c r="C138" s="38" t="s">
        <v>299</v>
      </c>
      <c r="D138" s="39">
        <v>1.1484499720000001</v>
      </c>
      <c r="E138" s="39">
        <v>0.53630299999999997</v>
      </c>
      <c r="F138" s="39">
        <f t="shared" si="66"/>
        <v>0.61214697200000012</v>
      </c>
      <c r="G138" s="40" t="s">
        <v>33</v>
      </c>
      <c r="H138" s="40">
        <f t="shared" si="67"/>
        <v>1.06925567</v>
      </c>
      <c r="I138" s="39" t="s">
        <v>33</v>
      </c>
      <c r="J138" s="39">
        <v>1.06925567</v>
      </c>
      <c r="K138" s="39" t="s">
        <v>33</v>
      </c>
      <c r="L138" s="40">
        <v>0</v>
      </c>
      <c r="M138" s="39" t="s">
        <v>33</v>
      </c>
      <c r="N138" s="40">
        <v>0</v>
      </c>
      <c r="O138" s="40" t="s">
        <v>33</v>
      </c>
      <c r="P138" s="40">
        <v>0</v>
      </c>
      <c r="Q138" s="40">
        <f t="shared" si="68"/>
        <v>-0.45710869799999987</v>
      </c>
      <c r="R138" s="40" t="s">
        <v>33</v>
      </c>
      <c r="S138" s="41" t="s">
        <v>33</v>
      </c>
      <c r="T138" s="42" t="s">
        <v>295</v>
      </c>
      <c r="U138" s="4"/>
      <c r="V138" s="4"/>
      <c r="W138" s="4"/>
      <c r="X138" s="20"/>
      <c r="Y138" s="20"/>
      <c r="Z138" s="20"/>
      <c r="AA138" s="3"/>
      <c r="AB138" s="3"/>
      <c r="AC138" s="21"/>
      <c r="AD138" s="21"/>
      <c r="AE138" s="21"/>
      <c r="AF138" s="4"/>
      <c r="AG138" s="1"/>
    </row>
    <row r="139" spans="1:33" ht="78.75" x14ac:dyDescent="0.25">
      <c r="A139" s="36" t="s">
        <v>251</v>
      </c>
      <c r="B139" s="37" t="s">
        <v>300</v>
      </c>
      <c r="C139" s="38" t="s">
        <v>301</v>
      </c>
      <c r="D139" s="39">
        <v>2.8571999999999997</v>
      </c>
      <c r="E139" s="39">
        <v>0.18</v>
      </c>
      <c r="F139" s="39">
        <f t="shared" si="66"/>
        <v>2.6771999999999996</v>
      </c>
      <c r="G139" s="40" t="s">
        <v>33</v>
      </c>
      <c r="H139" s="40">
        <f t="shared" si="67"/>
        <v>2.650566</v>
      </c>
      <c r="I139" s="39" t="s">
        <v>33</v>
      </c>
      <c r="J139" s="39">
        <v>2.650566</v>
      </c>
      <c r="K139" s="39" t="s">
        <v>33</v>
      </c>
      <c r="L139" s="40">
        <v>0</v>
      </c>
      <c r="M139" s="39" t="s">
        <v>33</v>
      </c>
      <c r="N139" s="40">
        <v>0</v>
      </c>
      <c r="O139" s="40" t="s">
        <v>33</v>
      </c>
      <c r="P139" s="40">
        <v>0</v>
      </c>
      <c r="Q139" s="40">
        <f t="shared" si="68"/>
        <v>2.6633999999999602E-2</v>
      </c>
      <c r="R139" s="40" t="s">
        <v>33</v>
      </c>
      <c r="S139" s="41" t="s">
        <v>33</v>
      </c>
      <c r="T139" s="42" t="s">
        <v>295</v>
      </c>
      <c r="U139" s="4"/>
      <c r="V139" s="4"/>
      <c r="W139" s="4"/>
      <c r="X139" s="20"/>
      <c r="Y139" s="20"/>
      <c r="Z139" s="20"/>
      <c r="AA139" s="3"/>
      <c r="AB139" s="3"/>
      <c r="AC139" s="21"/>
      <c r="AD139" s="21"/>
      <c r="AE139" s="21"/>
      <c r="AF139" s="4"/>
      <c r="AG139" s="1"/>
    </row>
    <row r="140" spans="1:33" ht="31.5" x14ac:dyDescent="0.25">
      <c r="A140" s="36" t="s">
        <v>251</v>
      </c>
      <c r="B140" s="37" t="s">
        <v>302</v>
      </c>
      <c r="C140" s="38" t="s">
        <v>303</v>
      </c>
      <c r="D140" s="39">
        <v>308.75122140000002</v>
      </c>
      <c r="E140" s="39">
        <v>2.59982845</v>
      </c>
      <c r="F140" s="39">
        <f t="shared" si="66"/>
        <v>306.15139295</v>
      </c>
      <c r="G140" s="40">
        <f t="shared" si="67"/>
        <v>36.012855008399995</v>
      </c>
      <c r="H140" s="40">
        <f t="shared" si="67"/>
        <v>5.2586696499999999</v>
      </c>
      <c r="I140" s="39">
        <v>0</v>
      </c>
      <c r="J140" s="39">
        <v>5.2586696499999999</v>
      </c>
      <c r="K140" s="39">
        <v>10.180346350000001</v>
      </c>
      <c r="L140" s="40">
        <v>0</v>
      </c>
      <c r="M140" s="39">
        <v>13.641985</v>
      </c>
      <c r="N140" s="40">
        <v>0</v>
      </c>
      <c r="O140" s="40">
        <v>12.190523658399995</v>
      </c>
      <c r="P140" s="40">
        <v>0</v>
      </c>
      <c r="Q140" s="40">
        <f t="shared" si="68"/>
        <v>300.8927233</v>
      </c>
      <c r="R140" s="40">
        <f t="shared" si="69"/>
        <v>5.2586696499999999</v>
      </c>
      <c r="S140" s="41">
        <v>1</v>
      </c>
      <c r="T140" s="42" t="s">
        <v>33</v>
      </c>
      <c r="U140" s="4"/>
      <c r="V140" s="4"/>
      <c r="W140" s="4"/>
      <c r="X140" s="20"/>
      <c r="Y140" s="20"/>
      <c r="Z140" s="20"/>
      <c r="AA140" s="3"/>
      <c r="AB140" s="3"/>
      <c r="AC140" s="21"/>
      <c r="AD140" s="21"/>
      <c r="AE140" s="21"/>
      <c r="AF140" s="4"/>
      <c r="AG140" s="1"/>
    </row>
    <row r="141" spans="1:33" ht="67.5" customHeight="1" x14ac:dyDescent="0.25">
      <c r="A141" s="36" t="s">
        <v>251</v>
      </c>
      <c r="B141" s="37" t="s">
        <v>304</v>
      </c>
      <c r="C141" s="38" t="s">
        <v>305</v>
      </c>
      <c r="D141" s="39">
        <v>45.571843389999998</v>
      </c>
      <c r="E141" s="39">
        <v>46.149321869999994</v>
      </c>
      <c r="F141" s="39">
        <f t="shared" si="66"/>
        <v>-0.57747847999999635</v>
      </c>
      <c r="G141" s="40" t="s">
        <v>33</v>
      </c>
      <c r="H141" s="40">
        <f t="shared" si="67"/>
        <v>6.2052730000000007E-2</v>
      </c>
      <c r="I141" s="39" t="s">
        <v>33</v>
      </c>
      <c r="J141" s="39">
        <v>6.2052730000000007E-2</v>
      </c>
      <c r="K141" s="39" t="s">
        <v>33</v>
      </c>
      <c r="L141" s="40">
        <v>0</v>
      </c>
      <c r="M141" s="39" t="s">
        <v>33</v>
      </c>
      <c r="N141" s="40">
        <v>0</v>
      </c>
      <c r="O141" s="40" t="s">
        <v>33</v>
      </c>
      <c r="P141" s="40">
        <v>0</v>
      </c>
      <c r="Q141" s="40">
        <f t="shared" si="68"/>
        <v>-0.63953120999999635</v>
      </c>
      <c r="R141" s="40" t="s">
        <v>33</v>
      </c>
      <c r="S141" s="41" t="s">
        <v>33</v>
      </c>
      <c r="T141" s="42" t="s">
        <v>306</v>
      </c>
      <c r="U141" s="4"/>
      <c r="V141" s="4"/>
      <c r="W141" s="4"/>
      <c r="X141" s="20"/>
      <c r="Y141" s="20"/>
      <c r="Z141" s="20"/>
      <c r="AA141" s="3"/>
      <c r="AB141" s="3"/>
      <c r="AC141" s="21"/>
      <c r="AD141" s="21"/>
      <c r="AE141" s="21"/>
      <c r="AF141" s="4"/>
      <c r="AG141" s="1"/>
    </row>
    <row r="142" spans="1:33" ht="56.25" customHeight="1" x14ac:dyDescent="0.25">
      <c r="A142" s="36" t="s">
        <v>251</v>
      </c>
      <c r="B142" s="37" t="s">
        <v>307</v>
      </c>
      <c r="C142" s="38" t="s">
        <v>308</v>
      </c>
      <c r="D142" s="39">
        <v>11.615438592</v>
      </c>
      <c r="E142" s="39">
        <v>10.78374299</v>
      </c>
      <c r="F142" s="39">
        <f t="shared" si="66"/>
        <v>0.83169560199999992</v>
      </c>
      <c r="G142" s="40" t="s">
        <v>33</v>
      </c>
      <c r="H142" s="40">
        <f t="shared" si="67"/>
        <v>0</v>
      </c>
      <c r="I142" s="39" t="s">
        <v>33</v>
      </c>
      <c r="J142" s="39">
        <v>0</v>
      </c>
      <c r="K142" s="39" t="s">
        <v>33</v>
      </c>
      <c r="L142" s="40">
        <v>0</v>
      </c>
      <c r="M142" s="39" t="s">
        <v>33</v>
      </c>
      <c r="N142" s="40">
        <v>0</v>
      </c>
      <c r="O142" s="40" t="s">
        <v>33</v>
      </c>
      <c r="P142" s="40">
        <v>0</v>
      </c>
      <c r="Q142" s="40">
        <f t="shared" si="68"/>
        <v>0.83169560199999992</v>
      </c>
      <c r="R142" s="40" t="s">
        <v>33</v>
      </c>
      <c r="S142" s="41" t="s">
        <v>33</v>
      </c>
      <c r="T142" s="47" t="s">
        <v>309</v>
      </c>
      <c r="U142" s="4"/>
      <c r="V142" s="4"/>
      <c r="W142" s="4"/>
      <c r="X142" s="20"/>
      <c r="Y142" s="20"/>
      <c r="Z142" s="20"/>
      <c r="AA142" s="3"/>
      <c r="AB142" s="3"/>
      <c r="AC142" s="21"/>
      <c r="AD142" s="21"/>
      <c r="AE142" s="21"/>
      <c r="AF142" s="4"/>
      <c r="AG142" s="1"/>
    </row>
    <row r="143" spans="1:33" ht="78.75" x14ac:dyDescent="0.25">
      <c r="A143" s="36" t="s">
        <v>251</v>
      </c>
      <c r="B143" s="37" t="s">
        <v>310</v>
      </c>
      <c r="C143" s="38" t="s">
        <v>311</v>
      </c>
      <c r="D143" s="39">
        <v>8.4583612499999994</v>
      </c>
      <c r="E143" s="39">
        <v>8.2403367200000002</v>
      </c>
      <c r="F143" s="39">
        <f t="shared" si="66"/>
        <v>0.21802452999999922</v>
      </c>
      <c r="G143" s="40" t="s">
        <v>33</v>
      </c>
      <c r="H143" s="40">
        <f t="shared" si="67"/>
        <v>0</v>
      </c>
      <c r="I143" s="39" t="s">
        <v>33</v>
      </c>
      <c r="J143" s="39">
        <v>0</v>
      </c>
      <c r="K143" s="39" t="s">
        <v>33</v>
      </c>
      <c r="L143" s="40">
        <v>0</v>
      </c>
      <c r="M143" s="39" t="s">
        <v>33</v>
      </c>
      <c r="N143" s="40">
        <v>0</v>
      </c>
      <c r="O143" s="40" t="s">
        <v>33</v>
      </c>
      <c r="P143" s="40">
        <v>0</v>
      </c>
      <c r="Q143" s="40">
        <f t="shared" si="68"/>
        <v>0.21802452999999922</v>
      </c>
      <c r="R143" s="40" t="s">
        <v>33</v>
      </c>
      <c r="S143" s="41" t="s">
        <v>33</v>
      </c>
      <c r="T143" s="42" t="s">
        <v>312</v>
      </c>
      <c r="U143" s="4"/>
      <c r="V143" s="4"/>
      <c r="W143" s="4"/>
      <c r="X143" s="20"/>
      <c r="Y143" s="20"/>
      <c r="Z143" s="20"/>
      <c r="AA143" s="3"/>
      <c r="AB143" s="3"/>
      <c r="AC143" s="21"/>
      <c r="AD143" s="21"/>
      <c r="AE143" s="21"/>
      <c r="AF143" s="4"/>
      <c r="AG143" s="1"/>
    </row>
    <row r="144" spans="1:33" ht="78.75" x14ac:dyDescent="0.25">
      <c r="A144" s="36" t="s">
        <v>251</v>
      </c>
      <c r="B144" s="37" t="s">
        <v>313</v>
      </c>
      <c r="C144" s="38" t="s">
        <v>314</v>
      </c>
      <c r="D144" s="39">
        <v>12.003741821999999</v>
      </c>
      <c r="E144" s="39">
        <v>11.73808146</v>
      </c>
      <c r="F144" s="39">
        <f t="shared" si="66"/>
        <v>0.26566036199999843</v>
      </c>
      <c r="G144" s="40" t="s">
        <v>33</v>
      </c>
      <c r="H144" s="40">
        <f t="shared" si="67"/>
        <v>0</v>
      </c>
      <c r="I144" s="39" t="s">
        <v>33</v>
      </c>
      <c r="J144" s="39">
        <v>0</v>
      </c>
      <c r="K144" s="39" t="s">
        <v>33</v>
      </c>
      <c r="L144" s="40">
        <v>0</v>
      </c>
      <c r="M144" s="39" t="s">
        <v>33</v>
      </c>
      <c r="N144" s="40">
        <v>0</v>
      </c>
      <c r="O144" s="40" t="s">
        <v>33</v>
      </c>
      <c r="P144" s="40">
        <v>0</v>
      </c>
      <c r="Q144" s="40">
        <f t="shared" si="68"/>
        <v>0.26566036199999843</v>
      </c>
      <c r="R144" s="40" t="s">
        <v>33</v>
      </c>
      <c r="S144" s="41" t="s">
        <v>33</v>
      </c>
      <c r="T144" s="42" t="s">
        <v>312</v>
      </c>
      <c r="U144" s="4"/>
      <c r="V144" s="4"/>
      <c r="W144" s="4"/>
      <c r="X144" s="20"/>
      <c r="Y144" s="20"/>
      <c r="Z144" s="20"/>
      <c r="AA144" s="3"/>
      <c r="AB144" s="3"/>
      <c r="AC144" s="21"/>
      <c r="AD144" s="21"/>
      <c r="AE144" s="21"/>
      <c r="AF144" s="4"/>
      <c r="AG144" s="1"/>
    </row>
    <row r="145" spans="1:33" ht="78.75" x14ac:dyDescent="0.25">
      <c r="A145" s="36" t="s">
        <v>251</v>
      </c>
      <c r="B145" s="37" t="s">
        <v>315</v>
      </c>
      <c r="C145" s="38" t="s">
        <v>316</v>
      </c>
      <c r="D145" s="39">
        <v>9.6643466099999991</v>
      </c>
      <c r="E145" s="39">
        <v>8.7267170199999988</v>
      </c>
      <c r="F145" s="39">
        <f t="shared" si="66"/>
        <v>0.93762959000000023</v>
      </c>
      <c r="G145" s="40" t="s">
        <v>33</v>
      </c>
      <c r="H145" s="40">
        <f t="shared" si="67"/>
        <v>0</v>
      </c>
      <c r="I145" s="39" t="s">
        <v>33</v>
      </c>
      <c r="J145" s="39">
        <v>0</v>
      </c>
      <c r="K145" s="39" t="s">
        <v>33</v>
      </c>
      <c r="L145" s="40">
        <v>0</v>
      </c>
      <c r="M145" s="39" t="s">
        <v>33</v>
      </c>
      <c r="N145" s="40">
        <v>0</v>
      </c>
      <c r="O145" s="40" t="s">
        <v>33</v>
      </c>
      <c r="P145" s="40">
        <v>0</v>
      </c>
      <c r="Q145" s="40">
        <f t="shared" si="68"/>
        <v>0.93762959000000023</v>
      </c>
      <c r="R145" s="40" t="s">
        <v>33</v>
      </c>
      <c r="S145" s="41" t="s">
        <v>33</v>
      </c>
      <c r="T145" s="42" t="s">
        <v>312</v>
      </c>
      <c r="U145" s="4"/>
      <c r="V145" s="4"/>
      <c r="W145" s="4"/>
      <c r="X145" s="20"/>
      <c r="Y145" s="20"/>
      <c r="Z145" s="20"/>
      <c r="AA145" s="3"/>
      <c r="AB145" s="3"/>
      <c r="AC145" s="21"/>
      <c r="AD145" s="21"/>
      <c r="AE145" s="21"/>
      <c r="AF145" s="4"/>
      <c r="AG145" s="1"/>
    </row>
    <row r="146" spans="1:33" ht="47.25" x14ac:dyDescent="0.25">
      <c r="A146" s="36" t="s">
        <v>251</v>
      </c>
      <c r="B146" s="37" t="s">
        <v>317</v>
      </c>
      <c r="C146" s="38" t="s">
        <v>318</v>
      </c>
      <c r="D146" s="39">
        <v>17.811658487999996</v>
      </c>
      <c r="E146" s="39">
        <v>13.694574560000001</v>
      </c>
      <c r="F146" s="39">
        <f t="shared" si="66"/>
        <v>4.1170839279999942</v>
      </c>
      <c r="G146" s="40" t="s">
        <v>33</v>
      </c>
      <c r="H146" s="40">
        <f t="shared" si="67"/>
        <v>1.5086091000000001</v>
      </c>
      <c r="I146" s="39" t="s">
        <v>33</v>
      </c>
      <c r="J146" s="39">
        <v>1.5086091000000001</v>
      </c>
      <c r="K146" s="39" t="s">
        <v>33</v>
      </c>
      <c r="L146" s="40">
        <v>0</v>
      </c>
      <c r="M146" s="39" t="s">
        <v>33</v>
      </c>
      <c r="N146" s="40">
        <v>0</v>
      </c>
      <c r="O146" s="40" t="s">
        <v>33</v>
      </c>
      <c r="P146" s="40">
        <v>0</v>
      </c>
      <c r="Q146" s="40">
        <f t="shared" si="68"/>
        <v>2.6084748279999941</v>
      </c>
      <c r="R146" s="40" t="s">
        <v>33</v>
      </c>
      <c r="S146" s="41" t="s">
        <v>33</v>
      </c>
      <c r="T146" s="42" t="s">
        <v>319</v>
      </c>
      <c r="U146" s="4"/>
      <c r="V146" s="4"/>
      <c r="W146" s="4"/>
      <c r="X146" s="20"/>
      <c r="Y146" s="20"/>
      <c r="Z146" s="20"/>
      <c r="AA146" s="3"/>
      <c r="AB146" s="3"/>
      <c r="AC146" s="21"/>
      <c r="AD146" s="21"/>
      <c r="AE146" s="21"/>
      <c r="AF146" s="4"/>
      <c r="AG146" s="1"/>
    </row>
    <row r="147" spans="1:33" ht="47.25" x14ac:dyDescent="0.25">
      <c r="A147" s="36" t="s">
        <v>251</v>
      </c>
      <c r="B147" s="37" t="s">
        <v>320</v>
      </c>
      <c r="C147" s="38" t="s">
        <v>321</v>
      </c>
      <c r="D147" s="39">
        <v>14.076107208</v>
      </c>
      <c r="E147" s="39">
        <v>6.3888522600000002</v>
      </c>
      <c r="F147" s="39">
        <f t="shared" si="66"/>
        <v>7.6872549479999996</v>
      </c>
      <c r="G147" s="40">
        <f t="shared" si="67"/>
        <v>3.1930889479999989</v>
      </c>
      <c r="H147" s="40">
        <f t="shared" si="67"/>
        <v>4.7126219799999998</v>
      </c>
      <c r="I147" s="39">
        <v>3.1930889479999989</v>
      </c>
      <c r="J147" s="39">
        <v>4.7126219799999998</v>
      </c>
      <c r="K147" s="39">
        <v>0</v>
      </c>
      <c r="L147" s="40">
        <v>0</v>
      </c>
      <c r="M147" s="39">
        <v>0</v>
      </c>
      <c r="N147" s="40">
        <v>0</v>
      </c>
      <c r="O147" s="40">
        <v>0</v>
      </c>
      <c r="P147" s="40">
        <v>0</v>
      </c>
      <c r="Q147" s="40">
        <f t="shared" si="68"/>
        <v>2.9746329679999999</v>
      </c>
      <c r="R147" s="40">
        <f t="shared" si="69"/>
        <v>1.5195330320000009</v>
      </c>
      <c r="S147" s="41">
        <f t="shared" si="59"/>
        <v>0.47588183628638503</v>
      </c>
      <c r="T147" s="42" t="s">
        <v>265</v>
      </c>
      <c r="U147" s="4"/>
      <c r="V147" s="4"/>
      <c r="W147" s="4"/>
      <c r="X147" s="20"/>
      <c r="Y147" s="20"/>
      <c r="Z147" s="20"/>
      <c r="AA147" s="3"/>
      <c r="AB147" s="3"/>
      <c r="AC147" s="21"/>
      <c r="AD147" s="21"/>
      <c r="AE147" s="21"/>
      <c r="AF147" s="4"/>
      <c r="AG147" s="1"/>
    </row>
    <row r="148" spans="1:33" ht="63" x14ac:dyDescent="0.25">
      <c r="A148" s="36" t="s">
        <v>251</v>
      </c>
      <c r="B148" s="37" t="s">
        <v>322</v>
      </c>
      <c r="C148" s="38" t="s">
        <v>323</v>
      </c>
      <c r="D148" s="39">
        <v>7.9412101820000007</v>
      </c>
      <c r="E148" s="39">
        <v>4.2476451500000003</v>
      </c>
      <c r="F148" s="39">
        <f t="shared" si="66"/>
        <v>3.6935650320000004</v>
      </c>
      <c r="G148" s="40">
        <f t="shared" si="67"/>
        <v>0.78069880319999996</v>
      </c>
      <c r="H148" s="40">
        <f t="shared" si="67"/>
        <v>0</v>
      </c>
      <c r="I148" s="39">
        <v>0.78069880319999996</v>
      </c>
      <c r="J148" s="39">
        <v>0</v>
      </c>
      <c r="K148" s="39">
        <v>0</v>
      </c>
      <c r="L148" s="40">
        <v>0</v>
      </c>
      <c r="M148" s="39">
        <v>0</v>
      </c>
      <c r="N148" s="40">
        <v>0</v>
      </c>
      <c r="O148" s="40">
        <v>0</v>
      </c>
      <c r="P148" s="40">
        <v>0</v>
      </c>
      <c r="Q148" s="40">
        <f t="shared" si="68"/>
        <v>3.6935650320000004</v>
      </c>
      <c r="R148" s="40">
        <f t="shared" si="69"/>
        <v>-0.78069880319999996</v>
      </c>
      <c r="S148" s="41">
        <f t="shared" si="59"/>
        <v>-1</v>
      </c>
      <c r="T148" s="42" t="s">
        <v>324</v>
      </c>
      <c r="U148" s="4"/>
      <c r="V148" s="4"/>
      <c r="W148" s="4"/>
      <c r="X148" s="20"/>
      <c r="Y148" s="20"/>
      <c r="Z148" s="20"/>
      <c r="AA148" s="3"/>
      <c r="AB148" s="3"/>
      <c r="AC148" s="21"/>
      <c r="AD148" s="21"/>
      <c r="AE148" s="21"/>
      <c r="AF148" s="4"/>
      <c r="AG148" s="1"/>
    </row>
    <row r="149" spans="1:33" ht="63" x14ac:dyDescent="0.25">
      <c r="A149" s="36" t="s">
        <v>251</v>
      </c>
      <c r="B149" s="37" t="s">
        <v>325</v>
      </c>
      <c r="C149" s="38" t="s">
        <v>326</v>
      </c>
      <c r="D149" s="39">
        <v>28.9917786</v>
      </c>
      <c r="E149" s="39">
        <v>27.744685200000003</v>
      </c>
      <c r="F149" s="39">
        <f t="shared" si="66"/>
        <v>1.2470933999999971</v>
      </c>
      <c r="G149" s="40">
        <f t="shared" si="67"/>
        <v>10.195242904000001</v>
      </c>
      <c r="H149" s="40">
        <f t="shared" si="67"/>
        <v>2.7478317799999998</v>
      </c>
      <c r="I149" s="39">
        <v>10.195242904000001</v>
      </c>
      <c r="J149" s="39">
        <v>2.7478317799999998</v>
      </c>
      <c r="K149" s="39">
        <v>0</v>
      </c>
      <c r="L149" s="40">
        <v>0</v>
      </c>
      <c r="M149" s="39">
        <v>0</v>
      </c>
      <c r="N149" s="40">
        <v>0</v>
      </c>
      <c r="O149" s="40">
        <v>0</v>
      </c>
      <c r="P149" s="40">
        <v>0</v>
      </c>
      <c r="Q149" s="40">
        <f t="shared" si="68"/>
        <v>-1.5007383800000027</v>
      </c>
      <c r="R149" s="40">
        <f t="shared" si="69"/>
        <v>-7.4474111240000003</v>
      </c>
      <c r="S149" s="41">
        <f t="shared" si="59"/>
        <v>-0.73047902773146134</v>
      </c>
      <c r="T149" s="42" t="s">
        <v>327</v>
      </c>
      <c r="U149" s="4"/>
      <c r="V149" s="4"/>
      <c r="W149" s="4"/>
      <c r="X149" s="20"/>
      <c r="Y149" s="20"/>
      <c r="Z149" s="20"/>
      <c r="AA149" s="3"/>
      <c r="AB149" s="3"/>
      <c r="AC149" s="21"/>
      <c r="AD149" s="21"/>
      <c r="AE149" s="21"/>
      <c r="AF149" s="4"/>
      <c r="AG149" s="1"/>
    </row>
    <row r="150" spans="1:33" ht="63" x14ac:dyDescent="0.25">
      <c r="A150" s="36" t="s">
        <v>251</v>
      </c>
      <c r="B150" s="37" t="s">
        <v>328</v>
      </c>
      <c r="C150" s="38" t="s">
        <v>329</v>
      </c>
      <c r="D150" s="39">
        <v>8.189560578</v>
      </c>
      <c r="E150" s="39">
        <v>2.5993866900000002</v>
      </c>
      <c r="F150" s="39">
        <f t="shared" si="66"/>
        <v>5.5901738879999998</v>
      </c>
      <c r="G150" s="40">
        <f t="shared" si="67"/>
        <v>0.77599999999999913</v>
      </c>
      <c r="H150" s="40">
        <f t="shared" si="67"/>
        <v>0.40939618999999999</v>
      </c>
      <c r="I150" s="39">
        <v>0.18218999999999999</v>
      </c>
      <c r="J150" s="39">
        <v>0.40939618999999999</v>
      </c>
      <c r="K150" s="39">
        <v>0.59380999999999917</v>
      </c>
      <c r="L150" s="40">
        <v>0</v>
      </c>
      <c r="M150" s="39">
        <v>0</v>
      </c>
      <c r="N150" s="40">
        <v>0</v>
      </c>
      <c r="O150" s="40">
        <v>0</v>
      </c>
      <c r="P150" s="40">
        <v>0</v>
      </c>
      <c r="Q150" s="40">
        <f t="shared" si="68"/>
        <v>5.180777698</v>
      </c>
      <c r="R150" s="40">
        <f t="shared" si="69"/>
        <v>0.22720619</v>
      </c>
      <c r="S150" s="41">
        <f t="shared" si="59"/>
        <v>1.2470837587134311</v>
      </c>
      <c r="T150" s="42" t="s">
        <v>330</v>
      </c>
      <c r="U150" s="4"/>
      <c r="V150" s="4"/>
      <c r="W150" s="4"/>
      <c r="X150" s="20"/>
      <c r="Y150" s="20"/>
      <c r="Z150" s="20"/>
      <c r="AA150" s="3"/>
      <c r="AB150" s="3"/>
      <c r="AC150" s="21"/>
      <c r="AD150" s="21"/>
      <c r="AE150" s="21"/>
      <c r="AF150" s="4"/>
      <c r="AG150" s="1"/>
    </row>
    <row r="151" spans="1:33" ht="63" x14ac:dyDescent="0.25">
      <c r="A151" s="36" t="s">
        <v>251</v>
      </c>
      <c r="B151" s="37" t="s">
        <v>331</v>
      </c>
      <c r="C151" s="38" t="s">
        <v>332</v>
      </c>
      <c r="D151" s="39">
        <v>56.216242532000003</v>
      </c>
      <c r="E151" s="39">
        <v>3.8189999999999995</v>
      </c>
      <c r="F151" s="39">
        <f t="shared" si="66"/>
        <v>52.397242532</v>
      </c>
      <c r="G151" s="40">
        <f t="shared" si="67"/>
        <v>5.258314308000001</v>
      </c>
      <c r="H151" s="40">
        <f t="shared" si="67"/>
        <v>0</v>
      </c>
      <c r="I151" s="39">
        <v>5.258314308000001</v>
      </c>
      <c r="J151" s="39">
        <v>0</v>
      </c>
      <c r="K151" s="39">
        <v>0</v>
      </c>
      <c r="L151" s="40">
        <v>0</v>
      </c>
      <c r="M151" s="39">
        <v>0</v>
      </c>
      <c r="N151" s="40">
        <v>0</v>
      </c>
      <c r="O151" s="40">
        <v>0</v>
      </c>
      <c r="P151" s="40">
        <v>0</v>
      </c>
      <c r="Q151" s="40">
        <f t="shared" si="68"/>
        <v>52.397242532</v>
      </c>
      <c r="R151" s="40">
        <f t="shared" si="69"/>
        <v>-5.258314308000001</v>
      </c>
      <c r="S151" s="41">
        <f t="shared" si="59"/>
        <v>-1</v>
      </c>
      <c r="T151" s="42" t="s">
        <v>333</v>
      </c>
      <c r="U151" s="4"/>
      <c r="V151" s="4"/>
      <c r="W151" s="4"/>
      <c r="X151" s="20"/>
      <c r="Y151" s="20"/>
      <c r="Z151" s="20"/>
      <c r="AA151" s="3"/>
      <c r="AB151" s="3"/>
      <c r="AC151" s="21"/>
      <c r="AD151" s="21"/>
      <c r="AE151" s="21"/>
      <c r="AF151" s="4"/>
      <c r="AG151" s="1"/>
    </row>
    <row r="152" spans="1:33" x14ac:dyDescent="0.25">
      <c r="A152" s="36" t="s">
        <v>251</v>
      </c>
      <c r="B152" s="37" t="s">
        <v>334</v>
      </c>
      <c r="C152" s="38" t="s">
        <v>335</v>
      </c>
      <c r="D152" s="39">
        <v>58.085291447999992</v>
      </c>
      <c r="E152" s="39">
        <v>0</v>
      </c>
      <c r="F152" s="39">
        <f t="shared" si="66"/>
        <v>58.085291447999992</v>
      </c>
      <c r="G152" s="40">
        <f t="shared" si="67"/>
        <v>6.485290223999999</v>
      </c>
      <c r="H152" s="40">
        <f t="shared" si="67"/>
        <v>0</v>
      </c>
      <c r="I152" s="39">
        <v>0</v>
      </c>
      <c r="J152" s="39">
        <v>0</v>
      </c>
      <c r="K152" s="39">
        <v>0</v>
      </c>
      <c r="L152" s="40">
        <v>0</v>
      </c>
      <c r="M152" s="39">
        <v>0</v>
      </c>
      <c r="N152" s="40">
        <v>0</v>
      </c>
      <c r="O152" s="40">
        <v>6.485290223999999</v>
      </c>
      <c r="P152" s="40">
        <v>0</v>
      </c>
      <c r="Q152" s="40">
        <f t="shared" si="68"/>
        <v>58.085291447999992</v>
      </c>
      <c r="R152" s="40">
        <f t="shared" si="69"/>
        <v>0</v>
      </c>
      <c r="S152" s="41">
        <v>0</v>
      </c>
      <c r="T152" s="42" t="s">
        <v>33</v>
      </c>
      <c r="U152" s="4"/>
      <c r="V152" s="4"/>
      <c r="W152" s="4"/>
      <c r="X152" s="20"/>
      <c r="Y152" s="20"/>
      <c r="Z152" s="20"/>
      <c r="AA152" s="3"/>
      <c r="AB152" s="3"/>
      <c r="AC152" s="21"/>
      <c r="AD152" s="21"/>
      <c r="AE152" s="21"/>
      <c r="AF152" s="4"/>
      <c r="AG152" s="1"/>
    </row>
    <row r="153" spans="1:33" x14ac:dyDescent="0.25">
      <c r="A153" s="36" t="s">
        <v>251</v>
      </c>
      <c r="B153" s="37" t="s">
        <v>336</v>
      </c>
      <c r="C153" s="38" t="s">
        <v>337</v>
      </c>
      <c r="D153" s="39">
        <v>34.825972783200001</v>
      </c>
      <c r="E153" s="39">
        <v>9.3284470099999997</v>
      </c>
      <c r="F153" s="39">
        <f t="shared" si="66"/>
        <v>25.497525773200003</v>
      </c>
      <c r="G153" s="40">
        <f t="shared" si="67"/>
        <v>17.676400000000001</v>
      </c>
      <c r="H153" s="40">
        <f t="shared" si="67"/>
        <v>0</v>
      </c>
      <c r="I153" s="39">
        <v>0</v>
      </c>
      <c r="J153" s="39">
        <v>0</v>
      </c>
      <c r="K153" s="39">
        <v>0</v>
      </c>
      <c r="L153" s="40">
        <v>0</v>
      </c>
      <c r="M153" s="39">
        <v>0</v>
      </c>
      <c r="N153" s="40">
        <v>0</v>
      </c>
      <c r="O153" s="40">
        <v>17.676400000000001</v>
      </c>
      <c r="P153" s="40">
        <v>0</v>
      </c>
      <c r="Q153" s="40">
        <f t="shared" si="68"/>
        <v>25.497525773200003</v>
      </c>
      <c r="R153" s="40">
        <f t="shared" si="69"/>
        <v>0</v>
      </c>
      <c r="S153" s="41">
        <v>0</v>
      </c>
      <c r="T153" s="42" t="s">
        <v>33</v>
      </c>
      <c r="U153" s="4"/>
      <c r="V153" s="4"/>
      <c r="W153" s="4"/>
      <c r="X153" s="20"/>
      <c r="Y153" s="20"/>
      <c r="Z153" s="20"/>
      <c r="AA153" s="3"/>
      <c r="AB153" s="3"/>
      <c r="AC153" s="21"/>
      <c r="AD153" s="21"/>
      <c r="AE153" s="21"/>
      <c r="AF153" s="4"/>
      <c r="AG153" s="1"/>
    </row>
    <row r="154" spans="1:33" ht="31.5" x14ac:dyDescent="0.25">
      <c r="A154" s="36" t="s">
        <v>251</v>
      </c>
      <c r="B154" s="37" t="s">
        <v>338</v>
      </c>
      <c r="C154" s="38" t="s">
        <v>339</v>
      </c>
      <c r="D154" s="39">
        <v>1.8742832159999998</v>
      </c>
      <c r="E154" s="39">
        <v>1.4748569999999999</v>
      </c>
      <c r="F154" s="39">
        <f t="shared" si="66"/>
        <v>0.39942621599999995</v>
      </c>
      <c r="G154" s="40">
        <f t="shared" si="67"/>
        <v>0.10324204799999984</v>
      </c>
      <c r="H154" s="40">
        <f t="shared" si="67"/>
        <v>0</v>
      </c>
      <c r="I154" s="39">
        <v>0</v>
      </c>
      <c r="J154" s="39">
        <v>0</v>
      </c>
      <c r="K154" s="39">
        <v>0</v>
      </c>
      <c r="L154" s="40">
        <v>0</v>
      </c>
      <c r="M154" s="39">
        <v>0</v>
      </c>
      <c r="N154" s="40">
        <v>0</v>
      </c>
      <c r="O154" s="40">
        <v>0.10324204799999984</v>
      </c>
      <c r="P154" s="40">
        <v>0</v>
      </c>
      <c r="Q154" s="40">
        <f t="shared" si="68"/>
        <v>0.39942621599999995</v>
      </c>
      <c r="R154" s="40">
        <f t="shared" si="69"/>
        <v>0</v>
      </c>
      <c r="S154" s="41">
        <v>0</v>
      </c>
      <c r="T154" s="42" t="s">
        <v>33</v>
      </c>
      <c r="U154" s="4"/>
      <c r="V154" s="4"/>
      <c r="W154" s="4"/>
      <c r="X154" s="20"/>
      <c r="Y154" s="20"/>
      <c r="Z154" s="20"/>
      <c r="AA154" s="3"/>
      <c r="AB154" s="3"/>
      <c r="AC154" s="21"/>
      <c r="AD154" s="21"/>
      <c r="AE154" s="21"/>
      <c r="AF154" s="4"/>
      <c r="AG154" s="1"/>
    </row>
    <row r="155" spans="1:33" ht="31.5" x14ac:dyDescent="0.25">
      <c r="A155" s="36" t="s">
        <v>251</v>
      </c>
      <c r="B155" s="37" t="s">
        <v>340</v>
      </c>
      <c r="C155" s="38" t="s">
        <v>341</v>
      </c>
      <c r="D155" s="39">
        <v>468.83401209599998</v>
      </c>
      <c r="E155" s="39">
        <v>8.8327244399999998</v>
      </c>
      <c r="F155" s="39">
        <f t="shared" si="66"/>
        <v>460.00128765599999</v>
      </c>
      <c r="G155" s="40">
        <f t="shared" si="67"/>
        <v>1.27</v>
      </c>
      <c r="H155" s="40">
        <f t="shared" si="67"/>
        <v>0</v>
      </c>
      <c r="I155" s="39">
        <v>0</v>
      </c>
      <c r="J155" s="39">
        <v>0</v>
      </c>
      <c r="K155" s="39">
        <v>0</v>
      </c>
      <c r="L155" s="40">
        <v>0</v>
      </c>
      <c r="M155" s="39">
        <v>0</v>
      </c>
      <c r="N155" s="40">
        <v>0</v>
      </c>
      <c r="O155" s="40">
        <v>1.27</v>
      </c>
      <c r="P155" s="40">
        <v>0</v>
      </c>
      <c r="Q155" s="40">
        <f t="shared" si="68"/>
        <v>460.00128765599999</v>
      </c>
      <c r="R155" s="40">
        <f t="shared" si="69"/>
        <v>0</v>
      </c>
      <c r="S155" s="41">
        <v>0</v>
      </c>
      <c r="T155" s="42" t="s">
        <v>33</v>
      </c>
      <c r="U155" s="4"/>
      <c r="V155" s="4"/>
      <c r="W155" s="4"/>
      <c r="X155" s="20"/>
      <c r="Y155" s="20"/>
      <c r="Z155" s="20"/>
      <c r="AA155" s="3"/>
      <c r="AB155" s="3"/>
      <c r="AC155" s="21"/>
      <c r="AD155" s="21"/>
      <c r="AE155" s="21"/>
      <c r="AF155" s="4"/>
      <c r="AG155" s="1"/>
    </row>
    <row r="156" spans="1:33" ht="31.5" x14ac:dyDescent="0.25">
      <c r="A156" s="36" t="s">
        <v>251</v>
      </c>
      <c r="B156" s="37" t="s">
        <v>342</v>
      </c>
      <c r="C156" s="38" t="s">
        <v>343</v>
      </c>
      <c r="D156" s="39">
        <v>45.936353543999999</v>
      </c>
      <c r="E156" s="39">
        <v>1.5840620400000001</v>
      </c>
      <c r="F156" s="39">
        <f t="shared" si="66"/>
        <v>44.352291504</v>
      </c>
      <c r="G156" s="40">
        <f t="shared" si="67"/>
        <v>5.4838325400000008</v>
      </c>
      <c r="H156" s="40">
        <f t="shared" si="67"/>
        <v>0</v>
      </c>
      <c r="I156" s="39">
        <v>0</v>
      </c>
      <c r="J156" s="39">
        <v>0</v>
      </c>
      <c r="K156" s="39">
        <v>0</v>
      </c>
      <c r="L156" s="40">
        <v>0</v>
      </c>
      <c r="M156" s="39">
        <v>0</v>
      </c>
      <c r="N156" s="40">
        <v>0</v>
      </c>
      <c r="O156" s="40">
        <v>5.4838325400000008</v>
      </c>
      <c r="P156" s="40">
        <v>0</v>
      </c>
      <c r="Q156" s="40">
        <f t="shared" si="68"/>
        <v>44.352291504</v>
      </c>
      <c r="R156" s="40">
        <f t="shared" si="69"/>
        <v>0</v>
      </c>
      <c r="S156" s="41">
        <v>0</v>
      </c>
      <c r="T156" s="42" t="s">
        <v>33</v>
      </c>
      <c r="U156" s="4"/>
      <c r="V156" s="4"/>
      <c r="W156" s="4"/>
      <c r="X156" s="20"/>
      <c r="Y156" s="20"/>
      <c r="Z156" s="20"/>
      <c r="AA156" s="3"/>
      <c r="AB156" s="3"/>
      <c r="AC156" s="21"/>
      <c r="AD156" s="21"/>
      <c r="AE156" s="21"/>
      <c r="AF156" s="4"/>
      <c r="AG156" s="1"/>
    </row>
    <row r="157" spans="1:33" ht="31.5" x14ac:dyDescent="0.25">
      <c r="A157" s="36" t="s">
        <v>251</v>
      </c>
      <c r="B157" s="37" t="s">
        <v>344</v>
      </c>
      <c r="C157" s="38" t="s">
        <v>345</v>
      </c>
      <c r="D157" s="39">
        <v>26.494858048000005</v>
      </c>
      <c r="E157" s="39">
        <v>0</v>
      </c>
      <c r="F157" s="39">
        <f t="shared" si="66"/>
        <v>26.494858048000005</v>
      </c>
      <c r="G157" s="40">
        <f t="shared" si="67"/>
        <v>4.6888810320000003</v>
      </c>
      <c r="H157" s="40">
        <f t="shared" si="67"/>
        <v>0</v>
      </c>
      <c r="I157" s="39">
        <v>0</v>
      </c>
      <c r="J157" s="39">
        <v>0</v>
      </c>
      <c r="K157" s="39">
        <v>0</v>
      </c>
      <c r="L157" s="40">
        <v>0</v>
      </c>
      <c r="M157" s="39">
        <v>0</v>
      </c>
      <c r="N157" s="40">
        <v>0</v>
      </c>
      <c r="O157" s="40">
        <v>4.6888810320000003</v>
      </c>
      <c r="P157" s="40">
        <v>0</v>
      </c>
      <c r="Q157" s="40">
        <f t="shared" si="68"/>
        <v>26.494858048000005</v>
      </c>
      <c r="R157" s="40">
        <f t="shared" si="69"/>
        <v>0</v>
      </c>
      <c r="S157" s="41">
        <v>0</v>
      </c>
      <c r="T157" s="42" t="s">
        <v>33</v>
      </c>
      <c r="U157" s="4"/>
      <c r="V157" s="4"/>
      <c r="W157" s="4"/>
      <c r="X157" s="20"/>
      <c r="Y157" s="20"/>
      <c r="Z157" s="20"/>
      <c r="AA157" s="3"/>
      <c r="AB157" s="3"/>
      <c r="AC157" s="21"/>
      <c r="AD157" s="21"/>
      <c r="AE157" s="21"/>
      <c r="AF157" s="4"/>
      <c r="AG157" s="1"/>
    </row>
    <row r="158" spans="1:33" ht="63" x14ac:dyDescent="0.25">
      <c r="A158" s="36" t="s">
        <v>251</v>
      </c>
      <c r="B158" s="37" t="s">
        <v>346</v>
      </c>
      <c r="C158" s="38" t="s">
        <v>347</v>
      </c>
      <c r="D158" s="39">
        <v>68.626973612</v>
      </c>
      <c r="E158" s="39">
        <v>19.470226360000002</v>
      </c>
      <c r="F158" s="39">
        <f t="shared" si="66"/>
        <v>49.156747252000002</v>
      </c>
      <c r="G158" s="40">
        <f t="shared" si="67"/>
        <v>31.406020535000003</v>
      </c>
      <c r="H158" s="40">
        <f t="shared" si="67"/>
        <v>2.04</v>
      </c>
      <c r="I158" s="39">
        <v>0</v>
      </c>
      <c r="J158" s="39">
        <v>2.04</v>
      </c>
      <c r="K158" s="39">
        <v>0</v>
      </c>
      <c r="L158" s="40">
        <v>0</v>
      </c>
      <c r="M158" s="39">
        <v>0</v>
      </c>
      <c r="N158" s="40">
        <v>0</v>
      </c>
      <c r="O158" s="40">
        <v>31.406020535000003</v>
      </c>
      <c r="P158" s="40">
        <v>0</v>
      </c>
      <c r="Q158" s="40">
        <f t="shared" si="68"/>
        <v>47.116747252000003</v>
      </c>
      <c r="R158" s="40">
        <f t="shared" si="69"/>
        <v>2.04</v>
      </c>
      <c r="S158" s="41">
        <v>1</v>
      </c>
      <c r="T158" s="42" t="s">
        <v>33</v>
      </c>
      <c r="U158" s="4"/>
      <c r="V158" s="4"/>
      <c r="W158" s="4"/>
      <c r="X158" s="20"/>
      <c r="Y158" s="20"/>
      <c r="Z158" s="20"/>
      <c r="AA158" s="3"/>
      <c r="AB158" s="3"/>
      <c r="AC158" s="21"/>
      <c r="AD158" s="21"/>
      <c r="AE158" s="21"/>
      <c r="AF158" s="4"/>
      <c r="AG158" s="1"/>
    </row>
    <row r="159" spans="1:33" ht="47.25" x14ac:dyDescent="0.25">
      <c r="A159" s="36" t="s">
        <v>251</v>
      </c>
      <c r="B159" s="37" t="s">
        <v>348</v>
      </c>
      <c r="C159" s="38" t="s">
        <v>349</v>
      </c>
      <c r="D159" s="39">
        <v>71.744571903999997</v>
      </c>
      <c r="E159" s="39">
        <v>21.352915259999996</v>
      </c>
      <c r="F159" s="39">
        <f t="shared" si="66"/>
        <v>50.391656644000001</v>
      </c>
      <c r="G159" s="40">
        <f t="shared" si="67"/>
        <v>13.660326569999995</v>
      </c>
      <c r="H159" s="40">
        <f t="shared" si="67"/>
        <v>0</v>
      </c>
      <c r="I159" s="39">
        <v>0</v>
      </c>
      <c r="J159" s="39">
        <v>0</v>
      </c>
      <c r="K159" s="39">
        <v>6.830165</v>
      </c>
      <c r="L159" s="40">
        <v>0</v>
      </c>
      <c r="M159" s="39">
        <v>6.8301615699999951</v>
      </c>
      <c r="N159" s="40">
        <v>0</v>
      </c>
      <c r="O159" s="40">
        <v>0</v>
      </c>
      <c r="P159" s="40">
        <v>0</v>
      </c>
      <c r="Q159" s="40">
        <f t="shared" si="68"/>
        <v>50.391656644000001</v>
      </c>
      <c r="R159" s="40">
        <f t="shared" si="69"/>
        <v>0</v>
      </c>
      <c r="S159" s="41">
        <v>0</v>
      </c>
      <c r="T159" s="42" t="s">
        <v>33</v>
      </c>
      <c r="U159" s="4"/>
      <c r="V159" s="4"/>
      <c r="W159" s="4"/>
      <c r="X159" s="20"/>
      <c r="Y159" s="20"/>
      <c r="Z159" s="20"/>
      <c r="AA159" s="3"/>
      <c r="AB159" s="3"/>
      <c r="AC159" s="21"/>
      <c r="AD159" s="21"/>
      <c r="AE159" s="21"/>
      <c r="AF159" s="4"/>
      <c r="AG159" s="1"/>
    </row>
    <row r="160" spans="1:33" ht="31.5" x14ac:dyDescent="0.25">
      <c r="A160" s="36" t="s">
        <v>251</v>
      </c>
      <c r="B160" s="37" t="s">
        <v>350</v>
      </c>
      <c r="C160" s="38" t="s">
        <v>351</v>
      </c>
      <c r="D160" s="39">
        <v>129.645999996</v>
      </c>
      <c r="E160" s="39">
        <v>0</v>
      </c>
      <c r="F160" s="39">
        <f t="shared" si="66"/>
        <v>129.645999996</v>
      </c>
      <c r="G160" s="40">
        <f t="shared" si="67"/>
        <v>31.13886090923803</v>
      </c>
      <c r="H160" s="40">
        <f t="shared" si="67"/>
        <v>0</v>
      </c>
      <c r="I160" s="39">
        <v>0</v>
      </c>
      <c r="J160" s="39">
        <v>0</v>
      </c>
      <c r="K160" s="39">
        <v>15.569430000000001</v>
      </c>
      <c r="L160" s="40">
        <v>0</v>
      </c>
      <c r="M160" s="39">
        <v>15.569430909238029</v>
      </c>
      <c r="N160" s="40">
        <v>0</v>
      </c>
      <c r="O160" s="40">
        <v>0</v>
      </c>
      <c r="P160" s="40">
        <v>0</v>
      </c>
      <c r="Q160" s="40">
        <f t="shared" si="68"/>
        <v>129.645999996</v>
      </c>
      <c r="R160" s="40">
        <f t="shared" si="69"/>
        <v>0</v>
      </c>
      <c r="S160" s="41">
        <v>0</v>
      </c>
      <c r="T160" s="42" t="s">
        <v>33</v>
      </c>
      <c r="U160" s="4"/>
      <c r="V160" s="4"/>
      <c r="W160" s="4"/>
      <c r="X160" s="20"/>
      <c r="Y160" s="20"/>
      <c r="Z160" s="20"/>
      <c r="AA160" s="3"/>
      <c r="AB160" s="3"/>
      <c r="AC160" s="21"/>
      <c r="AD160" s="21"/>
      <c r="AE160" s="21"/>
      <c r="AF160" s="4"/>
      <c r="AG160" s="1"/>
    </row>
    <row r="161" spans="1:33" ht="31.5" x14ac:dyDescent="0.25">
      <c r="A161" s="56" t="s">
        <v>251</v>
      </c>
      <c r="B161" s="37" t="s">
        <v>352</v>
      </c>
      <c r="C161" s="38" t="s">
        <v>353</v>
      </c>
      <c r="D161" s="39">
        <v>9.3072996499999991</v>
      </c>
      <c r="E161" s="39">
        <v>9.0942832299999985</v>
      </c>
      <c r="F161" s="39">
        <f t="shared" si="66"/>
        <v>0.21301642000000065</v>
      </c>
      <c r="G161" s="40" t="s">
        <v>33</v>
      </c>
      <c r="H161" s="40">
        <f t="shared" si="67"/>
        <v>0</v>
      </c>
      <c r="I161" s="39" t="s">
        <v>33</v>
      </c>
      <c r="J161" s="39">
        <v>0</v>
      </c>
      <c r="K161" s="39" t="s">
        <v>33</v>
      </c>
      <c r="L161" s="40">
        <v>0</v>
      </c>
      <c r="M161" s="39" t="s">
        <v>33</v>
      </c>
      <c r="N161" s="40">
        <v>0</v>
      </c>
      <c r="O161" s="40" t="s">
        <v>33</v>
      </c>
      <c r="P161" s="40">
        <v>0</v>
      </c>
      <c r="Q161" s="40">
        <f t="shared" si="68"/>
        <v>0.21301642000000065</v>
      </c>
      <c r="R161" s="40" t="s">
        <v>33</v>
      </c>
      <c r="S161" s="41" t="s">
        <v>33</v>
      </c>
      <c r="T161" s="42" t="s">
        <v>354</v>
      </c>
      <c r="U161" s="4"/>
      <c r="V161" s="4"/>
      <c r="W161" s="4"/>
      <c r="X161" s="20"/>
      <c r="Y161" s="20"/>
      <c r="Z161" s="20"/>
      <c r="AA161" s="3"/>
      <c r="AB161" s="3"/>
      <c r="AC161" s="21"/>
      <c r="AD161" s="21"/>
      <c r="AE161" s="21"/>
      <c r="AF161" s="4"/>
      <c r="AG161" s="1"/>
    </row>
    <row r="162" spans="1:33" ht="63" x14ac:dyDescent="0.25">
      <c r="A162" s="56" t="s">
        <v>251</v>
      </c>
      <c r="B162" s="37" t="s">
        <v>355</v>
      </c>
      <c r="C162" s="38" t="s">
        <v>356</v>
      </c>
      <c r="D162" s="39">
        <v>12.249468069999999</v>
      </c>
      <c r="E162" s="39">
        <v>11.348771890000002</v>
      </c>
      <c r="F162" s="39">
        <f t="shared" si="66"/>
        <v>0.90069617999999707</v>
      </c>
      <c r="G162" s="40" t="s">
        <v>33</v>
      </c>
      <c r="H162" s="40">
        <f t="shared" si="67"/>
        <v>0</v>
      </c>
      <c r="I162" s="39" t="s">
        <v>33</v>
      </c>
      <c r="J162" s="39">
        <v>0</v>
      </c>
      <c r="K162" s="39" t="s">
        <v>33</v>
      </c>
      <c r="L162" s="40">
        <v>0</v>
      </c>
      <c r="M162" s="39" t="s">
        <v>33</v>
      </c>
      <c r="N162" s="40">
        <v>0</v>
      </c>
      <c r="O162" s="40" t="s">
        <v>33</v>
      </c>
      <c r="P162" s="40">
        <v>0</v>
      </c>
      <c r="Q162" s="40">
        <f t="shared" si="68"/>
        <v>0.90069617999999707</v>
      </c>
      <c r="R162" s="40" t="s">
        <v>33</v>
      </c>
      <c r="S162" s="41" t="s">
        <v>33</v>
      </c>
      <c r="T162" s="42" t="s">
        <v>357</v>
      </c>
      <c r="U162" s="4"/>
      <c r="V162" s="4"/>
      <c r="W162" s="4"/>
      <c r="X162" s="20"/>
      <c r="Y162" s="20"/>
      <c r="Z162" s="20"/>
      <c r="AA162" s="3"/>
      <c r="AB162" s="3"/>
      <c r="AC162" s="21"/>
      <c r="AD162" s="21"/>
      <c r="AE162" s="21"/>
      <c r="AF162" s="4"/>
      <c r="AG162" s="1"/>
    </row>
    <row r="163" spans="1:33" ht="63" x14ac:dyDescent="0.25">
      <c r="A163" s="56" t="s">
        <v>251</v>
      </c>
      <c r="B163" s="37" t="s">
        <v>358</v>
      </c>
      <c r="C163" s="38" t="s">
        <v>359</v>
      </c>
      <c r="D163" s="39">
        <v>21.081838980000001</v>
      </c>
      <c r="E163" s="39">
        <v>21.28921484</v>
      </c>
      <c r="F163" s="39">
        <f t="shared" si="66"/>
        <v>-0.20737585999999908</v>
      </c>
      <c r="G163" s="40" t="s">
        <v>33</v>
      </c>
      <c r="H163" s="40">
        <f t="shared" si="67"/>
        <v>0</v>
      </c>
      <c r="I163" s="39" t="s">
        <v>33</v>
      </c>
      <c r="J163" s="39">
        <v>0</v>
      </c>
      <c r="K163" s="39" t="s">
        <v>33</v>
      </c>
      <c r="L163" s="40">
        <v>0</v>
      </c>
      <c r="M163" s="39" t="s">
        <v>33</v>
      </c>
      <c r="N163" s="40">
        <v>0</v>
      </c>
      <c r="O163" s="40" t="s">
        <v>33</v>
      </c>
      <c r="P163" s="40">
        <v>0</v>
      </c>
      <c r="Q163" s="40">
        <f t="shared" si="68"/>
        <v>-0.20737585999999908</v>
      </c>
      <c r="R163" s="40" t="s">
        <v>33</v>
      </c>
      <c r="S163" s="41" t="s">
        <v>33</v>
      </c>
      <c r="T163" s="42" t="s">
        <v>357</v>
      </c>
      <c r="U163" s="4"/>
      <c r="V163" s="4"/>
      <c r="W163" s="4"/>
      <c r="X163" s="20"/>
      <c r="Y163" s="20"/>
      <c r="Z163" s="20"/>
      <c r="AA163" s="3"/>
      <c r="AB163" s="3"/>
      <c r="AC163" s="21"/>
      <c r="AD163" s="21"/>
      <c r="AE163" s="21"/>
      <c r="AF163" s="4"/>
      <c r="AG163" s="1"/>
    </row>
    <row r="164" spans="1:33" ht="121.5" customHeight="1" x14ac:dyDescent="0.25">
      <c r="A164" s="36" t="s">
        <v>251</v>
      </c>
      <c r="B164" s="37" t="s">
        <v>360</v>
      </c>
      <c r="C164" s="38" t="s">
        <v>361</v>
      </c>
      <c r="D164" s="39">
        <v>311.83455887099996</v>
      </c>
      <c r="E164" s="39">
        <v>62.441497730000009</v>
      </c>
      <c r="F164" s="39">
        <f t="shared" si="66"/>
        <v>249.39306114099995</v>
      </c>
      <c r="G164" s="40">
        <f t="shared" si="67"/>
        <v>28.735193380000005</v>
      </c>
      <c r="H164" s="40">
        <f t="shared" si="67"/>
        <v>1.4136754200000001</v>
      </c>
      <c r="I164" s="39">
        <v>0</v>
      </c>
      <c r="J164" s="39">
        <v>1.4136754200000001</v>
      </c>
      <c r="K164" s="39">
        <v>0</v>
      </c>
      <c r="L164" s="40">
        <v>0</v>
      </c>
      <c r="M164" s="39">
        <v>0</v>
      </c>
      <c r="N164" s="40">
        <v>0</v>
      </c>
      <c r="O164" s="40">
        <v>28.735193380000005</v>
      </c>
      <c r="P164" s="40">
        <v>0</v>
      </c>
      <c r="Q164" s="40">
        <f t="shared" si="68"/>
        <v>247.97938572099994</v>
      </c>
      <c r="R164" s="40">
        <f t="shared" si="69"/>
        <v>1.4136754200000001</v>
      </c>
      <c r="S164" s="41">
        <v>1</v>
      </c>
      <c r="T164" s="42" t="s">
        <v>362</v>
      </c>
      <c r="U164" s="4"/>
      <c r="V164" s="4"/>
      <c r="W164" s="4"/>
      <c r="X164" s="20"/>
      <c r="Y164" s="20"/>
      <c r="Z164" s="20"/>
      <c r="AA164" s="3"/>
      <c r="AB164" s="3"/>
      <c r="AC164" s="21"/>
      <c r="AD164" s="21"/>
      <c r="AE164" s="21"/>
      <c r="AF164" s="4"/>
      <c r="AG164" s="1"/>
    </row>
    <row r="165" spans="1:33" ht="41.25" customHeight="1" x14ac:dyDescent="0.25">
      <c r="A165" s="36" t="s">
        <v>251</v>
      </c>
      <c r="B165" s="37" t="s">
        <v>363</v>
      </c>
      <c r="C165" s="38" t="s">
        <v>364</v>
      </c>
      <c r="D165" s="39">
        <v>91.851646891999991</v>
      </c>
      <c r="E165" s="39">
        <v>27.123011040000002</v>
      </c>
      <c r="F165" s="39">
        <f t="shared" si="66"/>
        <v>64.728635851999996</v>
      </c>
      <c r="G165" s="40">
        <f t="shared" si="67"/>
        <v>10.231188316799996</v>
      </c>
      <c r="H165" s="40">
        <f t="shared" si="67"/>
        <v>1.5122677499999999</v>
      </c>
      <c r="I165" s="39">
        <v>0</v>
      </c>
      <c r="J165" s="39">
        <v>1.5122677499999999</v>
      </c>
      <c r="K165" s="39">
        <v>10.231188316799996</v>
      </c>
      <c r="L165" s="40">
        <v>0</v>
      </c>
      <c r="M165" s="39">
        <v>0</v>
      </c>
      <c r="N165" s="40">
        <v>0</v>
      </c>
      <c r="O165" s="40">
        <v>0</v>
      </c>
      <c r="P165" s="40">
        <v>0</v>
      </c>
      <c r="Q165" s="40">
        <f t="shared" si="68"/>
        <v>63.216368101999997</v>
      </c>
      <c r="R165" s="40">
        <f t="shared" si="69"/>
        <v>1.5122677499999999</v>
      </c>
      <c r="S165" s="41">
        <v>1</v>
      </c>
      <c r="T165" s="42" t="s">
        <v>365</v>
      </c>
      <c r="U165" s="4"/>
      <c r="V165" s="4"/>
      <c r="W165" s="4"/>
      <c r="X165" s="20"/>
      <c r="Y165" s="20"/>
      <c r="Z165" s="20"/>
      <c r="AA165" s="3"/>
      <c r="AB165" s="3"/>
      <c r="AC165" s="21"/>
      <c r="AD165" s="21"/>
      <c r="AE165" s="21"/>
      <c r="AF165" s="4"/>
      <c r="AG165" s="1"/>
    </row>
    <row r="166" spans="1:33" ht="63" x14ac:dyDescent="0.25">
      <c r="A166" s="36" t="s">
        <v>251</v>
      </c>
      <c r="B166" s="37" t="s">
        <v>366</v>
      </c>
      <c r="C166" s="38" t="s">
        <v>367</v>
      </c>
      <c r="D166" s="39">
        <v>81.201211263999994</v>
      </c>
      <c r="E166" s="39">
        <v>78.858920810000001</v>
      </c>
      <c r="F166" s="39">
        <f>D166-E166</f>
        <v>2.3422904539999934</v>
      </c>
      <c r="G166" s="40" t="s">
        <v>33</v>
      </c>
      <c r="H166" s="40">
        <f t="shared" si="67"/>
        <v>0.17672539000000001</v>
      </c>
      <c r="I166" s="39" t="s">
        <v>33</v>
      </c>
      <c r="J166" s="39">
        <v>0.17672539000000001</v>
      </c>
      <c r="K166" s="39" t="s">
        <v>33</v>
      </c>
      <c r="L166" s="40">
        <v>0</v>
      </c>
      <c r="M166" s="39" t="s">
        <v>33</v>
      </c>
      <c r="N166" s="40">
        <v>0</v>
      </c>
      <c r="O166" s="40" t="s">
        <v>33</v>
      </c>
      <c r="P166" s="40">
        <v>0</v>
      </c>
      <c r="Q166" s="40">
        <f>F166-H166</f>
        <v>2.1655650639999933</v>
      </c>
      <c r="R166" s="40" t="s">
        <v>33</v>
      </c>
      <c r="S166" s="41" t="s">
        <v>33</v>
      </c>
      <c r="T166" s="42" t="s">
        <v>368</v>
      </c>
      <c r="U166" s="4"/>
      <c r="V166" s="4"/>
      <c r="W166" s="4"/>
      <c r="X166" s="20"/>
      <c r="Y166" s="20"/>
      <c r="Z166" s="20"/>
      <c r="AA166" s="3"/>
      <c r="AB166" s="3"/>
      <c r="AC166" s="21"/>
      <c r="AD166" s="21"/>
      <c r="AE166" s="21"/>
      <c r="AF166" s="4"/>
      <c r="AG166" s="1"/>
    </row>
    <row r="167" spans="1:33" ht="31.5" x14ac:dyDescent="0.25">
      <c r="A167" s="36" t="s">
        <v>251</v>
      </c>
      <c r="B167" s="37" t="s">
        <v>369</v>
      </c>
      <c r="C167" s="38" t="s">
        <v>370</v>
      </c>
      <c r="D167" s="39">
        <v>47.975511129999994</v>
      </c>
      <c r="E167" s="39">
        <v>0</v>
      </c>
      <c r="F167" s="39">
        <f t="shared" si="66"/>
        <v>47.975511129999994</v>
      </c>
      <c r="G167" s="40">
        <f t="shared" si="67"/>
        <v>18.049683178999999</v>
      </c>
      <c r="H167" s="40">
        <f t="shared" si="67"/>
        <v>0</v>
      </c>
      <c r="I167" s="39">
        <v>0</v>
      </c>
      <c r="J167" s="39">
        <v>0</v>
      </c>
      <c r="K167" s="39">
        <v>0</v>
      </c>
      <c r="L167" s="40">
        <v>0</v>
      </c>
      <c r="M167" s="39">
        <v>6.5004</v>
      </c>
      <c r="N167" s="40">
        <v>0</v>
      </c>
      <c r="O167" s="40">
        <v>11.549283179</v>
      </c>
      <c r="P167" s="40">
        <v>0</v>
      </c>
      <c r="Q167" s="40">
        <f t="shared" si="68"/>
        <v>47.975511129999994</v>
      </c>
      <c r="R167" s="40">
        <f t="shared" si="69"/>
        <v>0</v>
      </c>
      <c r="S167" s="41">
        <v>0</v>
      </c>
      <c r="T167" s="42" t="s">
        <v>33</v>
      </c>
      <c r="U167" s="4"/>
      <c r="V167" s="4"/>
      <c r="W167" s="4"/>
      <c r="X167" s="20"/>
      <c r="Y167" s="20"/>
      <c r="Z167" s="20"/>
      <c r="AA167" s="3"/>
      <c r="AB167" s="3"/>
      <c r="AC167" s="21"/>
      <c r="AD167" s="21"/>
      <c r="AE167" s="21"/>
      <c r="AF167" s="4"/>
      <c r="AG167" s="1"/>
    </row>
    <row r="168" spans="1:33" ht="47.25" x14ac:dyDescent="0.25">
      <c r="A168" s="36" t="s">
        <v>251</v>
      </c>
      <c r="B168" s="37" t="s">
        <v>371</v>
      </c>
      <c r="C168" s="38" t="s">
        <v>372</v>
      </c>
      <c r="D168" s="39">
        <v>172.19259430599999</v>
      </c>
      <c r="E168" s="39">
        <v>19.274214199999999</v>
      </c>
      <c r="F168" s="39">
        <f t="shared" si="66"/>
        <v>152.918380106</v>
      </c>
      <c r="G168" s="40">
        <f t="shared" si="67"/>
        <v>64.405270526199985</v>
      </c>
      <c r="H168" s="40">
        <f t="shared" si="67"/>
        <v>0.22500000000000001</v>
      </c>
      <c r="I168" s="39">
        <v>0</v>
      </c>
      <c r="J168" s="39">
        <v>0.22500000000000001</v>
      </c>
      <c r="K168" s="39">
        <v>0</v>
      </c>
      <c r="L168" s="40">
        <v>0</v>
      </c>
      <c r="M168" s="39">
        <v>64.405270526199985</v>
      </c>
      <c r="N168" s="40">
        <v>0</v>
      </c>
      <c r="O168" s="40">
        <v>0</v>
      </c>
      <c r="P168" s="40">
        <v>0</v>
      </c>
      <c r="Q168" s="40">
        <f t="shared" si="68"/>
        <v>152.69338010600001</v>
      </c>
      <c r="R168" s="40">
        <f t="shared" si="69"/>
        <v>0.22500000000000001</v>
      </c>
      <c r="S168" s="41">
        <v>1</v>
      </c>
      <c r="T168" s="42" t="s">
        <v>373</v>
      </c>
      <c r="U168" s="4"/>
      <c r="V168" s="4"/>
      <c r="W168" s="4"/>
      <c r="X168" s="20"/>
      <c r="Y168" s="20"/>
      <c r="Z168" s="20"/>
      <c r="AA168" s="3"/>
      <c r="AB168" s="3"/>
      <c r="AC168" s="21"/>
      <c r="AD168" s="21"/>
      <c r="AE168" s="21"/>
      <c r="AF168" s="4"/>
      <c r="AG168" s="1"/>
    </row>
    <row r="169" spans="1:33" ht="31.5" x14ac:dyDescent="0.25">
      <c r="A169" s="36" t="s">
        <v>251</v>
      </c>
      <c r="B169" s="37" t="s">
        <v>374</v>
      </c>
      <c r="C169" s="38" t="s">
        <v>375</v>
      </c>
      <c r="D169" s="39">
        <v>475.70378399999998</v>
      </c>
      <c r="E169" s="39">
        <v>0</v>
      </c>
      <c r="F169" s="39">
        <f t="shared" si="66"/>
        <v>475.70378399999998</v>
      </c>
      <c r="G169" s="40">
        <f t="shared" si="67"/>
        <v>219.80298959999999</v>
      </c>
      <c r="H169" s="40">
        <f t="shared" si="67"/>
        <v>0</v>
      </c>
      <c r="I169" s="39">
        <v>0</v>
      </c>
      <c r="J169" s="39">
        <v>0</v>
      </c>
      <c r="K169" s="39">
        <v>0</v>
      </c>
      <c r="L169" s="40">
        <v>0</v>
      </c>
      <c r="M169" s="39">
        <v>0</v>
      </c>
      <c r="N169" s="40">
        <v>0</v>
      </c>
      <c r="O169" s="40">
        <v>219.80298959999999</v>
      </c>
      <c r="P169" s="40">
        <v>0</v>
      </c>
      <c r="Q169" s="40">
        <f t="shared" si="68"/>
        <v>475.70378399999998</v>
      </c>
      <c r="R169" s="40">
        <f t="shared" si="69"/>
        <v>0</v>
      </c>
      <c r="S169" s="41">
        <v>0</v>
      </c>
      <c r="T169" s="42" t="s">
        <v>33</v>
      </c>
      <c r="U169" s="4"/>
      <c r="V169" s="4"/>
      <c r="W169" s="4"/>
      <c r="X169" s="20"/>
      <c r="Y169" s="20"/>
      <c r="Z169" s="20"/>
      <c r="AA169" s="3"/>
      <c r="AB169" s="3"/>
      <c r="AC169" s="21"/>
      <c r="AD169" s="21"/>
      <c r="AE169" s="21"/>
      <c r="AF169" s="4"/>
      <c r="AG169" s="1"/>
    </row>
    <row r="170" spans="1:33" ht="31.5" x14ac:dyDescent="0.25">
      <c r="A170" s="36" t="s">
        <v>251</v>
      </c>
      <c r="B170" s="37" t="s">
        <v>376</v>
      </c>
      <c r="C170" s="38" t="s">
        <v>377</v>
      </c>
      <c r="D170" s="39">
        <v>200.98574400000001</v>
      </c>
      <c r="E170" s="39">
        <v>143.08228697999999</v>
      </c>
      <c r="F170" s="39">
        <f t="shared" si="66"/>
        <v>57.903457020000019</v>
      </c>
      <c r="G170" s="40">
        <f t="shared" si="67"/>
        <v>63.539176799999993</v>
      </c>
      <c r="H170" s="40">
        <f t="shared" si="67"/>
        <v>64.993025509999995</v>
      </c>
      <c r="I170" s="39">
        <v>0</v>
      </c>
      <c r="J170" s="39">
        <v>64.993025509999995</v>
      </c>
      <c r="K170" s="39">
        <v>0</v>
      </c>
      <c r="L170" s="40">
        <v>0</v>
      </c>
      <c r="M170" s="39">
        <v>0</v>
      </c>
      <c r="N170" s="40">
        <v>0</v>
      </c>
      <c r="O170" s="40">
        <v>63.539176799999993</v>
      </c>
      <c r="P170" s="40">
        <v>0</v>
      </c>
      <c r="Q170" s="40">
        <f t="shared" si="68"/>
        <v>-7.0895684899999765</v>
      </c>
      <c r="R170" s="40">
        <f t="shared" si="69"/>
        <v>64.993025509999995</v>
      </c>
      <c r="S170" s="41">
        <v>1</v>
      </c>
      <c r="T170" s="42" t="s">
        <v>72</v>
      </c>
      <c r="U170" s="4"/>
      <c r="V170" s="4"/>
      <c r="W170" s="4"/>
      <c r="X170" s="20"/>
      <c r="Y170" s="20"/>
      <c r="Z170" s="20"/>
      <c r="AA170" s="3"/>
      <c r="AB170" s="3"/>
      <c r="AC170" s="21"/>
      <c r="AD170" s="21"/>
      <c r="AE170" s="21"/>
      <c r="AF170" s="4"/>
      <c r="AG170" s="1"/>
    </row>
    <row r="171" spans="1:33" ht="31.5" x14ac:dyDescent="0.25">
      <c r="A171" s="36" t="s">
        <v>251</v>
      </c>
      <c r="B171" s="37" t="s">
        <v>378</v>
      </c>
      <c r="C171" s="38" t="s">
        <v>379</v>
      </c>
      <c r="D171" s="39">
        <v>32.41544442</v>
      </c>
      <c r="E171" s="39">
        <v>3.8629572800000003</v>
      </c>
      <c r="F171" s="39">
        <f t="shared" si="66"/>
        <v>28.55248714</v>
      </c>
      <c r="G171" s="40">
        <f t="shared" si="67"/>
        <v>12.981152753999998</v>
      </c>
      <c r="H171" s="40">
        <f t="shared" si="67"/>
        <v>0</v>
      </c>
      <c r="I171" s="39">
        <v>0</v>
      </c>
      <c r="J171" s="39">
        <v>0</v>
      </c>
      <c r="K171" s="39">
        <v>0</v>
      </c>
      <c r="L171" s="40">
        <v>0</v>
      </c>
      <c r="M171" s="39">
        <v>9.7358639999999994</v>
      </c>
      <c r="N171" s="40">
        <v>0</v>
      </c>
      <c r="O171" s="40">
        <v>3.2452887539999988</v>
      </c>
      <c r="P171" s="40">
        <v>0</v>
      </c>
      <c r="Q171" s="40">
        <f t="shared" si="68"/>
        <v>28.55248714</v>
      </c>
      <c r="R171" s="40">
        <f t="shared" si="69"/>
        <v>0</v>
      </c>
      <c r="S171" s="41">
        <v>0</v>
      </c>
      <c r="T171" s="42" t="s">
        <v>33</v>
      </c>
      <c r="U171" s="4"/>
      <c r="V171" s="4"/>
      <c r="W171" s="4"/>
      <c r="X171" s="20"/>
      <c r="Y171" s="20"/>
      <c r="Z171" s="20"/>
      <c r="AA171" s="3"/>
      <c r="AB171" s="3"/>
      <c r="AC171" s="21"/>
      <c r="AD171" s="21"/>
      <c r="AE171" s="21"/>
      <c r="AF171" s="4"/>
      <c r="AG171" s="1"/>
    </row>
    <row r="172" spans="1:33" ht="47.25" x14ac:dyDescent="0.25">
      <c r="A172" s="36" t="s">
        <v>251</v>
      </c>
      <c r="B172" s="37" t="s">
        <v>380</v>
      </c>
      <c r="C172" s="38" t="s">
        <v>381</v>
      </c>
      <c r="D172" s="39">
        <v>12.550022160000001</v>
      </c>
      <c r="E172" s="39">
        <v>0</v>
      </c>
      <c r="F172" s="39">
        <f t="shared" si="66"/>
        <v>12.550022160000001</v>
      </c>
      <c r="G172" s="40">
        <f t="shared" si="67"/>
        <v>6.5541117599999996</v>
      </c>
      <c r="H172" s="40">
        <f t="shared" si="67"/>
        <v>0</v>
      </c>
      <c r="I172" s="39">
        <v>0</v>
      </c>
      <c r="J172" s="39">
        <v>0</v>
      </c>
      <c r="K172" s="39">
        <v>0</v>
      </c>
      <c r="L172" s="40">
        <v>0</v>
      </c>
      <c r="M172" s="39">
        <v>6.5541117599999996</v>
      </c>
      <c r="N172" s="40">
        <v>0</v>
      </c>
      <c r="O172" s="40">
        <v>0</v>
      </c>
      <c r="P172" s="40">
        <v>0</v>
      </c>
      <c r="Q172" s="40">
        <f t="shared" si="68"/>
        <v>12.550022160000001</v>
      </c>
      <c r="R172" s="40">
        <f t="shared" si="69"/>
        <v>0</v>
      </c>
      <c r="S172" s="41">
        <v>0</v>
      </c>
      <c r="T172" s="42" t="s">
        <v>33</v>
      </c>
      <c r="U172" s="4"/>
      <c r="V172" s="4"/>
      <c r="W172" s="4"/>
      <c r="X172" s="20"/>
      <c r="Y172" s="20"/>
      <c r="Z172" s="20"/>
      <c r="AA172" s="3"/>
      <c r="AB172" s="3"/>
      <c r="AC172" s="21"/>
      <c r="AD172" s="21"/>
      <c r="AE172" s="21"/>
      <c r="AF172" s="4"/>
      <c r="AG172" s="1"/>
    </row>
    <row r="173" spans="1:33" ht="63" x14ac:dyDescent="0.25">
      <c r="A173" s="36" t="s">
        <v>251</v>
      </c>
      <c r="B173" s="37" t="s">
        <v>382</v>
      </c>
      <c r="C173" s="38" t="s">
        <v>383</v>
      </c>
      <c r="D173" s="39">
        <v>28.480537704</v>
      </c>
      <c r="E173" s="39">
        <v>0.2891377</v>
      </c>
      <c r="F173" s="39">
        <f>D173-E173</f>
        <v>28.191400003999998</v>
      </c>
      <c r="G173" s="40" t="s">
        <v>33</v>
      </c>
      <c r="H173" s="40">
        <f t="shared" si="67"/>
        <v>0.64510795999999992</v>
      </c>
      <c r="I173" s="39" t="s">
        <v>33</v>
      </c>
      <c r="J173" s="39">
        <v>0.64510795999999992</v>
      </c>
      <c r="K173" s="39" t="s">
        <v>33</v>
      </c>
      <c r="L173" s="40">
        <v>0</v>
      </c>
      <c r="M173" s="39" t="s">
        <v>33</v>
      </c>
      <c r="N173" s="40">
        <v>0</v>
      </c>
      <c r="O173" s="40" t="s">
        <v>33</v>
      </c>
      <c r="P173" s="40">
        <v>0</v>
      </c>
      <c r="Q173" s="40">
        <f>F173-H173</f>
        <v>27.546292043999998</v>
      </c>
      <c r="R173" s="40" t="s">
        <v>33</v>
      </c>
      <c r="S173" s="41" t="s">
        <v>33</v>
      </c>
      <c r="T173" s="47" t="s">
        <v>384</v>
      </c>
      <c r="U173" s="4"/>
      <c r="V173" s="4"/>
      <c r="W173" s="4"/>
      <c r="X173" s="20"/>
      <c r="Y173" s="20"/>
      <c r="Z173" s="20"/>
      <c r="AA173" s="3"/>
      <c r="AB173" s="3"/>
      <c r="AC173" s="21"/>
      <c r="AD173" s="21"/>
      <c r="AE173" s="21"/>
      <c r="AF173" s="4"/>
      <c r="AG173" s="1"/>
    </row>
    <row r="174" spans="1:33" ht="47.25" x14ac:dyDescent="0.25">
      <c r="A174" s="36" t="s">
        <v>251</v>
      </c>
      <c r="B174" s="37" t="s">
        <v>385</v>
      </c>
      <c r="C174" s="38" t="s">
        <v>386</v>
      </c>
      <c r="D174" s="39">
        <v>59.576141342</v>
      </c>
      <c r="E174" s="39">
        <v>20.351667340000002</v>
      </c>
      <c r="F174" s="39">
        <f t="shared" si="66"/>
        <v>39.224474001999994</v>
      </c>
      <c r="G174" s="40">
        <f t="shared" si="67"/>
        <v>38.515961880000006</v>
      </c>
      <c r="H174" s="40">
        <f t="shared" si="67"/>
        <v>-1.05328E-3</v>
      </c>
      <c r="I174" s="39">
        <v>0</v>
      </c>
      <c r="J174" s="39">
        <v>-1.05328E-3</v>
      </c>
      <c r="K174" s="39">
        <v>0</v>
      </c>
      <c r="L174" s="40">
        <v>0</v>
      </c>
      <c r="M174" s="39">
        <v>0</v>
      </c>
      <c r="N174" s="40">
        <v>0</v>
      </c>
      <c r="O174" s="40">
        <v>38.515961880000006</v>
      </c>
      <c r="P174" s="40">
        <v>0</v>
      </c>
      <c r="Q174" s="40">
        <f t="shared" si="68"/>
        <v>39.225527281999994</v>
      </c>
      <c r="R174" s="40">
        <f t="shared" si="69"/>
        <v>-1.05328E-3</v>
      </c>
      <c r="S174" s="41">
        <v>0</v>
      </c>
      <c r="T174" s="42" t="s">
        <v>33</v>
      </c>
      <c r="U174" s="4"/>
      <c r="V174" s="4"/>
      <c r="W174" s="4"/>
      <c r="X174" s="20"/>
      <c r="Y174" s="20"/>
      <c r="Z174" s="20"/>
      <c r="AA174" s="3"/>
      <c r="AB174" s="3"/>
      <c r="AC174" s="21"/>
      <c r="AD174" s="21"/>
      <c r="AE174" s="21"/>
      <c r="AF174" s="4"/>
      <c r="AG174" s="1"/>
    </row>
    <row r="175" spans="1:33" ht="47.25" x14ac:dyDescent="0.25">
      <c r="A175" s="36" t="s">
        <v>251</v>
      </c>
      <c r="B175" s="37" t="s">
        <v>387</v>
      </c>
      <c r="C175" s="38" t="s">
        <v>388</v>
      </c>
      <c r="D175" s="39">
        <v>11.021114235999999</v>
      </c>
      <c r="E175" s="39">
        <v>4.312608</v>
      </c>
      <c r="F175" s="39">
        <f t="shared" si="66"/>
        <v>6.708506235999999</v>
      </c>
      <c r="G175" s="40">
        <f t="shared" si="67"/>
        <v>6.0385827799999996</v>
      </c>
      <c r="H175" s="40">
        <f t="shared" si="67"/>
        <v>0</v>
      </c>
      <c r="I175" s="39">
        <v>0</v>
      </c>
      <c r="J175" s="39">
        <v>0</v>
      </c>
      <c r="K175" s="39">
        <v>0</v>
      </c>
      <c r="L175" s="40">
        <v>0</v>
      </c>
      <c r="M175" s="39">
        <v>0</v>
      </c>
      <c r="N175" s="40">
        <v>0</v>
      </c>
      <c r="O175" s="40">
        <v>6.0385827799999996</v>
      </c>
      <c r="P175" s="40">
        <v>0</v>
      </c>
      <c r="Q175" s="40">
        <f t="shared" si="68"/>
        <v>6.708506235999999</v>
      </c>
      <c r="R175" s="40">
        <f t="shared" si="69"/>
        <v>0</v>
      </c>
      <c r="S175" s="41">
        <v>0</v>
      </c>
      <c r="T175" s="42" t="s">
        <v>33</v>
      </c>
      <c r="U175" s="4"/>
      <c r="V175" s="4"/>
      <c r="W175" s="4"/>
      <c r="X175" s="20"/>
      <c r="Y175" s="20"/>
      <c r="Z175" s="20"/>
      <c r="AA175" s="3"/>
      <c r="AB175" s="3"/>
      <c r="AC175" s="21"/>
      <c r="AD175" s="21"/>
      <c r="AE175" s="21"/>
      <c r="AF175" s="4"/>
      <c r="AG175" s="1"/>
    </row>
    <row r="176" spans="1:33" ht="47.25" x14ac:dyDescent="0.25">
      <c r="A176" s="36" t="s">
        <v>251</v>
      </c>
      <c r="B176" s="37" t="s">
        <v>389</v>
      </c>
      <c r="C176" s="38" t="s">
        <v>390</v>
      </c>
      <c r="D176" s="39">
        <v>46.902884005999994</v>
      </c>
      <c r="E176" s="39">
        <v>0</v>
      </c>
      <c r="F176" s="39">
        <f t="shared" si="66"/>
        <v>46.902884005999994</v>
      </c>
      <c r="G176" s="40">
        <f t="shared" si="67"/>
        <v>3.4598644379999994</v>
      </c>
      <c r="H176" s="40">
        <f t="shared" si="67"/>
        <v>0</v>
      </c>
      <c r="I176" s="39">
        <v>0</v>
      </c>
      <c r="J176" s="39">
        <v>0</v>
      </c>
      <c r="K176" s="39">
        <v>0</v>
      </c>
      <c r="L176" s="40">
        <v>0</v>
      </c>
      <c r="M176" s="39">
        <v>0</v>
      </c>
      <c r="N176" s="40">
        <v>0</v>
      </c>
      <c r="O176" s="40">
        <v>3.4598644379999994</v>
      </c>
      <c r="P176" s="40">
        <v>0</v>
      </c>
      <c r="Q176" s="40">
        <f t="shared" si="68"/>
        <v>46.902884005999994</v>
      </c>
      <c r="R176" s="40">
        <f t="shared" si="69"/>
        <v>0</v>
      </c>
      <c r="S176" s="41">
        <v>0</v>
      </c>
      <c r="T176" s="42" t="s">
        <v>33</v>
      </c>
      <c r="U176" s="4"/>
      <c r="V176" s="4"/>
      <c r="W176" s="4"/>
      <c r="X176" s="20"/>
      <c r="Y176" s="20"/>
      <c r="Z176" s="20"/>
      <c r="AA176" s="3"/>
      <c r="AB176" s="3"/>
      <c r="AC176" s="21"/>
      <c r="AD176" s="21"/>
      <c r="AE176" s="21"/>
      <c r="AF176" s="4"/>
      <c r="AG176" s="1"/>
    </row>
    <row r="177" spans="1:33" ht="31.5" x14ac:dyDescent="0.25">
      <c r="A177" s="36" t="s">
        <v>251</v>
      </c>
      <c r="B177" s="37" t="s">
        <v>391</v>
      </c>
      <c r="C177" s="38" t="s">
        <v>392</v>
      </c>
      <c r="D177" s="39">
        <v>3.4598644379999994</v>
      </c>
      <c r="E177" s="39">
        <v>0</v>
      </c>
      <c r="F177" s="39">
        <f t="shared" si="66"/>
        <v>3.4598644379999994</v>
      </c>
      <c r="G177" s="40">
        <f t="shared" si="67"/>
        <v>3.4598644379999994</v>
      </c>
      <c r="H177" s="40">
        <f t="shared" si="67"/>
        <v>0.2356434</v>
      </c>
      <c r="I177" s="39">
        <v>0</v>
      </c>
      <c r="J177" s="39">
        <v>0.2356434</v>
      </c>
      <c r="K177" s="39">
        <v>0</v>
      </c>
      <c r="L177" s="40">
        <v>0</v>
      </c>
      <c r="M177" s="39">
        <v>0</v>
      </c>
      <c r="N177" s="40">
        <v>0</v>
      </c>
      <c r="O177" s="40">
        <v>3.4598644379999994</v>
      </c>
      <c r="P177" s="40">
        <v>0</v>
      </c>
      <c r="Q177" s="40">
        <f t="shared" si="68"/>
        <v>3.2242210379999996</v>
      </c>
      <c r="R177" s="40">
        <f t="shared" si="69"/>
        <v>0.2356434</v>
      </c>
      <c r="S177" s="41">
        <v>1</v>
      </c>
      <c r="T177" s="42" t="s">
        <v>72</v>
      </c>
      <c r="U177" s="4"/>
      <c r="V177" s="4"/>
      <c r="W177" s="4"/>
      <c r="X177" s="20"/>
      <c r="Y177" s="20"/>
      <c r="Z177" s="20"/>
      <c r="AA177" s="3"/>
      <c r="AB177" s="3"/>
      <c r="AC177" s="21"/>
      <c r="AD177" s="21"/>
      <c r="AE177" s="21"/>
      <c r="AF177" s="4"/>
      <c r="AG177" s="1"/>
    </row>
    <row r="178" spans="1:33" ht="47.25" x14ac:dyDescent="0.25">
      <c r="A178" s="36" t="s">
        <v>251</v>
      </c>
      <c r="B178" s="37" t="s">
        <v>393</v>
      </c>
      <c r="C178" s="38" t="s">
        <v>394</v>
      </c>
      <c r="D178" s="39">
        <v>9.7195222839999982</v>
      </c>
      <c r="E178" s="39">
        <v>0</v>
      </c>
      <c r="F178" s="39">
        <f t="shared" si="66"/>
        <v>9.7195222839999982</v>
      </c>
      <c r="G178" s="40">
        <f t="shared" si="67"/>
        <v>9.7195222839999982</v>
      </c>
      <c r="H178" s="40">
        <f t="shared" si="67"/>
        <v>2.2792621400000002</v>
      </c>
      <c r="I178" s="39">
        <v>0</v>
      </c>
      <c r="J178" s="39">
        <v>2.2792621400000002</v>
      </c>
      <c r="K178" s="39">
        <v>0</v>
      </c>
      <c r="L178" s="40">
        <v>0</v>
      </c>
      <c r="M178" s="39">
        <v>0</v>
      </c>
      <c r="N178" s="40">
        <v>0</v>
      </c>
      <c r="O178" s="40">
        <v>9.7195222839999982</v>
      </c>
      <c r="P178" s="40">
        <v>0</v>
      </c>
      <c r="Q178" s="40">
        <f t="shared" si="68"/>
        <v>7.440260143999998</v>
      </c>
      <c r="R178" s="40">
        <f t="shared" si="69"/>
        <v>2.2792621400000002</v>
      </c>
      <c r="S178" s="41">
        <v>1</v>
      </c>
      <c r="T178" s="42" t="s">
        <v>167</v>
      </c>
      <c r="U178" s="4"/>
      <c r="V178" s="4"/>
      <c r="W178" s="4"/>
      <c r="X178" s="20"/>
      <c r="Y178" s="20"/>
      <c r="Z178" s="20"/>
      <c r="AA178" s="3"/>
      <c r="AB178" s="3"/>
      <c r="AC178" s="21"/>
      <c r="AD178" s="21"/>
      <c r="AE178" s="21"/>
      <c r="AF178" s="4"/>
      <c r="AG178" s="1"/>
    </row>
    <row r="179" spans="1:33" ht="31.5" x14ac:dyDescent="0.25">
      <c r="A179" s="36" t="s">
        <v>251</v>
      </c>
      <c r="B179" s="37" t="s">
        <v>395</v>
      </c>
      <c r="C179" s="38" t="s">
        <v>396</v>
      </c>
      <c r="D179" s="39">
        <v>294.89573725499997</v>
      </c>
      <c r="E179" s="39">
        <v>41.225000000000001</v>
      </c>
      <c r="F179" s="39">
        <f t="shared" si="66"/>
        <v>253.67073725499998</v>
      </c>
      <c r="G179" s="40">
        <f t="shared" si="67"/>
        <v>64.212418563</v>
      </c>
      <c r="H179" s="40">
        <f t="shared" si="67"/>
        <v>37.299999999999997</v>
      </c>
      <c r="I179" s="39">
        <v>0</v>
      </c>
      <c r="J179" s="39">
        <v>37.299999999999997</v>
      </c>
      <c r="K179" s="39">
        <v>0</v>
      </c>
      <c r="L179" s="40">
        <v>0</v>
      </c>
      <c r="M179" s="39">
        <v>0</v>
      </c>
      <c r="N179" s="40">
        <v>0</v>
      </c>
      <c r="O179" s="40">
        <v>64.212418563</v>
      </c>
      <c r="P179" s="40">
        <v>0</v>
      </c>
      <c r="Q179" s="40">
        <f t="shared" si="68"/>
        <v>216.37073725499999</v>
      </c>
      <c r="R179" s="40">
        <f t="shared" si="69"/>
        <v>37.299999999999997</v>
      </c>
      <c r="S179" s="41">
        <v>1</v>
      </c>
      <c r="T179" s="42" t="s">
        <v>397</v>
      </c>
      <c r="U179" s="4"/>
      <c r="V179" s="4"/>
      <c r="W179" s="4"/>
      <c r="X179" s="20"/>
      <c r="Y179" s="20"/>
      <c r="Z179" s="20"/>
      <c r="AA179" s="3"/>
      <c r="AB179" s="3"/>
      <c r="AC179" s="21"/>
      <c r="AD179" s="21"/>
      <c r="AE179" s="21"/>
      <c r="AF179" s="4"/>
      <c r="AG179" s="1"/>
    </row>
    <row r="180" spans="1:33" ht="47.25" x14ac:dyDescent="0.25">
      <c r="A180" s="36" t="s">
        <v>251</v>
      </c>
      <c r="B180" s="37" t="s">
        <v>398</v>
      </c>
      <c r="C180" s="38" t="s">
        <v>399</v>
      </c>
      <c r="D180" s="39">
        <v>116.49</v>
      </c>
      <c r="E180" s="39">
        <v>1.6964976000000003</v>
      </c>
      <c r="F180" s="39">
        <f t="shared" si="66"/>
        <v>114.79350239999999</v>
      </c>
      <c r="G180" s="40">
        <f t="shared" si="67"/>
        <v>98.438999999999993</v>
      </c>
      <c r="H180" s="40">
        <f t="shared" si="67"/>
        <v>0</v>
      </c>
      <c r="I180" s="39">
        <v>20</v>
      </c>
      <c r="J180" s="39">
        <v>0</v>
      </c>
      <c r="K180" s="39">
        <v>0</v>
      </c>
      <c r="L180" s="40">
        <v>0</v>
      </c>
      <c r="M180" s="39">
        <v>0</v>
      </c>
      <c r="N180" s="40">
        <v>0</v>
      </c>
      <c r="O180" s="40">
        <v>78.438999999999993</v>
      </c>
      <c r="P180" s="40">
        <v>0</v>
      </c>
      <c r="Q180" s="40">
        <f t="shared" si="68"/>
        <v>114.79350239999999</v>
      </c>
      <c r="R180" s="40">
        <f t="shared" si="69"/>
        <v>-20</v>
      </c>
      <c r="S180" s="41">
        <f t="shared" ref="S180:S235" si="70">R180/(I180)</f>
        <v>-1</v>
      </c>
      <c r="T180" s="42" t="s">
        <v>400</v>
      </c>
      <c r="U180" s="4"/>
      <c r="V180" s="4"/>
      <c r="W180" s="4"/>
      <c r="X180" s="20"/>
      <c r="Y180" s="20"/>
      <c r="Z180" s="20"/>
      <c r="AA180" s="3"/>
      <c r="AB180" s="3"/>
      <c r="AC180" s="21"/>
      <c r="AD180" s="21"/>
      <c r="AE180" s="21"/>
      <c r="AF180" s="4"/>
      <c r="AG180" s="1"/>
    </row>
    <row r="181" spans="1:33" ht="31.5" x14ac:dyDescent="0.25">
      <c r="A181" s="36" t="s">
        <v>251</v>
      </c>
      <c r="B181" s="37" t="s">
        <v>401</v>
      </c>
      <c r="C181" s="38" t="s">
        <v>402</v>
      </c>
      <c r="D181" s="39">
        <v>33.546729851999991</v>
      </c>
      <c r="E181" s="39">
        <v>0</v>
      </c>
      <c r="F181" s="39">
        <f t="shared" si="66"/>
        <v>33.546729851999991</v>
      </c>
      <c r="G181" s="40">
        <f t="shared" si="67"/>
        <v>16.380698363999997</v>
      </c>
      <c r="H181" s="40">
        <f t="shared" si="67"/>
        <v>11.427206340000001</v>
      </c>
      <c r="I181" s="39">
        <v>0</v>
      </c>
      <c r="J181" s="39">
        <v>11.427206340000001</v>
      </c>
      <c r="K181" s="39">
        <v>0</v>
      </c>
      <c r="L181" s="40">
        <v>0</v>
      </c>
      <c r="M181" s="39">
        <v>0</v>
      </c>
      <c r="N181" s="40">
        <v>0</v>
      </c>
      <c r="O181" s="40">
        <v>16.380698363999997</v>
      </c>
      <c r="P181" s="40">
        <v>0</v>
      </c>
      <c r="Q181" s="40">
        <f t="shared" si="68"/>
        <v>22.11952351199999</v>
      </c>
      <c r="R181" s="40">
        <f t="shared" si="69"/>
        <v>11.427206340000001</v>
      </c>
      <c r="S181" s="41">
        <v>1</v>
      </c>
      <c r="T181" s="42" t="s">
        <v>1629</v>
      </c>
      <c r="U181" s="4"/>
      <c r="V181" s="4"/>
      <c r="W181" s="4"/>
      <c r="X181" s="20"/>
      <c r="Y181" s="20"/>
      <c r="Z181" s="20"/>
      <c r="AA181" s="3"/>
      <c r="AB181" s="3"/>
      <c r="AC181" s="21"/>
      <c r="AD181" s="21"/>
      <c r="AE181" s="21"/>
      <c r="AF181" s="4"/>
      <c r="AG181" s="1"/>
    </row>
    <row r="182" spans="1:33" ht="31.5" x14ac:dyDescent="0.25">
      <c r="A182" s="36" t="s">
        <v>251</v>
      </c>
      <c r="B182" s="37" t="s">
        <v>403</v>
      </c>
      <c r="C182" s="38" t="s">
        <v>404</v>
      </c>
      <c r="D182" s="39">
        <v>38.477869657999996</v>
      </c>
      <c r="E182" s="39">
        <v>0</v>
      </c>
      <c r="F182" s="39">
        <f t="shared" si="66"/>
        <v>38.477869657999996</v>
      </c>
      <c r="G182" s="40">
        <f t="shared" si="67"/>
        <v>7.3371195599999997</v>
      </c>
      <c r="H182" s="40">
        <f t="shared" si="67"/>
        <v>6.6538163500000005</v>
      </c>
      <c r="I182" s="39">
        <v>0</v>
      </c>
      <c r="J182" s="39">
        <v>6.6538163500000005</v>
      </c>
      <c r="K182" s="39">
        <v>0</v>
      </c>
      <c r="L182" s="40">
        <v>0</v>
      </c>
      <c r="M182" s="39">
        <v>7.3371195599999997</v>
      </c>
      <c r="N182" s="40">
        <v>0</v>
      </c>
      <c r="O182" s="40">
        <v>0</v>
      </c>
      <c r="P182" s="40">
        <v>0</v>
      </c>
      <c r="Q182" s="40">
        <f t="shared" si="68"/>
        <v>31.824053307999996</v>
      </c>
      <c r="R182" s="40">
        <f t="shared" si="69"/>
        <v>6.6538163500000005</v>
      </c>
      <c r="S182" s="41">
        <v>1</v>
      </c>
      <c r="T182" s="42" t="s">
        <v>1629</v>
      </c>
      <c r="U182" s="4"/>
      <c r="V182" s="4"/>
      <c r="W182" s="4"/>
      <c r="X182" s="20"/>
      <c r="Y182" s="20"/>
      <c r="Z182" s="20"/>
      <c r="AA182" s="3"/>
      <c r="AB182" s="3"/>
      <c r="AC182" s="21"/>
      <c r="AD182" s="21"/>
      <c r="AE182" s="21"/>
      <c r="AF182" s="4"/>
      <c r="AG182" s="1"/>
    </row>
    <row r="183" spans="1:33" ht="31.5" x14ac:dyDescent="0.25">
      <c r="A183" s="36" t="s">
        <v>251</v>
      </c>
      <c r="B183" s="37" t="s">
        <v>405</v>
      </c>
      <c r="C183" s="38" t="s">
        <v>406</v>
      </c>
      <c r="D183" s="39">
        <v>191.79692463399996</v>
      </c>
      <c r="E183" s="39">
        <v>0</v>
      </c>
      <c r="F183" s="39">
        <f t="shared" si="66"/>
        <v>191.79692463399996</v>
      </c>
      <c r="G183" s="40">
        <f t="shared" si="67"/>
        <v>6.3535024079999998</v>
      </c>
      <c r="H183" s="40">
        <f t="shared" si="67"/>
        <v>0</v>
      </c>
      <c r="I183" s="39">
        <v>0</v>
      </c>
      <c r="J183" s="39">
        <v>0</v>
      </c>
      <c r="K183" s="39">
        <v>0</v>
      </c>
      <c r="L183" s="40">
        <v>0</v>
      </c>
      <c r="M183" s="39">
        <v>6.3535024079999998</v>
      </c>
      <c r="N183" s="40">
        <v>0</v>
      </c>
      <c r="O183" s="46">
        <v>0</v>
      </c>
      <c r="P183" s="40">
        <v>0</v>
      </c>
      <c r="Q183" s="40">
        <f t="shared" si="68"/>
        <v>191.79692463399996</v>
      </c>
      <c r="R183" s="40">
        <f t="shared" si="69"/>
        <v>0</v>
      </c>
      <c r="S183" s="41">
        <v>0</v>
      </c>
      <c r="T183" s="42" t="s">
        <v>33</v>
      </c>
      <c r="U183" s="4"/>
      <c r="V183" s="4"/>
      <c r="W183" s="4"/>
      <c r="X183" s="20"/>
      <c r="Y183" s="20"/>
      <c r="Z183" s="20"/>
      <c r="AA183" s="3"/>
      <c r="AB183" s="3"/>
      <c r="AC183" s="21"/>
      <c r="AD183" s="21"/>
      <c r="AE183" s="21"/>
      <c r="AF183" s="4"/>
      <c r="AG183" s="1"/>
    </row>
    <row r="184" spans="1:33" ht="47.25" x14ac:dyDescent="0.25">
      <c r="A184" s="36" t="s">
        <v>251</v>
      </c>
      <c r="B184" s="37" t="s">
        <v>407</v>
      </c>
      <c r="C184" s="38" t="s">
        <v>408</v>
      </c>
      <c r="D184" s="39">
        <v>70.656409800000006</v>
      </c>
      <c r="E184" s="39">
        <v>0.84000000000000008</v>
      </c>
      <c r="F184" s="39">
        <f t="shared" si="66"/>
        <v>69.816409800000002</v>
      </c>
      <c r="G184" s="40">
        <f t="shared" si="67"/>
        <v>34.148208875599998</v>
      </c>
      <c r="H184" s="40">
        <f t="shared" si="67"/>
        <v>0</v>
      </c>
      <c r="I184" s="39">
        <v>0</v>
      </c>
      <c r="J184" s="39">
        <v>0</v>
      </c>
      <c r="K184" s="39">
        <v>0</v>
      </c>
      <c r="L184" s="40">
        <v>0</v>
      </c>
      <c r="M184" s="39">
        <v>34.148208875599998</v>
      </c>
      <c r="N184" s="40">
        <v>0</v>
      </c>
      <c r="O184" s="40">
        <v>0</v>
      </c>
      <c r="P184" s="40">
        <v>0</v>
      </c>
      <c r="Q184" s="40">
        <f t="shared" si="68"/>
        <v>69.816409800000002</v>
      </c>
      <c r="R184" s="40">
        <f t="shared" si="69"/>
        <v>0</v>
      </c>
      <c r="S184" s="41">
        <v>0</v>
      </c>
      <c r="T184" s="42" t="s">
        <v>33</v>
      </c>
      <c r="U184" s="4"/>
      <c r="V184" s="4"/>
      <c r="W184" s="4"/>
      <c r="X184" s="20"/>
      <c r="Y184" s="20"/>
      <c r="Z184" s="20"/>
      <c r="AA184" s="3"/>
      <c r="AB184" s="3"/>
      <c r="AC184" s="21"/>
      <c r="AD184" s="21"/>
      <c r="AE184" s="21"/>
      <c r="AF184" s="4"/>
      <c r="AG184" s="1"/>
    </row>
    <row r="185" spans="1:33" ht="47.25" x14ac:dyDescent="0.25">
      <c r="A185" s="36" t="s">
        <v>251</v>
      </c>
      <c r="B185" s="37" t="s">
        <v>409</v>
      </c>
      <c r="C185" s="38" t="s">
        <v>410</v>
      </c>
      <c r="D185" s="39">
        <v>173.83899109399999</v>
      </c>
      <c r="E185" s="39">
        <v>0</v>
      </c>
      <c r="F185" s="39">
        <f t="shared" si="66"/>
        <v>173.83899109399999</v>
      </c>
      <c r="G185" s="40">
        <f t="shared" si="67"/>
        <v>86.911206093399997</v>
      </c>
      <c r="H185" s="40">
        <f t="shared" si="67"/>
        <v>0.77852506999999993</v>
      </c>
      <c r="I185" s="39">
        <v>0</v>
      </c>
      <c r="J185" s="39">
        <v>0.77852506999999993</v>
      </c>
      <c r="K185" s="39">
        <v>0</v>
      </c>
      <c r="L185" s="40">
        <v>0</v>
      </c>
      <c r="M185" s="39">
        <v>0</v>
      </c>
      <c r="N185" s="40">
        <v>0</v>
      </c>
      <c r="O185" s="40">
        <v>86.911206093399997</v>
      </c>
      <c r="P185" s="40">
        <v>0</v>
      </c>
      <c r="Q185" s="40">
        <f t="shared" si="68"/>
        <v>173.06046602399999</v>
      </c>
      <c r="R185" s="40">
        <f t="shared" si="69"/>
        <v>0.77852506999999993</v>
      </c>
      <c r="S185" s="41">
        <v>1</v>
      </c>
      <c r="T185" s="42" t="s">
        <v>411</v>
      </c>
      <c r="U185" s="4"/>
      <c r="V185" s="4"/>
      <c r="W185" s="4"/>
      <c r="X185" s="20"/>
      <c r="Y185" s="20"/>
      <c r="Z185" s="20"/>
      <c r="AA185" s="3"/>
      <c r="AB185" s="3"/>
      <c r="AC185" s="21"/>
      <c r="AD185" s="21"/>
      <c r="AE185" s="21"/>
      <c r="AF185" s="4"/>
      <c r="AG185" s="1"/>
    </row>
    <row r="186" spans="1:33" ht="47.25" x14ac:dyDescent="0.25">
      <c r="A186" s="36" t="s">
        <v>251</v>
      </c>
      <c r="B186" s="37" t="s">
        <v>412</v>
      </c>
      <c r="C186" s="38" t="s">
        <v>413</v>
      </c>
      <c r="D186" s="39">
        <v>27.099973656</v>
      </c>
      <c r="E186" s="39">
        <v>0</v>
      </c>
      <c r="F186" s="39">
        <f t="shared" si="66"/>
        <v>27.099973656</v>
      </c>
      <c r="G186" s="40">
        <f t="shared" si="67"/>
        <v>6.6578163263999999</v>
      </c>
      <c r="H186" s="40">
        <f t="shared" si="67"/>
        <v>0</v>
      </c>
      <c r="I186" s="39">
        <v>0</v>
      </c>
      <c r="J186" s="39">
        <v>0</v>
      </c>
      <c r="K186" s="39">
        <v>0</v>
      </c>
      <c r="L186" s="40">
        <v>0</v>
      </c>
      <c r="M186" s="39">
        <v>0</v>
      </c>
      <c r="N186" s="40">
        <v>0</v>
      </c>
      <c r="O186" s="40">
        <v>6.6578163263999999</v>
      </c>
      <c r="P186" s="40">
        <v>0</v>
      </c>
      <c r="Q186" s="40">
        <f t="shared" si="68"/>
        <v>27.099973656</v>
      </c>
      <c r="R186" s="40">
        <f t="shared" si="69"/>
        <v>0</v>
      </c>
      <c r="S186" s="41">
        <v>0</v>
      </c>
      <c r="T186" s="42" t="s">
        <v>33</v>
      </c>
      <c r="U186" s="4"/>
      <c r="V186" s="4"/>
      <c r="W186" s="4"/>
      <c r="X186" s="20"/>
      <c r="Y186" s="20"/>
      <c r="Z186" s="20"/>
      <c r="AA186" s="3"/>
      <c r="AB186" s="3"/>
      <c r="AC186" s="21"/>
      <c r="AD186" s="21"/>
      <c r="AE186" s="21"/>
      <c r="AF186" s="4"/>
      <c r="AG186" s="1"/>
    </row>
    <row r="187" spans="1:33" ht="31.5" x14ac:dyDescent="0.25">
      <c r="A187" s="36" t="s">
        <v>251</v>
      </c>
      <c r="B187" s="37" t="s">
        <v>414</v>
      </c>
      <c r="C187" s="38" t="s">
        <v>415</v>
      </c>
      <c r="D187" s="39">
        <v>7.7921178839999987</v>
      </c>
      <c r="E187" s="39">
        <v>0</v>
      </c>
      <c r="F187" s="39">
        <f t="shared" si="66"/>
        <v>7.7921178839999987</v>
      </c>
      <c r="G187" s="40">
        <f t="shared" si="67"/>
        <v>7.4025119897999989</v>
      </c>
      <c r="H187" s="40">
        <f t="shared" si="67"/>
        <v>0</v>
      </c>
      <c r="I187" s="39">
        <v>0</v>
      </c>
      <c r="J187" s="39">
        <v>0</v>
      </c>
      <c r="K187" s="39">
        <v>0</v>
      </c>
      <c r="L187" s="40">
        <v>0</v>
      </c>
      <c r="M187" s="39">
        <v>0</v>
      </c>
      <c r="N187" s="40">
        <v>0</v>
      </c>
      <c r="O187" s="40">
        <v>7.4025119897999989</v>
      </c>
      <c r="P187" s="40">
        <v>0</v>
      </c>
      <c r="Q187" s="40">
        <f t="shared" si="68"/>
        <v>7.7921178839999987</v>
      </c>
      <c r="R187" s="40">
        <f t="shared" si="69"/>
        <v>0</v>
      </c>
      <c r="S187" s="41">
        <v>0</v>
      </c>
      <c r="T187" s="42" t="s">
        <v>33</v>
      </c>
      <c r="U187" s="4"/>
      <c r="V187" s="4"/>
      <c r="W187" s="4"/>
      <c r="X187" s="20"/>
      <c r="Y187" s="20"/>
      <c r="Z187" s="20"/>
      <c r="AA187" s="3"/>
      <c r="AB187" s="3"/>
      <c r="AC187" s="21"/>
      <c r="AD187" s="21"/>
      <c r="AE187" s="21"/>
      <c r="AF187" s="4"/>
      <c r="AG187" s="1"/>
    </row>
    <row r="188" spans="1:33" ht="31.5" x14ac:dyDescent="0.25">
      <c r="A188" s="36" t="s">
        <v>251</v>
      </c>
      <c r="B188" s="37" t="s">
        <v>416</v>
      </c>
      <c r="C188" s="38" t="s">
        <v>417</v>
      </c>
      <c r="D188" s="39">
        <v>39.667823999999996</v>
      </c>
      <c r="E188" s="39">
        <v>0</v>
      </c>
      <c r="F188" s="39">
        <f t="shared" si="66"/>
        <v>39.667823999999996</v>
      </c>
      <c r="G188" s="40">
        <f t="shared" si="67"/>
        <v>37.684432799999996</v>
      </c>
      <c r="H188" s="40">
        <f t="shared" si="67"/>
        <v>4.9884572</v>
      </c>
      <c r="I188" s="39">
        <v>0</v>
      </c>
      <c r="J188" s="39">
        <v>4.9884572</v>
      </c>
      <c r="K188" s="39">
        <v>0</v>
      </c>
      <c r="L188" s="40">
        <v>0</v>
      </c>
      <c r="M188" s="39">
        <v>37.684432799999996</v>
      </c>
      <c r="N188" s="40">
        <v>0</v>
      </c>
      <c r="O188" s="40">
        <v>0</v>
      </c>
      <c r="P188" s="40">
        <v>0</v>
      </c>
      <c r="Q188" s="40">
        <f t="shared" si="68"/>
        <v>34.679366799999997</v>
      </c>
      <c r="R188" s="40">
        <f t="shared" si="69"/>
        <v>4.9884572</v>
      </c>
      <c r="S188" s="41">
        <v>1</v>
      </c>
      <c r="T188" s="42" t="s">
        <v>418</v>
      </c>
      <c r="U188" s="4"/>
      <c r="V188" s="4"/>
      <c r="W188" s="4"/>
      <c r="X188" s="20"/>
      <c r="Y188" s="20"/>
      <c r="Z188" s="20"/>
      <c r="AA188" s="3"/>
      <c r="AB188" s="3"/>
      <c r="AC188" s="21"/>
      <c r="AD188" s="21"/>
      <c r="AE188" s="21"/>
      <c r="AF188" s="4"/>
      <c r="AG188" s="1"/>
    </row>
    <row r="189" spans="1:33" ht="63" x14ac:dyDescent="0.25">
      <c r="A189" s="36" t="s">
        <v>251</v>
      </c>
      <c r="B189" s="37" t="s">
        <v>419</v>
      </c>
      <c r="C189" s="38" t="s">
        <v>420</v>
      </c>
      <c r="D189" s="39">
        <v>36.906959999999998</v>
      </c>
      <c r="E189" s="39">
        <v>0</v>
      </c>
      <c r="F189" s="39">
        <f>D189-E189</f>
        <v>36.906959999999998</v>
      </c>
      <c r="G189" s="40" t="s">
        <v>33</v>
      </c>
      <c r="H189" s="40">
        <f t="shared" si="67"/>
        <v>4.9884572</v>
      </c>
      <c r="I189" s="39" t="s">
        <v>33</v>
      </c>
      <c r="J189" s="39">
        <v>4.9884572</v>
      </c>
      <c r="K189" s="39" t="s">
        <v>33</v>
      </c>
      <c r="L189" s="40">
        <v>0</v>
      </c>
      <c r="M189" s="39" t="s">
        <v>33</v>
      </c>
      <c r="N189" s="40">
        <v>0</v>
      </c>
      <c r="O189" s="40" t="s">
        <v>33</v>
      </c>
      <c r="P189" s="40">
        <v>0</v>
      </c>
      <c r="Q189" s="40">
        <f>F189-H189</f>
        <v>31.918502799999999</v>
      </c>
      <c r="R189" s="40" t="s">
        <v>33</v>
      </c>
      <c r="S189" s="41" t="s">
        <v>33</v>
      </c>
      <c r="T189" s="42" t="s">
        <v>357</v>
      </c>
      <c r="U189" s="4"/>
      <c r="V189" s="4"/>
      <c r="W189" s="4"/>
      <c r="X189" s="20"/>
      <c r="Y189" s="20"/>
      <c r="Z189" s="20"/>
      <c r="AA189" s="3"/>
      <c r="AB189" s="3"/>
      <c r="AC189" s="21"/>
      <c r="AD189" s="21"/>
      <c r="AE189" s="21"/>
      <c r="AF189" s="4"/>
      <c r="AG189" s="1"/>
    </row>
    <row r="190" spans="1:33" ht="31.5" x14ac:dyDescent="0.25">
      <c r="A190" s="36" t="s">
        <v>251</v>
      </c>
      <c r="B190" s="37" t="s">
        <v>421</v>
      </c>
      <c r="C190" s="38" t="s">
        <v>422</v>
      </c>
      <c r="D190" s="39">
        <v>199.40748638400001</v>
      </c>
      <c r="E190" s="39">
        <v>54.67839738</v>
      </c>
      <c r="F190" s="39">
        <f t="shared" si="66"/>
        <v>144.729089004</v>
      </c>
      <c r="G190" s="40">
        <f t="shared" si="67"/>
        <v>29.911122957600018</v>
      </c>
      <c r="H190" s="40">
        <f t="shared" si="67"/>
        <v>1.3112136000000001</v>
      </c>
      <c r="I190" s="39">
        <v>0</v>
      </c>
      <c r="J190" s="39">
        <v>1.3112136000000001</v>
      </c>
      <c r="K190" s="39">
        <v>0</v>
      </c>
      <c r="L190" s="40">
        <v>0</v>
      </c>
      <c r="M190" s="39">
        <v>29.911122957600018</v>
      </c>
      <c r="N190" s="40">
        <v>0</v>
      </c>
      <c r="O190" s="40">
        <v>0</v>
      </c>
      <c r="P190" s="40">
        <v>0</v>
      </c>
      <c r="Q190" s="40">
        <f t="shared" si="68"/>
        <v>143.417875404</v>
      </c>
      <c r="R190" s="40">
        <f t="shared" si="69"/>
        <v>1.3112136000000001</v>
      </c>
      <c r="S190" s="41">
        <v>1</v>
      </c>
      <c r="T190" s="42" t="s">
        <v>19</v>
      </c>
      <c r="U190" s="4"/>
      <c r="V190" s="4"/>
      <c r="W190" s="4"/>
      <c r="X190" s="20"/>
      <c r="Y190" s="20"/>
      <c r="Z190" s="20"/>
      <c r="AA190" s="3"/>
      <c r="AB190" s="3"/>
      <c r="AC190" s="21"/>
      <c r="AD190" s="21"/>
      <c r="AE190" s="21"/>
      <c r="AF190" s="4"/>
      <c r="AG190" s="1"/>
    </row>
    <row r="191" spans="1:33" ht="78.75" x14ac:dyDescent="0.25">
      <c r="A191" s="36" t="s">
        <v>251</v>
      </c>
      <c r="B191" s="37" t="s">
        <v>423</v>
      </c>
      <c r="C191" s="38" t="s">
        <v>424</v>
      </c>
      <c r="D191" s="39">
        <v>202.02483814679996</v>
      </c>
      <c r="E191" s="39">
        <v>0</v>
      </c>
      <c r="F191" s="39">
        <f t="shared" si="66"/>
        <v>202.02483814679996</v>
      </c>
      <c r="G191" s="40">
        <f t="shared" si="67"/>
        <v>45.777557496599982</v>
      </c>
      <c r="H191" s="40">
        <f t="shared" si="67"/>
        <v>0</v>
      </c>
      <c r="I191" s="39">
        <v>0</v>
      </c>
      <c r="J191" s="39">
        <v>0</v>
      </c>
      <c r="K191" s="39">
        <v>0</v>
      </c>
      <c r="L191" s="40">
        <v>0</v>
      </c>
      <c r="M191" s="39">
        <v>45.777557496599982</v>
      </c>
      <c r="N191" s="40">
        <v>0</v>
      </c>
      <c r="O191" s="40">
        <v>0</v>
      </c>
      <c r="P191" s="40">
        <v>0</v>
      </c>
      <c r="Q191" s="40">
        <f t="shared" si="68"/>
        <v>202.02483814679996</v>
      </c>
      <c r="R191" s="40">
        <f t="shared" si="69"/>
        <v>0</v>
      </c>
      <c r="S191" s="41">
        <v>0</v>
      </c>
      <c r="T191" s="42" t="s">
        <v>33</v>
      </c>
      <c r="U191" s="4"/>
      <c r="V191" s="4"/>
      <c r="W191" s="4"/>
      <c r="X191" s="20"/>
      <c r="Y191" s="20"/>
      <c r="Z191" s="20"/>
      <c r="AA191" s="3"/>
      <c r="AB191" s="3"/>
      <c r="AC191" s="21"/>
      <c r="AD191" s="21"/>
      <c r="AE191" s="21"/>
      <c r="AF191" s="4"/>
      <c r="AG191" s="1"/>
    </row>
    <row r="192" spans="1:33" ht="31.5" x14ac:dyDescent="0.25">
      <c r="A192" s="36" t="s">
        <v>251</v>
      </c>
      <c r="B192" s="37" t="s">
        <v>425</v>
      </c>
      <c r="C192" s="38" t="s">
        <v>426</v>
      </c>
      <c r="D192" s="39">
        <v>36.853199999999994</v>
      </c>
      <c r="E192" s="39">
        <v>0.35851440000000001</v>
      </c>
      <c r="F192" s="39">
        <f t="shared" si="66"/>
        <v>36.494685599999997</v>
      </c>
      <c r="G192" s="40">
        <f t="shared" si="67"/>
        <v>31.142520000000001</v>
      </c>
      <c r="H192" s="40">
        <f t="shared" si="67"/>
        <v>0</v>
      </c>
      <c r="I192" s="39">
        <v>0</v>
      </c>
      <c r="J192" s="39">
        <v>0</v>
      </c>
      <c r="K192" s="39">
        <v>0</v>
      </c>
      <c r="L192" s="40">
        <v>0</v>
      </c>
      <c r="M192" s="39">
        <v>31.142520000000001</v>
      </c>
      <c r="N192" s="40">
        <v>0</v>
      </c>
      <c r="O192" s="40">
        <v>0</v>
      </c>
      <c r="P192" s="40">
        <v>0</v>
      </c>
      <c r="Q192" s="40">
        <f t="shared" si="68"/>
        <v>36.494685599999997</v>
      </c>
      <c r="R192" s="40">
        <f t="shared" si="69"/>
        <v>0</v>
      </c>
      <c r="S192" s="41">
        <v>0</v>
      </c>
      <c r="T192" s="42" t="s">
        <v>33</v>
      </c>
      <c r="U192" s="4"/>
      <c r="V192" s="4"/>
      <c r="W192" s="4"/>
      <c r="X192" s="20"/>
      <c r="Y192" s="20"/>
      <c r="Z192" s="20"/>
      <c r="AA192" s="3"/>
      <c r="AB192" s="3"/>
      <c r="AC192" s="21"/>
      <c r="AD192" s="21"/>
      <c r="AE192" s="21"/>
      <c r="AF192" s="4"/>
      <c r="AG192" s="1"/>
    </row>
    <row r="193" spans="1:33" ht="63" x14ac:dyDescent="0.25">
      <c r="A193" s="36" t="s">
        <v>251</v>
      </c>
      <c r="B193" s="37" t="s">
        <v>427</v>
      </c>
      <c r="C193" s="38" t="s">
        <v>428</v>
      </c>
      <c r="D193" s="39">
        <v>18.5227872</v>
      </c>
      <c r="E193" s="39">
        <v>5.3900786400000005</v>
      </c>
      <c r="F193" s="39">
        <f>D193-E193</f>
        <v>13.132708559999999</v>
      </c>
      <c r="G193" s="40" t="s">
        <v>33</v>
      </c>
      <c r="H193" s="40">
        <f t="shared" si="67"/>
        <v>0.95687891999999997</v>
      </c>
      <c r="I193" s="39" t="s">
        <v>33</v>
      </c>
      <c r="J193" s="39">
        <v>0.95687891999999997</v>
      </c>
      <c r="K193" s="39" t="s">
        <v>33</v>
      </c>
      <c r="L193" s="40">
        <v>0</v>
      </c>
      <c r="M193" s="39" t="s">
        <v>33</v>
      </c>
      <c r="N193" s="40">
        <v>0</v>
      </c>
      <c r="O193" s="40" t="s">
        <v>33</v>
      </c>
      <c r="P193" s="40">
        <v>0</v>
      </c>
      <c r="Q193" s="40">
        <f>F193-H193</f>
        <v>12.17582964</v>
      </c>
      <c r="R193" s="40" t="s">
        <v>33</v>
      </c>
      <c r="S193" s="41" t="s">
        <v>33</v>
      </c>
      <c r="T193" s="42" t="s">
        <v>357</v>
      </c>
      <c r="U193" s="4"/>
      <c r="V193" s="4"/>
      <c r="W193" s="4"/>
      <c r="X193" s="20"/>
      <c r="Y193" s="20"/>
      <c r="Z193" s="20"/>
      <c r="AA193" s="3"/>
      <c r="AB193" s="3"/>
      <c r="AC193" s="21"/>
      <c r="AD193" s="21"/>
      <c r="AE193" s="21"/>
      <c r="AF193" s="4"/>
      <c r="AG193" s="1"/>
    </row>
    <row r="194" spans="1:33" ht="31.5" x14ac:dyDescent="0.25">
      <c r="A194" s="36" t="s">
        <v>251</v>
      </c>
      <c r="B194" s="37" t="s">
        <v>429</v>
      </c>
      <c r="C194" s="38" t="s">
        <v>430</v>
      </c>
      <c r="D194" s="39">
        <v>239.84398227600002</v>
      </c>
      <c r="E194" s="39">
        <v>486.15088767000003</v>
      </c>
      <c r="F194" s="39">
        <f t="shared" si="66"/>
        <v>-246.30690539400001</v>
      </c>
      <c r="G194" s="40">
        <f t="shared" si="67"/>
        <v>23</v>
      </c>
      <c r="H194" s="40">
        <f t="shared" si="67"/>
        <v>0</v>
      </c>
      <c r="I194" s="39">
        <v>23</v>
      </c>
      <c r="J194" s="39">
        <v>0</v>
      </c>
      <c r="K194" s="39">
        <v>0</v>
      </c>
      <c r="L194" s="40">
        <v>0</v>
      </c>
      <c r="M194" s="39">
        <v>0</v>
      </c>
      <c r="N194" s="40">
        <v>0</v>
      </c>
      <c r="O194" s="40">
        <v>0</v>
      </c>
      <c r="P194" s="40">
        <v>0</v>
      </c>
      <c r="Q194" s="40">
        <f t="shared" si="68"/>
        <v>-246.30690539400001</v>
      </c>
      <c r="R194" s="40">
        <f t="shared" si="69"/>
        <v>-23</v>
      </c>
      <c r="S194" s="41">
        <f t="shared" si="70"/>
        <v>-1</v>
      </c>
      <c r="T194" s="42" t="s">
        <v>431</v>
      </c>
      <c r="U194" s="4"/>
      <c r="V194" s="4"/>
      <c r="W194" s="4"/>
      <c r="X194" s="20"/>
      <c r="Y194" s="20"/>
      <c r="Z194" s="20"/>
      <c r="AA194" s="3"/>
      <c r="AB194" s="3"/>
      <c r="AC194" s="21"/>
      <c r="AD194" s="21"/>
      <c r="AE194" s="21"/>
      <c r="AF194" s="4"/>
      <c r="AG194" s="1"/>
    </row>
    <row r="195" spans="1:33" ht="47.25" x14ac:dyDescent="0.25">
      <c r="A195" s="36" t="s">
        <v>251</v>
      </c>
      <c r="B195" s="37" t="s">
        <v>432</v>
      </c>
      <c r="C195" s="38" t="s">
        <v>433</v>
      </c>
      <c r="D195" s="39">
        <v>475.59719999999993</v>
      </c>
      <c r="E195" s="39">
        <v>0</v>
      </c>
      <c r="F195" s="39">
        <f t="shared" si="66"/>
        <v>475.59719999999993</v>
      </c>
      <c r="G195" s="40">
        <f t="shared" si="67"/>
        <v>183.27209999999999</v>
      </c>
      <c r="H195" s="40">
        <f t="shared" si="67"/>
        <v>0</v>
      </c>
      <c r="I195" s="39">
        <v>0</v>
      </c>
      <c r="J195" s="39">
        <v>0</v>
      </c>
      <c r="K195" s="39">
        <v>0</v>
      </c>
      <c r="L195" s="40">
        <v>0</v>
      </c>
      <c r="M195" s="39">
        <v>39.999999989999999</v>
      </c>
      <c r="N195" s="40">
        <v>0</v>
      </c>
      <c r="O195" s="40">
        <v>143.27210001</v>
      </c>
      <c r="P195" s="40">
        <v>0</v>
      </c>
      <c r="Q195" s="40">
        <f t="shared" si="68"/>
        <v>475.59719999999993</v>
      </c>
      <c r="R195" s="40">
        <f t="shared" si="69"/>
        <v>0</v>
      </c>
      <c r="S195" s="41">
        <v>0</v>
      </c>
      <c r="T195" s="42" t="s">
        <v>33</v>
      </c>
      <c r="U195" s="4"/>
      <c r="V195" s="4"/>
      <c r="W195" s="4"/>
      <c r="X195" s="20"/>
      <c r="Y195" s="20"/>
      <c r="Z195" s="20"/>
      <c r="AA195" s="3"/>
      <c r="AB195" s="3"/>
      <c r="AC195" s="21"/>
      <c r="AD195" s="21"/>
      <c r="AE195" s="21"/>
      <c r="AF195" s="4"/>
      <c r="AG195" s="1"/>
    </row>
    <row r="196" spans="1:33" ht="63" x14ac:dyDescent="0.25">
      <c r="A196" s="36" t="s">
        <v>251</v>
      </c>
      <c r="B196" s="37" t="s">
        <v>434</v>
      </c>
      <c r="C196" s="38" t="s">
        <v>435</v>
      </c>
      <c r="D196" s="39">
        <v>24.635399999999997</v>
      </c>
      <c r="E196" s="39">
        <v>0.1119</v>
      </c>
      <c r="F196" s="39">
        <f t="shared" si="66"/>
        <v>24.523499999999999</v>
      </c>
      <c r="G196" s="40">
        <f t="shared" si="67"/>
        <v>20.761680000000002</v>
      </c>
      <c r="H196" s="40">
        <f t="shared" si="67"/>
        <v>0.56110000000000004</v>
      </c>
      <c r="I196" s="39">
        <v>0</v>
      </c>
      <c r="J196" s="39">
        <v>0.56110000000000004</v>
      </c>
      <c r="K196" s="39">
        <v>0</v>
      </c>
      <c r="L196" s="40">
        <v>0</v>
      </c>
      <c r="M196" s="39">
        <v>20.761680000000002</v>
      </c>
      <c r="N196" s="40">
        <v>0</v>
      </c>
      <c r="O196" s="40">
        <v>0</v>
      </c>
      <c r="P196" s="40">
        <v>0</v>
      </c>
      <c r="Q196" s="40">
        <f t="shared" si="68"/>
        <v>23.962399999999999</v>
      </c>
      <c r="R196" s="40">
        <f t="shared" si="69"/>
        <v>0.56110000000000004</v>
      </c>
      <c r="S196" s="41">
        <v>1</v>
      </c>
      <c r="T196" s="51" t="s">
        <v>27</v>
      </c>
      <c r="U196" s="4"/>
      <c r="V196" s="4"/>
      <c r="W196" s="4"/>
      <c r="X196" s="20"/>
      <c r="Y196" s="20"/>
      <c r="Z196" s="20"/>
      <c r="AA196" s="3"/>
      <c r="AB196" s="3"/>
      <c r="AC196" s="21"/>
      <c r="AD196" s="21"/>
      <c r="AE196" s="21"/>
      <c r="AF196" s="4"/>
      <c r="AG196" s="1"/>
    </row>
    <row r="197" spans="1:33" ht="47.25" x14ac:dyDescent="0.25">
      <c r="A197" s="36" t="s">
        <v>251</v>
      </c>
      <c r="B197" s="37" t="s">
        <v>436</v>
      </c>
      <c r="C197" s="38" t="s">
        <v>437</v>
      </c>
      <c r="D197" s="39">
        <v>492.77639999999997</v>
      </c>
      <c r="E197" s="39">
        <v>0</v>
      </c>
      <c r="F197" s="39">
        <f t="shared" si="66"/>
        <v>492.77639999999997</v>
      </c>
      <c r="G197" s="40">
        <f t="shared" si="67"/>
        <v>250.23</v>
      </c>
      <c r="H197" s="40">
        <f t="shared" si="67"/>
        <v>0</v>
      </c>
      <c r="I197" s="39">
        <v>0</v>
      </c>
      <c r="J197" s="39">
        <v>0</v>
      </c>
      <c r="K197" s="39">
        <v>48.267865720000003</v>
      </c>
      <c r="L197" s="40">
        <v>0</v>
      </c>
      <c r="M197" s="39">
        <v>0</v>
      </c>
      <c r="N197" s="40">
        <v>0</v>
      </c>
      <c r="O197" s="40">
        <v>201.96213427999999</v>
      </c>
      <c r="P197" s="40">
        <v>0</v>
      </c>
      <c r="Q197" s="40">
        <f t="shared" si="68"/>
        <v>492.77639999999997</v>
      </c>
      <c r="R197" s="40">
        <f t="shared" si="69"/>
        <v>0</v>
      </c>
      <c r="S197" s="41">
        <v>0</v>
      </c>
      <c r="T197" s="42" t="s">
        <v>33</v>
      </c>
      <c r="U197" s="4"/>
      <c r="V197" s="4"/>
      <c r="W197" s="4"/>
      <c r="X197" s="20"/>
      <c r="Y197" s="20"/>
      <c r="Z197" s="20"/>
      <c r="AA197" s="3"/>
      <c r="AB197" s="3"/>
      <c r="AC197" s="21"/>
      <c r="AD197" s="21"/>
      <c r="AE197" s="21"/>
      <c r="AF197" s="4"/>
      <c r="AG197" s="1"/>
    </row>
    <row r="198" spans="1:33" ht="31.5" x14ac:dyDescent="0.25">
      <c r="A198" s="36" t="s">
        <v>251</v>
      </c>
      <c r="B198" s="37" t="s">
        <v>438</v>
      </c>
      <c r="C198" s="38" t="s">
        <v>439</v>
      </c>
      <c r="D198" s="39">
        <v>25.872136794540122</v>
      </c>
      <c r="E198" s="39">
        <v>0</v>
      </c>
      <c r="F198" s="39">
        <f t="shared" si="66"/>
        <v>25.872136794540122</v>
      </c>
      <c r="G198" s="40">
        <f t="shared" si="67"/>
        <v>0</v>
      </c>
      <c r="H198" s="40">
        <f t="shared" si="67"/>
        <v>0</v>
      </c>
      <c r="I198" s="39">
        <v>0</v>
      </c>
      <c r="J198" s="39">
        <v>0</v>
      </c>
      <c r="K198" s="39">
        <v>0</v>
      </c>
      <c r="L198" s="40">
        <v>0</v>
      </c>
      <c r="M198" s="39">
        <v>0</v>
      </c>
      <c r="N198" s="40">
        <v>0</v>
      </c>
      <c r="O198" s="40">
        <v>0</v>
      </c>
      <c r="P198" s="40">
        <v>0</v>
      </c>
      <c r="Q198" s="40">
        <f t="shared" si="68"/>
        <v>25.872136794540122</v>
      </c>
      <c r="R198" s="40">
        <f t="shared" si="69"/>
        <v>0</v>
      </c>
      <c r="S198" s="41">
        <v>0</v>
      </c>
      <c r="T198" s="42" t="s">
        <v>33</v>
      </c>
      <c r="U198" s="4"/>
      <c r="V198" s="4"/>
      <c r="W198" s="4"/>
      <c r="X198" s="20"/>
      <c r="Y198" s="20"/>
      <c r="Z198" s="20"/>
      <c r="AA198" s="3"/>
      <c r="AB198" s="3"/>
      <c r="AC198" s="21"/>
      <c r="AD198" s="21"/>
      <c r="AE198" s="21"/>
      <c r="AF198" s="4"/>
      <c r="AG198" s="1"/>
    </row>
    <row r="199" spans="1:33" ht="47.25" x14ac:dyDescent="0.25">
      <c r="A199" s="36" t="s">
        <v>251</v>
      </c>
      <c r="B199" s="37" t="s">
        <v>440</v>
      </c>
      <c r="C199" s="38" t="s">
        <v>441</v>
      </c>
      <c r="D199" s="39">
        <v>2.9080862879999998</v>
      </c>
      <c r="E199" s="39">
        <v>0</v>
      </c>
      <c r="F199" s="39">
        <f t="shared" si="66"/>
        <v>2.9080862879999998</v>
      </c>
      <c r="G199" s="40">
        <f t="shared" si="67"/>
        <v>2.9080862879999998</v>
      </c>
      <c r="H199" s="40">
        <f t="shared" si="67"/>
        <v>0</v>
      </c>
      <c r="I199" s="39">
        <v>0</v>
      </c>
      <c r="J199" s="39">
        <v>0</v>
      </c>
      <c r="K199" s="39">
        <v>0</v>
      </c>
      <c r="L199" s="40">
        <v>0</v>
      </c>
      <c r="M199" s="39">
        <v>2.9080862879999998</v>
      </c>
      <c r="N199" s="40">
        <v>0</v>
      </c>
      <c r="O199" s="40">
        <v>0</v>
      </c>
      <c r="P199" s="40">
        <v>0</v>
      </c>
      <c r="Q199" s="40">
        <f t="shared" si="68"/>
        <v>2.9080862879999998</v>
      </c>
      <c r="R199" s="40">
        <f t="shared" si="69"/>
        <v>0</v>
      </c>
      <c r="S199" s="41">
        <v>0</v>
      </c>
      <c r="T199" s="42" t="s">
        <v>33</v>
      </c>
      <c r="U199" s="4"/>
      <c r="V199" s="4"/>
      <c r="W199" s="4"/>
      <c r="X199" s="20"/>
      <c r="Y199" s="20"/>
      <c r="Z199" s="20"/>
      <c r="AA199" s="3"/>
      <c r="AB199" s="3"/>
      <c r="AC199" s="21"/>
      <c r="AD199" s="21"/>
      <c r="AE199" s="21"/>
      <c r="AF199" s="4"/>
      <c r="AG199" s="1"/>
    </row>
    <row r="200" spans="1:33" ht="63" x14ac:dyDescent="0.25">
      <c r="A200" s="36" t="s">
        <v>251</v>
      </c>
      <c r="B200" s="37" t="s">
        <v>442</v>
      </c>
      <c r="C200" s="38" t="s">
        <v>443</v>
      </c>
      <c r="D200" s="39">
        <v>33.452204987999998</v>
      </c>
      <c r="E200" s="39">
        <v>19.798870800000003</v>
      </c>
      <c r="F200" s="39">
        <f t="shared" ref="F200:F211" si="71">D200-E200</f>
        <v>13.653334187999995</v>
      </c>
      <c r="G200" s="40">
        <f t="shared" ref="G200:H213" si="72">I200+K200+M200+O200</f>
        <v>15.60432</v>
      </c>
      <c r="H200" s="40">
        <f t="shared" si="72"/>
        <v>0.16819747000000002</v>
      </c>
      <c r="I200" s="39">
        <v>0</v>
      </c>
      <c r="J200" s="39">
        <v>0.16819747000000002</v>
      </c>
      <c r="K200" s="39">
        <v>0</v>
      </c>
      <c r="L200" s="40">
        <v>0</v>
      </c>
      <c r="M200" s="39">
        <v>15.60432</v>
      </c>
      <c r="N200" s="40">
        <v>0</v>
      </c>
      <c r="O200" s="40">
        <v>0</v>
      </c>
      <c r="P200" s="40">
        <v>0</v>
      </c>
      <c r="Q200" s="40">
        <f t="shared" ref="Q200:Q211" si="73">F200-H200</f>
        <v>13.485136717999994</v>
      </c>
      <c r="R200" s="40">
        <f t="shared" ref="R200:R209" si="74">H200-(I200)</f>
        <v>0.16819747000000002</v>
      </c>
      <c r="S200" s="41">
        <v>1</v>
      </c>
      <c r="T200" s="42" t="s">
        <v>201</v>
      </c>
      <c r="U200" s="4"/>
      <c r="V200" s="4"/>
      <c r="W200" s="4"/>
      <c r="X200" s="20"/>
      <c r="Y200" s="20"/>
      <c r="Z200" s="20"/>
      <c r="AA200" s="3"/>
      <c r="AB200" s="3"/>
      <c r="AC200" s="21"/>
      <c r="AD200" s="21"/>
      <c r="AE200" s="21"/>
      <c r="AF200" s="4"/>
      <c r="AG200" s="1"/>
    </row>
    <row r="201" spans="1:33" ht="47.25" x14ac:dyDescent="0.25">
      <c r="A201" s="36" t="s">
        <v>251</v>
      </c>
      <c r="B201" s="37" t="s">
        <v>444</v>
      </c>
      <c r="C201" s="38" t="s">
        <v>445</v>
      </c>
      <c r="D201" s="39">
        <v>420.43319999999994</v>
      </c>
      <c r="E201" s="39">
        <v>0</v>
      </c>
      <c r="F201" s="39">
        <f t="shared" si="71"/>
        <v>420.43319999999994</v>
      </c>
      <c r="G201" s="40">
        <f t="shared" si="72"/>
        <v>141.94026000000002</v>
      </c>
      <c r="H201" s="40">
        <f t="shared" si="72"/>
        <v>0</v>
      </c>
      <c r="I201" s="39">
        <v>0</v>
      </c>
      <c r="J201" s="39">
        <v>0</v>
      </c>
      <c r="K201" s="39">
        <v>0</v>
      </c>
      <c r="L201" s="40">
        <v>0</v>
      </c>
      <c r="M201" s="39">
        <v>0</v>
      </c>
      <c r="N201" s="40">
        <v>0</v>
      </c>
      <c r="O201" s="40">
        <v>141.94026000000002</v>
      </c>
      <c r="P201" s="40">
        <v>0</v>
      </c>
      <c r="Q201" s="40">
        <f t="shared" si="73"/>
        <v>420.43319999999994</v>
      </c>
      <c r="R201" s="40">
        <f t="shared" si="74"/>
        <v>0</v>
      </c>
      <c r="S201" s="41">
        <v>0</v>
      </c>
      <c r="T201" s="42" t="s">
        <v>33</v>
      </c>
      <c r="U201" s="4"/>
      <c r="V201" s="4"/>
      <c r="W201" s="4"/>
      <c r="X201" s="20"/>
      <c r="Y201" s="20"/>
      <c r="Z201" s="20"/>
      <c r="AA201" s="3"/>
      <c r="AB201" s="3"/>
      <c r="AC201" s="21"/>
      <c r="AD201" s="21"/>
      <c r="AE201" s="21"/>
      <c r="AF201" s="4"/>
      <c r="AG201" s="1"/>
    </row>
    <row r="202" spans="1:33" ht="47.25" x14ac:dyDescent="0.25">
      <c r="A202" s="36" t="s">
        <v>251</v>
      </c>
      <c r="B202" s="37" t="s">
        <v>446</v>
      </c>
      <c r="C202" s="38" t="s">
        <v>447</v>
      </c>
      <c r="D202" s="39">
        <v>368.91743999999994</v>
      </c>
      <c r="E202" s="39">
        <v>0</v>
      </c>
      <c r="F202" s="39">
        <f t="shared" si="71"/>
        <v>368.91743999999994</v>
      </c>
      <c r="G202" s="40">
        <f t="shared" si="72"/>
        <v>95.186351999999999</v>
      </c>
      <c r="H202" s="40">
        <f t="shared" si="72"/>
        <v>0</v>
      </c>
      <c r="I202" s="39">
        <v>0</v>
      </c>
      <c r="J202" s="39">
        <v>0</v>
      </c>
      <c r="K202" s="39">
        <v>0</v>
      </c>
      <c r="L202" s="40">
        <v>0</v>
      </c>
      <c r="M202" s="39">
        <v>0</v>
      </c>
      <c r="N202" s="40">
        <v>0</v>
      </c>
      <c r="O202" s="40">
        <v>95.186351999999999</v>
      </c>
      <c r="P202" s="40">
        <v>0</v>
      </c>
      <c r="Q202" s="40">
        <f t="shared" si="73"/>
        <v>368.91743999999994</v>
      </c>
      <c r="R202" s="40">
        <f t="shared" si="74"/>
        <v>0</v>
      </c>
      <c r="S202" s="41">
        <v>0</v>
      </c>
      <c r="T202" s="42" t="s">
        <v>33</v>
      </c>
      <c r="U202" s="4"/>
      <c r="V202" s="4"/>
      <c r="W202" s="4"/>
      <c r="X202" s="20"/>
      <c r="Y202" s="20"/>
      <c r="Z202" s="20"/>
      <c r="AA202" s="3"/>
      <c r="AB202" s="3"/>
      <c r="AC202" s="21"/>
      <c r="AD202" s="21"/>
      <c r="AE202" s="21"/>
      <c r="AF202" s="4"/>
      <c r="AG202" s="1"/>
    </row>
    <row r="203" spans="1:33" ht="78.75" x14ac:dyDescent="0.25">
      <c r="A203" s="36" t="s">
        <v>251</v>
      </c>
      <c r="B203" s="37" t="s">
        <v>448</v>
      </c>
      <c r="C203" s="38" t="s">
        <v>449</v>
      </c>
      <c r="D203" s="39">
        <v>30.858048000000004</v>
      </c>
      <c r="E203" s="39">
        <v>0</v>
      </c>
      <c r="F203" s="39">
        <f t="shared" si="71"/>
        <v>30.858048000000004</v>
      </c>
      <c r="G203" s="40">
        <f t="shared" si="72"/>
        <v>8.4263328000000008</v>
      </c>
      <c r="H203" s="40">
        <f t="shared" si="72"/>
        <v>0</v>
      </c>
      <c r="I203" s="39">
        <v>0</v>
      </c>
      <c r="J203" s="39">
        <v>0</v>
      </c>
      <c r="K203" s="39">
        <v>0</v>
      </c>
      <c r="L203" s="40">
        <v>0</v>
      </c>
      <c r="M203" s="39">
        <v>0</v>
      </c>
      <c r="N203" s="40">
        <v>0</v>
      </c>
      <c r="O203" s="40">
        <v>8.4263328000000008</v>
      </c>
      <c r="P203" s="40">
        <v>0</v>
      </c>
      <c r="Q203" s="40">
        <f t="shared" si="73"/>
        <v>30.858048000000004</v>
      </c>
      <c r="R203" s="40">
        <f t="shared" si="74"/>
        <v>0</v>
      </c>
      <c r="S203" s="41">
        <v>0</v>
      </c>
      <c r="T203" s="42" t="s">
        <v>33</v>
      </c>
      <c r="U203" s="4"/>
      <c r="V203" s="4"/>
      <c r="W203" s="4"/>
      <c r="X203" s="20"/>
      <c r="Y203" s="20"/>
      <c r="Z203" s="20"/>
      <c r="AA203" s="3"/>
      <c r="AB203" s="3"/>
      <c r="AC203" s="21"/>
      <c r="AD203" s="21"/>
      <c r="AE203" s="21"/>
      <c r="AF203" s="4"/>
      <c r="AG203" s="1"/>
    </row>
    <row r="204" spans="1:33" ht="47.25" x14ac:dyDescent="0.25">
      <c r="A204" s="36" t="s">
        <v>251</v>
      </c>
      <c r="B204" s="37" t="s">
        <v>450</v>
      </c>
      <c r="C204" s="38" t="s">
        <v>451</v>
      </c>
      <c r="D204" s="39">
        <v>7.8695999999999993</v>
      </c>
      <c r="E204" s="39">
        <v>0</v>
      </c>
      <c r="F204" s="39">
        <f t="shared" si="71"/>
        <v>7.8695999999999993</v>
      </c>
      <c r="G204" s="40">
        <f t="shared" si="72"/>
        <v>7.8696000000000002</v>
      </c>
      <c r="H204" s="40">
        <f t="shared" si="72"/>
        <v>0</v>
      </c>
      <c r="I204" s="39">
        <v>0</v>
      </c>
      <c r="J204" s="39">
        <v>0</v>
      </c>
      <c r="K204" s="39">
        <v>0</v>
      </c>
      <c r="L204" s="40">
        <v>0</v>
      </c>
      <c r="M204" s="39">
        <v>7.8696000000000002</v>
      </c>
      <c r="N204" s="40">
        <v>0</v>
      </c>
      <c r="O204" s="40">
        <v>0</v>
      </c>
      <c r="P204" s="40">
        <v>0</v>
      </c>
      <c r="Q204" s="40">
        <f t="shared" si="73"/>
        <v>7.8695999999999993</v>
      </c>
      <c r="R204" s="40">
        <f t="shared" si="74"/>
        <v>0</v>
      </c>
      <c r="S204" s="41">
        <v>0</v>
      </c>
      <c r="T204" s="42" t="s">
        <v>33</v>
      </c>
      <c r="U204" s="4"/>
      <c r="V204" s="4"/>
      <c r="W204" s="4"/>
      <c r="X204" s="20"/>
      <c r="Y204" s="20"/>
      <c r="Z204" s="20"/>
      <c r="AA204" s="3"/>
      <c r="AB204" s="3"/>
      <c r="AC204" s="21"/>
      <c r="AD204" s="21"/>
      <c r="AE204" s="21"/>
      <c r="AF204" s="4"/>
      <c r="AG204" s="1"/>
    </row>
    <row r="205" spans="1:33" ht="47.25" x14ac:dyDescent="0.25">
      <c r="A205" s="36" t="s">
        <v>251</v>
      </c>
      <c r="B205" s="37" t="s">
        <v>452</v>
      </c>
      <c r="C205" s="38" t="s">
        <v>453</v>
      </c>
      <c r="D205" s="39">
        <v>682.40754361199993</v>
      </c>
      <c r="E205" s="39">
        <v>19.781682719999999</v>
      </c>
      <c r="F205" s="39">
        <f t="shared" si="71"/>
        <v>662.62586089199988</v>
      </c>
      <c r="G205" s="40">
        <f t="shared" si="72"/>
        <v>234.7944</v>
      </c>
      <c r="H205" s="40">
        <f t="shared" si="72"/>
        <v>12.964878479999999</v>
      </c>
      <c r="I205" s="39">
        <v>0</v>
      </c>
      <c r="J205" s="39">
        <v>12.964878479999999</v>
      </c>
      <c r="K205" s="39">
        <v>0</v>
      </c>
      <c r="L205" s="40">
        <v>0</v>
      </c>
      <c r="M205" s="39">
        <v>0</v>
      </c>
      <c r="N205" s="40">
        <v>0</v>
      </c>
      <c r="O205" s="40">
        <v>234.7944</v>
      </c>
      <c r="P205" s="40">
        <v>0</v>
      </c>
      <c r="Q205" s="40">
        <f t="shared" si="73"/>
        <v>649.66098241199984</v>
      </c>
      <c r="R205" s="40">
        <f t="shared" si="74"/>
        <v>12.964878479999999</v>
      </c>
      <c r="S205" s="41">
        <v>1</v>
      </c>
      <c r="T205" s="42" t="s">
        <v>27</v>
      </c>
      <c r="U205" s="4"/>
      <c r="V205" s="4"/>
      <c r="W205" s="4"/>
      <c r="X205" s="20"/>
      <c r="Y205" s="20"/>
      <c r="Z205" s="20"/>
      <c r="AA205" s="3"/>
      <c r="AB205" s="3"/>
      <c r="AC205" s="21"/>
      <c r="AD205" s="21"/>
      <c r="AE205" s="21"/>
      <c r="AF205" s="4"/>
      <c r="AG205" s="1"/>
    </row>
    <row r="206" spans="1:33" ht="117.75" customHeight="1" x14ac:dyDescent="0.25">
      <c r="A206" s="36" t="s">
        <v>251</v>
      </c>
      <c r="B206" s="37" t="s">
        <v>454</v>
      </c>
      <c r="C206" s="38" t="s">
        <v>455</v>
      </c>
      <c r="D206" s="39">
        <v>257.39999999999998</v>
      </c>
      <c r="E206" s="39">
        <v>11.776167439999998</v>
      </c>
      <c r="F206" s="39">
        <f t="shared" si="71"/>
        <v>245.62383255999998</v>
      </c>
      <c r="G206" s="40">
        <f t="shared" si="72"/>
        <v>123.3</v>
      </c>
      <c r="H206" s="40">
        <f t="shared" si="72"/>
        <v>0</v>
      </c>
      <c r="I206" s="39">
        <v>0</v>
      </c>
      <c r="J206" s="39">
        <v>0</v>
      </c>
      <c r="K206" s="39">
        <v>0</v>
      </c>
      <c r="L206" s="40">
        <v>0</v>
      </c>
      <c r="M206" s="39">
        <v>0</v>
      </c>
      <c r="N206" s="40">
        <v>0</v>
      </c>
      <c r="O206" s="40">
        <v>123.3</v>
      </c>
      <c r="P206" s="40">
        <v>0</v>
      </c>
      <c r="Q206" s="40">
        <f t="shared" si="73"/>
        <v>245.62383255999998</v>
      </c>
      <c r="R206" s="40">
        <f t="shared" si="74"/>
        <v>0</v>
      </c>
      <c r="S206" s="41">
        <v>0</v>
      </c>
      <c r="T206" s="42" t="s">
        <v>33</v>
      </c>
      <c r="U206" s="4"/>
      <c r="V206" s="4"/>
      <c r="W206" s="4"/>
      <c r="X206" s="20"/>
      <c r="Y206" s="20"/>
      <c r="Z206" s="20"/>
      <c r="AA206" s="3"/>
      <c r="AB206" s="3"/>
      <c r="AC206" s="21"/>
      <c r="AD206" s="21"/>
      <c r="AE206" s="21"/>
      <c r="AF206" s="4"/>
      <c r="AG206" s="1"/>
    </row>
    <row r="207" spans="1:33" ht="63" x14ac:dyDescent="0.25">
      <c r="A207" s="36" t="s">
        <v>251</v>
      </c>
      <c r="B207" s="37" t="s">
        <v>456</v>
      </c>
      <c r="C207" s="38" t="s">
        <v>457</v>
      </c>
      <c r="D207" s="39">
        <v>147.055641732</v>
      </c>
      <c r="E207" s="39">
        <v>0</v>
      </c>
      <c r="F207" s="39">
        <f t="shared" si="71"/>
        <v>147.055641732</v>
      </c>
      <c r="G207" s="40">
        <f t="shared" si="72"/>
        <v>139.15995736799999</v>
      </c>
      <c r="H207" s="40">
        <f t="shared" si="72"/>
        <v>0</v>
      </c>
      <c r="I207" s="39">
        <v>0</v>
      </c>
      <c r="J207" s="39">
        <v>0</v>
      </c>
      <c r="K207" s="39">
        <v>0</v>
      </c>
      <c r="L207" s="40">
        <v>0</v>
      </c>
      <c r="M207" s="39">
        <v>0</v>
      </c>
      <c r="N207" s="40">
        <v>0</v>
      </c>
      <c r="O207" s="40">
        <v>139.15995736799999</v>
      </c>
      <c r="P207" s="40">
        <v>0</v>
      </c>
      <c r="Q207" s="40">
        <f t="shared" si="73"/>
        <v>147.055641732</v>
      </c>
      <c r="R207" s="40">
        <f t="shared" si="74"/>
        <v>0</v>
      </c>
      <c r="S207" s="41">
        <v>0</v>
      </c>
      <c r="T207" s="42" t="s">
        <v>33</v>
      </c>
      <c r="U207" s="4"/>
      <c r="V207" s="4"/>
      <c r="W207" s="4"/>
      <c r="X207" s="20"/>
      <c r="Y207" s="20"/>
      <c r="Z207" s="20"/>
      <c r="AA207" s="3"/>
      <c r="AB207" s="3"/>
      <c r="AC207" s="21"/>
      <c r="AD207" s="21"/>
      <c r="AE207" s="21"/>
      <c r="AF207" s="4"/>
      <c r="AG207" s="1"/>
    </row>
    <row r="208" spans="1:33" ht="31.5" x14ac:dyDescent="0.25">
      <c r="A208" s="36" t="s">
        <v>251</v>
      </c>
      <c r="B208" s="37" t="s">
        <v>458</v>
      </c>
      <c r="C208" s="38" t="s">
        <v>459</v>
      </c>
      <c r="D208" s="39">
        <v>1169.9050239939997</v>
      </c>
      <c r="E208" s="39">
        <v>11.724873729999999</v>
      </c>
      <c r="F208" s="39">
        <f t="shared" si="71"/>
        <v>1158.1801502639998</v>
      </c>
      <c r="G208" s="40">
        <f t="shared" si="72"/>
        <v>576.14323200000001</v>
      </c>
      <c r="H208" s="40">
        <f t="shared" si="72"/>
        <v>5.8173025599999999</v>
      </c>
      <c r="I208" s="39">
        <v>0</v>
      </c>
      <c r="J208" s="39">
        <v>5.8173025599999999</v>
      </c>
      <c r="K208" s="39">
        <v>0</v>
      </c>
      <c r="L208" s="40">
        <v>0</v>
      </c>
      <c r="M208" s="39">
        <v>0</v>
      </c>
      <c r="N208" s="40">
        <v>0</v>
      </c>
      <c r="O208" s="40">
        <v>576.14323200000001</v>
      </c>
      <c r="P208" s="40">
        <v>0</v>
      </c>
      <c r="Q208" s="40">
        <f t="shared" si="73"/>
        <v>1152.3628477039999</v>
      </c>
      <c r="R208" s="40">
        <f t="shared" si="74"/>
        <v>5.8173025599999999</v>
      </c>
      <c r="S208" s="41">
        <v>1</v>
      </c>
      <c r="T208" s="42" t="s">
        <v>460</v>
      </c>
      <c r="U208" s="4"/>
      <c r="V208" s="4"/>
      <c r="W208" s="4"/>
      <c r="X208" s="20"/>
      <c r="Y208" s="20"/>
      <c r="Z208" s="20"/>
      <c r="AA208" s="3"/>
      <c r="AB208" s="3"/>
      <c r="AC208" s="21"/>
      <c r="AD208" s="21"/>
      <c r="AE208" s="21"/>
      <c r="AF208" s="4"/>
      <c r="AG208" s="1"/>
    </row>
    <row r="209" spans="1:33" ht="31.5" x14ac:dyDescent="0.25">
      <c r="A209" s="36" t="s">
        <v>251</v>
      </c>
      <c r="B209" s="37" t="s">
        <v>461</v>
      </c>
      <c r="C209" s="38" t="s">
        <v>462</v>
      </c>
      <c r="D209" s="39">
        <v>50.101295999999998</v>
      </c>
      <c r="E209" s="39">
        <v>2.9400000000000004</v>
      </c>
      <c r="F209" s="39">
        <f t="shared" si="71"/>
        <v>47.161296</v>
      </c>
      <c r="G209" s="40">
        <f t="shared" si="72"/>
        <v>44.803231199999999</v>
      </c>
      <c r="H209" s="40">
        <f t="shared" si="72"/>
        <v>0</v>
      </c>
      <c r="I209" s="39">
        <v>0</v>
      </c>
      <c r="J209" s="39">
        <v>0</v>
      </c>
      <c r="K209" s="39">
        <v>0</v>
      </c>
      <c r="L209" s="40">
        <v>0</v>
      </c>
      <c r="M209" s="39">
        <v>44.803231199999999</v>
      </c>
      <c r="N209" s="40">
        <v>0</v>
      </c>
      <c r="O209" s="40">
        <v>0</v>
      </c>
      <c r="P209" s="40">
        <v>0</v>
      </c>
      <c r="Q209" s="40">
        <f t="shared" si="73"/>
        <v>47.161296</v>
      </c>
      <c r="R209" s="40">
        <f t="shared" si="74"/>
        <v>0</v>
      </c>
      <c r="S209" s="41">
        <v>0</v>
      </c>
      <c r="T209" s="42" t="s">
        <v>33</v>
      </c>
      <c r="U209" s="4"/>
      <c r="V209" s="4"/>
      <c r="W209" s="4"/>
      <c r="X209" s="20"/>
      <c r="Y209" s="20"/>
      <c r="Z209" s="20"/>
      <c r="AA209" s="3"/>
      <c r="AB209" s="3"/>
      <c r="AC209" s="21"/>
      <c r="AD209" s="21"/>
      <c r="AE209" s="21"/>
      <c r="AF209" s="4"/>
      <c r="AG209" s="1"/>
    </row>
    <row r="210" spans="1:33" ht="110.25" x14ac:dyDescent="0.25">
      <c r="A210" s="55" t="s">
        <v>251</v>
      </c>
      <c r="B210" s="37" t="s">
        <v>463</v>
      </c>
      <c r="C210" s="38" t="s">
        <v>464</v>
      </c>
      <c r="D210" s="39">
        <v>1189.2383999999997</v>
      </c>
      <c r="E210" s="39">
        <v>30.376889340000002</v>
      </c>
      <c r="F210" s="39">
        <f t="shared" si="71"/>
        <v>1158.8615106599998</v>
      </c>
      <c r="G210" s="40" t="s">
        <v>33</v>
      </c>
      <c r="H210" s="40">
        <f t="shared" si="72"/>
        <v>1.4231106600000001</v>
      </c>
      <c r="I210" s="39" t="s">
        <v>33</v>
      </c>
      <c r="J210" s="39">
        <v>1.4231106600000001</v>
      </c>
      <c r="K210" s="39" t="s">
        <v>33</v>
      </c>
      <c r="L210" s="40">
        <v>0</v>
      </c>
      <c r="M210" s="39" t="s">
        <v>33</v>
      </c>
      <c r="N210" s="40">
        <v>0</v>
      </c>
      <c r="O210" s="40" t="s">
        <v>33</v>
      </c>
      <c r="P210" s="40">
        <v>0</v>
      </c>
      <c r="Q210" s="40">
        <f t="shared" si="73"/>
        <v>1157.4383999999998</v>
      </c>
      <c r="R210" s="40" t="s">
        <v>33</v>
      </c>
      <c r="S210" s="41" t="s">
        <v>33</v>
      </c>
      <c r="T210" s="42" t="s">
        <v>465</v>
      </c>
      <c r="U210" s="4"/>
      <c r="V210" s="4"/>
      <c r="W210" s="4"/>
      <c r="X210" s="20"/>
      <c r="Y210" s="20"/>
      <c r="Z210" s="20"/>
      <c r="AA210" s="3"/>
      <c r="AB210" s="3"/>
      <c r="AC210" s="21"/>
      <c r="AD210" s="21"/>
      <c r="AE210" s="21"/>
      <c r="AF210" s="4"/>
      <c r="AG210" s="1"/>
    </row>
    <row r="211" spans="1:33" ht="63" x14ac:dyDescent="0.25">
      <c r="A211" s="55" t="s">
        <v>251</v>
      </c>
      <c r="B211" s="37" t="s">
        <v>466</v>
      </c>
      <c r="C211" s="38" t="s">
        <v>467</v>
      </c>
      <c r="D211" s="39">
        <v>278.3977112</v>
      </c>
      <c r="E211" s="39">
        <v>317.25941260000002</v>
      </c>
      <c r="F211" s="39">
        <f t="shared" si="71"/>
        <v>-38.861701400000015</v>
      </c>
      <c r="G211" s="40" t="s">
        <v>33</v>
      </c>
      <c r="H211" s="40">
        <f t="shared" si="72"/>
        <v>6.0949999999999998</v>
      </c>
      <c r="I211" s="39" t="s">
        <v>33</v>
      </c>
      <c r="J211" s="39">
        <v>6.0949999999999998</v>
      </c>
      <c r="K211" s="39" t="s">
        <v>33</v>
      </c>
      <c r="L211" s="40">
        <v>0</v>
      </c>
      <c r="M211" s="39" t="s">
        <v>33</v>
      </c>
      <c r="N211" s="40">
        <v>0</v>
      </c>
      <c r="O211" s="40" t="s">
        <v>33</v>
      </c>
      <c r="P211" s="40">
        <v>0</v>
      </c>
      <c r="Q211" s="40">
        <f t="shared" si="73"/>
        <v>-44.956701400000014</v>
      </c>
      <c r="R211" s="40" t="s">
        <v>33</v>
      </c>
      <c r="S211" s="41" t="s">
        <v>33</v>
      </c>
      <c r="T211" s="42" t="s">
        <v>368</v>
      </c>
      <c r="U211" s="4"/>
      <c r="V211" s="4"/>
      <c r="W211" s="4"/>
      <c r="X211" s="20"/>
      <c r="Y211" s="20"/>
      <c r="Z211" s="20"/>
      <c r="AA211" s="3"/>
      <c r="AB211" s="3"/>
      <c r="AC211" s="21"/>
      <c r="AD211" s="21"/>
      <c r="AE211" s="21"/>
      <c r="AF211" s="4"/>
      <c r="AG211" s="1"/>
    </row>
    <row r="212" spans="1:33" ht="78.75" x14ac:dyDescent="0.25">
      <c r="A212" s="56" t="s">
        <v>251</v>
      </c>
      <c r="B212" s="37" t="s">
        <v>468</v>
      </c>
      <c r="C212" s="38" t="s">
        <v>469</v>
      </c>
      <c r="D212" s="39" t="s">
        <v>33</v>
      </c>
      <c r="E212" s="39" t="s">
        <v>33</v>
      </c>
      <c r="F212" s="39" t="s">
        <v>33</v>
      </c>
      <c r="G212" s="40" t="s">
        <v>33</v>
      </c>
      <c r="H212" s="40">
        <f t="shared" si="72"/>
        <v>7.3559523799999997</v>
      </c>
      <c r="I212" s="39" t="s">
        <v>33</v>
      </c>
      <c r="J212" s="39">
        <v>7.3559523799999997</v>
      </c>
      <c r="K212" s="39" t="s">
        <v>33</v>
      </c>
      <c r="L212" s="40">
        <v>0</v>
      </c>
      <c r="M212" s="39" t="s">
        <v>33</v>
      </c>
      <c r="N212" s="40">
        <v>0</v>
      </c>
      <c r="O212" s="40" t="s">
        <v>33</v>
      </c>
      <c r="P212" s="40">
        <v>0</v>
      </c>
      <c r="Q212" s="40" t="s">
        <v>33</v>
      </c>
      <c r="R212" s="40" t="s">
        <v>33</v>
      </c>
      <c r="S212" s="41" t="s">
        <v>33</v>
      </c>
      <c r="T212" s="42" t="s">
        <v>470</v>
      </c>
      <c r="U212" s="4"/>
      <c r="V212" s="4"/>
      <c r="W212" s="4"/>
      <c r="X212" s="20"/>
      <c r="Y212" s="20"/>
      <c r="Z212" s="20"/>
      <c r="AA212" s="3"/>
      <c r="AB212" s="3"/>
      <c r="AC212" s="21"/>
      <c r="AD212" s="21"/>
      <c r="AE212" s="21"/>
      <c r="AF212" s="4"/>
      <c r="AG212" s="1"/>
    </row>
    <row r="213" spans="1:33" ht="47.25" x14ac:dyDescent="0.25">
      <c r="A213" s="56" t="s">
        <v>251</v>
      </c>
      <c r="B213" s="37" t="s">
        <v>471</v>
      </c>
      <c r="C213" s="38" t="s">
        <v>472</v>
      </c>
      <c r="D213" s="39" t="s">
        <v>33</v>
      </c>
      <c r="E213" s="39" t="s">
        <v>33</v>
      </c>
      <c r="F213" s="39" t="s">
        <v>33</v>
      </c>
      <c r="G213" s="40" t="s">
        <v>33</v>
      </c>
      <c r="H213" s="40">
        <f t="shared" si="72"/>
        <v>483.27905148999992</v>
      </c>
      <c r="I213" s="39" t="s">
        <v>33</v>
      </c>
      <c r="J213" s="39">
        <v>483.27905148999992</v>
      </c>
      <c r="K213" s="39" t="s">
        <v>33</v>
      </c>
      <c r="L213" s="40">
        <v>0</v>
      </c>
      <c r="M213" s="39" t="s">
        <v>33</v>
      </c>
      <c r="N213" s="40">
        <v>0</v>
      </c>
      <c r="O213" s="40" t="s">
        <v>33</v>
      </c>
      <c r="P213" s="40">
        <v>0</v>
      </c>
      <c r="Q213" s="40" t="s">
        <v>33</v>
      </c>
      <c r="R213" s="40" t="s">
        <v>33</v>
      </c>
      <c r="S213" s="41" t="s">
        <v>33</v>
      </c>
      <c r="T213" s="42" t="s">
        <v>473</v>
      </c>
      <c r="U213" s="4"/>
      <c r="V213" s="4"/>
      <c r="W213" s="4"/>
      <c r="X213" s="20"/>
      <c r="Y213" s="20"/>
      <c r="Z213" s="20"/>
      <c r="AA213" s="3"/>
      <c r="AB213" s="3"/>
      <c r="AC213" s="21"/>
      <c r="AD213" s="21"/>
      <c r="AE213" s="21"/>
      <c r="AF213" s="4"/>
      <c r="AG213" s="1"/>
    </row>
    <row r="214" spans="1:33" ht="47.25" x14ac:dyDescent="0.25">
      <c r="A214" s="29" t="s">
        <v>474</v>
      </c>
      <c r="B214" s="30" t="s">
        <v>475</v>
      </c>
      <c r="C214" s="30" t="s">
        <v>32</v>
      </c>
      <c r="D214" s="31">
        <f t="shared" ref="D214:R214" si="75">D215</f>
        <v>0</v>
      </c>
      <c r="E214" s="31">
        <f t="shared" si="75"/>
        <v>0</v>
      </c>
      <c r="F214" s="31">
        <f t="shared" si="75"/>
        <v>0</v>
      </c>
      <c r="G214" s="32">
        <f t="shared" si="75"/>
        <v>0</v>
      </c>
      <c r="H214" s="32">
        <f t="shared" si="75"/>
        <v>0</v>
      </c>
      <c r="I214" s="31">
        <f t="shared" si="75"/>
        <v>0</v>
      </c>
      <c r="J214" s="31">
        <f t="shared" si="75"/>
        <v>0</v>
      </c>
      <c r="K214" s="31">
        <f t="shared" si="75"/>
        <v>0</v>
      </c>
      <c r="L214" s="32">
        <f t="shared" si="75"/>
        <v>0</v>
      </c>
      <c r="M214" s="31">
        <f t="shared" si="75"/>
        <v>0</v>
      </c>
      <c r="N214" s="32">
        <f t="shared" si="75"/>
        <v>0</v>
      </c>
      <c r="O214" s="32">
        <f t="shared" si="75"/>
        <v>0</v>
      </c>
      <c r="P214" s="32">
        <f t="shared" si="75"/>
        <v>0</v>
      </c>
      <c r="Q214" s="32">
        <f t="shared" si="75"/>
        <v>0</v>
      </c>
      <c r="R214" s="32">
        <f t="shared" si="75"/>
        <v>0</v>
      </c>
      <c r="S214" s="33">
        <v>0</v>
      </c>
      <c r="T214" s="34" t="s">
        <v>33</v>
      </c>
      <c r="U214" s="4"/>
      <c r="V214" s="4"/>
      <c r="W214" s="4"/>
      <c r="X214" s="20"/>
      <c r="Y214" s="20"/>
      <c r="Z214" s="20"/>
      <c r="AA214" s="3"/>
      <c r="AB214" s="3"/>
      <c r="AC214" s="21"/>
      <c r="AD214" s="21"/>
      <c r="AE214" s="21"/>
      <c r="AF214" s="4"/>
      <c r="AG214" s="1"/>
    </row>
    <row r="215" spans="1:33" x14ac:dyDescent="0.25">
      <c r="A215" s="29" t="s">
        <v>476</v>
      </c>
      <c r="B215" s="30" t="s">
        <v>477</v>
      </c>
      <c r="C215" s="30" t="s">
        <v>32</v>
      </c>
      <c r="D215" s="31">
        <f t="shared" ref="D215:R215" si="76">D216+D217</f>
        <v>0</v>
      </c>
      <c r="E215" s="31">
        <f t="shared" si="76"/>
        <v>0</v>
      </c>
      <c r="F215" s="31">
        <f t="shared" si="76"/>
        <v>0</v>
      </c>
      <c r="G215" s="32">
        <f t="shared" si="76"/>
        <v>0</v>
      </c>
      <c r="H215" s="32">
        <f t="shared" si="76"/>
        <v>0</v>
      </c>
      <c r="I215" s="31">
        <f t="shared" si="76"/>
        <v>0</v>
      </c>
      <c r="J215" s="31">
        <f t="shared" si="76"/>
        <v>0</v>
      </c>
      <c r="K215" s="31">
        <f t="shared" si="76"/>
        <v>0</v>
      </c>
      <c r="L215" s="32">
        <f t="shared" si="76"/>
        <v>0</v>
      </c>
      <c r="M215" s="31">
        <f t="shared" si="76"/>
        <v>0</v>
      </c>
      <c r="N215" s="32">
        <f t="shared" si="76"/>
        <v>0</v>
      </c>
      <c r="O215" s="32">
        <f t="shared" si="76"/>
        <v>0</v>
      </c>
      <c r="P215" s="32">
        <f t="shared" si="76"/>
        <v>0</v>
      </c>
      <c r="Q215" s="32">
        <f t="shared" si="76"/>
        <v>0</v>
      </c>
      <c r="R215" s="32">
        <f t="shared" si="76"/>
        <v>0</v>
      </c>
      <c r="S215" s="33">
        <v>0</v>
      </c>
      <c r="T215" s="34" t="s">
        <v>33</v>
      </c>
      <c r="U215" s="4"/>
      <c r="V215" s="4"/>
      <c r="W215" s="4"/>
      <c r="X215" s="20"/>
      <c r="Y215" s="20"/>
      <c r="Z215" s="20"/>
      <c r="AA215" s="3"/>
      <c r="AB215" s="3"/>
      <c r="AC215" s="21"/>
      <c r="AD215" s="21"/>
      <c r="AE215" s="21"/>
      <c r="AF215" s="4"/>
      <c r="AG215" s="1"/>
    </row>
    <row r="216" spans="1:33" ht="47.25" x14ac:dyDescent="0.25">
      <c r="A216" s="29" t="s">
        <v>478</v>
      </c>
      <c r="B216" s="30" t="s">
        <v>479</v>
      </c>
      <c r="C216" s="30" t="s">
        <v>32</v>
      </c>
      <c r="D216" s="31">
        <v>0</v>
      </c>
      <c r="E216" s="31">
        <v>0</v>
      </c>
      <c r="F216" s="31">
        <v>0</v>
      </c>
      <c r="G216" s="32">
        <v>0</v>
      </c>
      <c r="H216" s="32">
        <v>0</v>
      </c>
      <c r="I216" s="31">
        <v>0</v>
      </c>
      <c r="J216" s="31">
        <v>0</v>
      </c>
      <c r="K216" s="31">
        <v>0</v>
      </c>
      <c r="L216" s="32">
        <v>0</v>
      </c>
      <c r="M216" s="31">
        <v>0</v>
      </c>
      <c r="N216" s="32">
        <v>0</v>
      </c>
      <c r="O216" s="32">
        <v>0</v>
      </c>
      <c r="P216" s="32">
        <v>0</v>
      </c>
      <c r="Q216" s="32">
        <v>0</v>
      </c>
      <c r="R216" s="32">
        <v>0</v>
      </c>
      <c r="S216" s="33">
        <v>0</v>
      </c>
      <c r="T216" s="34" t="s">
        <v>33</v>
      </c>
      <c r="U216" s="4"/>
      <c r="V216" s="4"/>
      <c r="W216" s="4"/>
      <c r="X216" s="20"/>
      <c r="Y216" s="20"/>
      <c r="Z216" s="20"/>
      <c r="AA216" s="3"/>
      <c r="AB216" s="3"/>
      <c r="AC216" s="21"/>
      <c r="AD216" s="21"/>
      <c r="AE216" s="21"/>
      <c r="AF216" s="4"/>
      <c r="AG216" s="1"/>
    </row>
    <row r="217" spans="1:33" ht="47.25" x14ac:dyDescent="0.25">
      <c r="A217" s="29" t="s">
        <v>480</v>
      </c>
      <c r="B217" s="30" t="s">
        <v>481</v>
      </c>
      <c r="C217" s="30" t="s">
        <v>32</v>
      </c>
      <c r="D217" s="31">
        <v>0</v>
      </c>
      <c r="E217" s="31">
        <v>0</v>
      </c>
      <c r="F217" s="31">
        <v>0</v>
      </c>
      <c r="G217" s="32">
        <v>0</v>
      </c>
      <c r="H217" s="32">
        <v>0</v>
      </c>
      <c r="I217" s="31">
        <v>0</v>
      </c>
      <c r="J217" s="31">
        <v>0</v>
      </c>
      <c r="K217" s="31">
        <v>0</v>
      </c>
      <c r="L217" s="32">
        <v>0</v>
      </c>
      <c r="M217" s="31">
        <v>0</v>
      </c>
      <c r="N217" s="32">
        <v>0</v>
      </c>
      <c r="O217" s="32">
        <v>0</v>
      </c>
      <c r="P217" s="32">
        <v>0</v>
      </c>
      <c r="Q217" s="32">
        <v>0</v>
      </c>
      <c r="R217" s="32">
        <v>0</v>
      </c>
      <c r="S217" s="33">
        <v>0</v>
      </c>
      <c r="T217" s="34" t="s">
        <v>33</v>
      </c>
      <c r="U217" s="4"/>
      <c r="V217" s="4"/>
      <c r="W217" s="4"/>
      <c r="X217" s="20"/>
      <c r="Y217" s="20"/>
      <c r="Z217" s="20"/>
      <c r="AA217" s="3"/>
      <c r="AB217" s="3"/>
      <c r="AC217" s="21"/>
      <c r="AD217" s="21"/>
      <c r="AE217" s="21"/>
      <c r="AF217" s="4"/>
      <c r="AG217" s="1"/>
    </row>
    <row r="218" spans="1:33" x14ac:dyDescent="0.25">
      <c r="A218" s="29" t="s">
        <v>482</v>
      </c>
      <c r="B218" s="30" t="s">
        <v>483</v>
      </c>
      <c r="C218" s="30" t="s">
        <v>32</v>
      </c>
      <c r="D218" s="31">
        <v>0</v>
      </c>
      <c r="E218" s="31">
        <v>0</v>
      </c>
      <c r="F218" s="31">
        <v>0</v>
      </c>
      <c r="G218" s="32">
        <v>0</v>
      </c>
      <c r="H218" s="32">
        <v>0</v>
      </c>
      <c r="I218" s="31">
        <v>0</v>
      </c>
      <c r="J218" s="31">
        <v>0</v>
      </c>
      <c r="K218" s="31">
        <v>0</v>
      </c>
      <c r="L218" s="32">
        <v>0</v>
      </c>
      <c r="M218" s="31">
        <v>0</v>
      </c>
      <c r="N218" s="32">
        <v>0</v>
      </c>
      <c r="O218" s="32">
        <v>0</v>
      </c>
      <c r="P218" s="32">
        <v>0</v>
      </c>
      <c r="Q218" s="32">
        <v>0</v>
      </c>
      <c r="R218" s="32">
        <v>0</v>
      </c>
      <c r="S218" s="33">
        <v>0</v>
      </c>
      <c r="T218" s="34" t="s">
        <v>33</v>
      </c>
      <c r="U218" s="4"/>
      <c r="V218" s="4"/>
      <c r="W218" s="4"/>
      <c r="X218" s="20"/>
      <c r="Y218" s="20"/>
      <c r="Z218" s="20"/>
      <c r="AA218" s="3"/>
      <c r="AB218" s="3"/>
      <c r="AC218" s="21"/>
      <c r="AD218" s="21"/>
      <c r="AE218" s="21"/>
      <c r="AF218" s="4"/>
      <c r="AG218" s="1"/>
    </row>
    <row r="219" spans="1:33" ht="47.25" x14ac:dyDescent="0.25">
      <c r="A219" s="29" t="s">
        <v>484</v>
      </c>
      <c r="B219" s="30" t="s">
        <v>479</v>
      </c>
      <c r="C219" s="30" t="s">
        <v>32</v>
      </c>
      <c r="D219" s="31">
        <v>0</v>
      </c>
      <c r="E219" s="31">
        <v>0</v>
      </c>
      <c r="F219" s="31">
        <v>0</v>
      </c>
      <c r="G219" s="32">
        <v>0</v>
      </c>
      <c r="H219" s="32">
        <v>0</v>
      </c>
      <c r="I219" s="31">
        <v>0</v>
      </c>
      <c r="J219" s="31">
        <v>0</v>
      </c>
      <c r="K219" s="31">
        <v>0</v>
      </c>
      <c r="L219" s="32">
        <v>0</v>
      </c>
      <c r="M219" s="31">
        <v>0</v>
      </c>
      <c r="N219" s="32">
        <v>0</v>
      </c>
      <c r="O219" s="32">
        <v>0</v>
      </c>
      <c r="P219" s="32">
        <v>0</v>
      </c>
      <c r="Q219" s="32">
        <v>0</v>
      </c>
      <c r="R219" s="32">
        <v>0</v>
      </c>
      <c r="S219" s="33">
        <v>0</v>
      </c>
      <c r="T219" s="34" t="s">
        <v>33</v>
      </c>
      <c r="U219" s="4"/>
      <c r="V219" s="4"/>
      <c r="W219" s="4"/>
      <c r="X219" s="20"/>
      <c r="Y219" s="20"/>
      <c r="Z219" s="20"/>
      <c r="AA219" s="3"/>
      <c r="AB219" s="3"/>
      <c r="AC219" s="21"/>
      <c r="AD219" s="21"/>
      <c r="AE219" s="21"/>
      <c r="AF219" s="4"/>
      <c r="AG219" s="1"/>
    </row>
    <row r="220" spans="1:33" ht="47.25" x14ac:dyDescent="0.25">
      <c r="A220" s="29" t="s">
        <v>485</v>
      </c>
      <c r="B220" s="30" t="s">
        <v>481</v>
      </c>
      <c r="C220" s="30" t="s">
        <v>32</v>
      </c>
      <c r="D220" s="31">
        <v>0</v>
      </c>
      <c r="E220" s="31">
        <v>0</v>
      </c>
      <c r="F220" s="31">
        <v>0</v>
      </c>
      <c r="G220" s="32">
        <v>0</v>
      </c>
      <c r="H220" s="32">
        <v>0</v>
      </c>
      <c r="I220" s="31">
        <v>0</v>
      </c>
      <c r="J220" s="31">
        <v>0</v>
      </c>
      <c r="K220" s="31">
        <v>0</v>
      </c>
      <c r="L220" s="32">
        <v>0</v>
      </c>
      <c r="M220" s="31">
        <v>0</v>
      </c>
      <c r="N220" s="32">
        <v>0</v>
      </c>
      <c r="O220" s="32">
        <v>0</v>
      </c>
      <c r="P220" s="32">
        <v>0</v>
      </c>
      <c r="Q220" s="32">
        <v>0</v>
      </c>
      <c r="R220" s="32">
        <v>0</v>
      </c>
      <c r="S220" s="33">
        <v>0</v>
      </c>
      <c r="T220" s="34" t="s">
        <v>33</v>
      </c>
      <c r="U220" s="4"/>
      <c r="V220" s="4"/>
      <c r="W220" s="4"/>
      <c r="X220" s="20"/>
      <c r="Y220" s="20"/>
      <c r="Z220" s="20"/>
      <c r="AA220" s="3"/>
      <c r="AB220" s="3"/>
      <c r="AC220" s="21"/>
      <c r="AD220" s="21"/>
      <c r="AE220" s="21"/>
      <c r="AF220" s="4"/>
      <c r="AG220" s="1"/>
    </row>
    <row r="221" spans="1:33" x14ac:dyDescent="0.25">
      <c r="A221" s="29" t="s">
        <v>486</v>
      </c>
      <c r="B221" s="30" t="s">
        <v>487</v>
      </c>
      <c r="C221" s="30" t="s">
        <v>32</v>
      </c>
      <c r="D221" s="31">
        <f t="shared" ref="D221:R221" si="77">D222+D223+D224+D227</f>
        <v>6088.4880338287721</v>
      </c>
      <c r="E221" s="31">
        <f t="shared" si="77"/>
        <v>1475.7791876599999</v>
      </c>
      <c r="F221" s="31">
        <f t="shared" si="77"/>
        <v>4612.7088461687717</v>
      </c>
      <c r="G221" s="32">
        <f t="shared" si="77"/>
        <v>255.23497103599999</v>
      </c>
      <c r="H221" s="32">
        <f t="shared" si="77"/>
        <v>61.256073780000001</v>
      </c>
      <c r="I221" s="31">
        <f t="shared" si="77"/>
        <v>31.048312079999999</v>
      </c>
      <c r="J221" s="31">
        <f t="shared" si="77"/>
        <v>61.256073780000001</v>
      </c>
      <c r="K221" s="31">
        <f t="shared" si="77"/>
        <v>8.0389724799999982</v>
      </c>
      <c r="L221" s="32">
        <f t="shared" si="77"/>
        <v>0</v>
      </c>
      <c r="M221" s="31">
        <f t="shared" si="77"/>
        <v>169.98461075999998</v>
      </c>
      <c r="N221" s="32">
        <f t="shared" si="77"/>
        <v>0</v>
      </c>
      <c r="O221" s="32">
        <f t="shared" si="77"/>
        <v>46.163075715999994</v>
      </c>
      <c r="P221" s="32">
        <f t="shared" si="77"/>
        <v>0</v>
      </c>
      <c r="Q221" s="32">
        <f t="shared" si="77"/>
        <v>4551.4527723887722</v>
      </c>
      <c r="R221" s="32">
        <f t="shared" si="77"/>
        <v>30.202655400000001</v>
      </c>
      <c r="S221" s="33">
        <f t="shared" si="70"/>
        <v>0.97276319956392299</v>
      </c>
      <c r="T221" s="34" t="s">
        <v>33</v>
      </c>
      <c r="U221" s="4"/>
      <c r="V221" s="4"/>
      <c r="W221" s="4"/>
      <c r="X221" s="20"/>
      <c r="Y221" s="20"/>
      <c r="Z221" s="20"/>
      <c r="AA221" s="3"/>
      <c r="AB221" s="3"/>
      <c r="AC221" s="21"/>
      <c r="AD221" s="21"/>
      <c r="AE221" s="21"/>
      <c r="AF221" s="4"/>
      <c r="AG221" s="1"/>
    </row>
    <row r="222" spans="1:33" ht="31.5" x14ac:dyDescent="0.25">
      <c r="A222" s="29" t="s">
        <v>488</v>
      </c>
      <c r="B222" s="30" t="s">
        <v>489</v>
      </c>
      <c r="C222" s="30" t="s">
        <v>32</v>
      </c>
      <c r="D222" s="31">
        <v>0</v>
      </c>
      <c r="E222" s="31">
        <v>0</v>
      </c>
      <c r="F222" s="31">
        <v>0</v>
      </c>
      <c r="G222" s="32">
        <v>0</v>
      </c>
      <c r="H222" s="32">
        <v>0</v>
      </c>
      <c r="I222" s="31">
        <v>0</v>
      </c>
      <c r="J222" s="31">
        <v>0</v>
      </c>
      <c r="K222" s="31">
        <v>0</v>
      </c>
      <c r="L222" s="32">
        <v>0</v>
      </c>
      <c r="M222" s="31">
        <v>0</v>
      </c>
      <c r="N222" s="32">
        <v>0</v>
      </c>
      <c r="O222" s="32">
        <v>0</v>
      </c>
      <c r="P222" s="32">
        <v>0</v>
      </c>
      <c r="Q222" s="32">
        <v>0</v>
      </c>
      <c r="R222" s="32">
        <v>0</v>
      </c>
      <c r="S222" s="33">
        <v>0</v>
      </c>
      <c r="T222" s="34" t="s">
        <v>33</v>
      </c>
      <c r="U222" s="4"/>
      <c r="V222" s="4"/>
      <c r="W222" s="4"/>
      <c r="X222" s="20"/>
      <c r="Y222" s="20"/>
      <c r="Z222" s="20"/>
      <c r="AA222" s="3"/>
      <c r="AB222" s="3"/>
      <c r="AC222" s="21"/>
      <c r="AD222" s="21"/>
      <c r="AE222" s="21"/>
      <c r="AF222" s="4"/>
      <c r="AG222" s="1"/>
    </row>
    <row r="223" spans="1:33" x14ac:dyDescent="0.25">
      <c r="A223" s="29" t="s">
        <v>490</v>
      </c>
      <c r="B223" s="30" t="s">
        <v>491</v>
      </c>
      <c r="C223" s="30" t="s">
        <v>32</v>
      </c>
      <c r="D223" s="31">
        <v>0</v>
      </c>
      <c r="E223" s="31">
        <v>0</v>
      </c>
      <c r="F223" s="31">
        <v>0</v>
      </c>
      <c r="G223" s="32">
        <v>0</v>
      </c>
      <c r="H223" s="32">
        <v>0</v>
      </c>
      <c r="I223" s="31">
        <v>0</v>
      </c>
      <c r="J223" s="31">
        <v>0</v>
      </c>
      <c r="K223" s="31">
        <v>0</v>
      </c>
      <c r="L223" s="32">
        <v>0</v>
      </c>
      <c r="M223" s="31">
        <v>0</v>
      </c>
      <c r="N223" s="32">
        <v>0</v>
      </c>
      <c r="O223" s="32">
        <v>0</v>
      </c>
      <c r="P223" s="32">
        <v>0</v>
      </c>
      <c r="Q223" s="32">
        <v>0</v>
      </c>
      <c r="R223" s="32">
        <v>0</v>
      </c>
      <c r="S223" s="33">
        <v>0</v>
      </c>
      <c r="T223" s="34" t="s">
        <v>33</v>
      </c>
      <c r="U223" s="4"/>
      <c r="V223" s="4"/>
      <c r="W223" s="4"/>
      <c r="X223" s="20"/>
      <c r="Y223" s="20"/>
      <c r="Z223" s="20"/>
      <c r="AA223" s="3"/>
      <c r="AB223" s="3"/>
      <c r="AC223" s="21"/>
      <c r="AD223" s="21"/>
      <c r="AE223" s="21"/>
      <c r="AF223" s="4"/>
      <c r="AG223" s="1"/>
    </row>
    <row r="224" spans="1:33" ht="31.5" x14ac:dyDescent="0.25">
      <c r="A224" s="29" t="s">
        <v>492</v>
      </c>
      <c r="B224" s="30" t="s">
        <v>493</v>
      </c>
      <c r="C224" s="30" t="s">
        <v>32</v>
      </c>
      <c r="D224" s="31">
        <f t="shared" ref="D224:F224" si="78">SUM(D225:D226)</f>
        <v>1333.6708565700001</v>
      </c>
      <c r="E224" s="31">
        <f t="shared" si="78"/>
        <v>725.16289930000005</v>
      </c>
      <c r="F224" s="31">
        <f t="shared" si="78"/>
        <v>608.50795726999991</v>
      </c>
      <c r="G224" s="32">
        <f t="shared" ref="G224:R224" si="79">SUM(G225:G226)</f>
        <v>41.227597052</v>
      </c>
      <c r="H224" s="32">
        <f t="shared" si="79"/>
        <v>23.009339629999999</v>
      </c>
      <c r="I224" s="31">
        <f t="shared" si="79"/>
        <v>28.732626999999997</v>
      </c>
      <c r="J224" s="31">
        <f t="shared" si="79"/>
        <v>23.009339629999999</v>
      </c>
      <c r="K224" s="31">
        <f t="shared" si="79"/>
        <v>5.7232873799999995</v>
      </c>
      <c r="L224" s="32">
        <f t="shared" si="79"/>
        <v>0</v>
      </c>
      <c r="M224" s="31">
        <f t="shared" si="79"/>
        <v>5.5882846200000005</v>
      </c>
      <c r="N224" s="32">
        <f t="shared" si="79"/>
        <v>0</v>
      </c>
      <c r="O224" s="32">
        <f t="shared" si="79"/>
        <v>1.1833980519999994</v>
      </c>
      <c r="P224" s="32">
        <f t="shared" si="79"/>
        <v>0</v>
      </c>
      <c r="Q224" s="32">
        <f t="shared" si="79"/>
        <v>585.49861763999991</v>
      </c>
      <c r="R224" s="32">
        <f t="shared" si="79"/>
        <v>-5.7232873699999987</v>
      </c>
      <c r="S224" s="33">
        <f t="shared" si="70"/>
        <v>-0.19919123197471639</v>
      </c>
      <c r="T224" s="34" t="s">
        <v>33</v>
      </c>
      <c r="U224" s="4"/>
      <c r="V224" s="4"/>
      <c r="W224" s="4"/>
      <c r="X224" s="20"/>
      <c r="Y224" s="20"/>
      <c r="Z224" s="20"/>
      <c r="AA224" s="3"/>
      <c r="AB224" s="3"/>
      <c r="AC224" s="21"/>
      <c r="AD224" s="21"/>
      <c r="AE224" s="21"/>
      <c r="AF224" s="4"/>
      <c r="AG224" s="1"/>
    </row>
    <row r="225" spans="1:33" ht="63" x14ac:dyDescent="0.25">
      <c r="A225" s="36" t="s">
        <v>492</v>
      </c>
      <c r="B225" s="37" t="s">
        <v>494</v>
      </c>
      <c r="C225" s="38" t="s">
        <v>495</v>
      </c>
      <c r="D225" s="39">
        <v>745.64925657000003</v>
      </c>
      <c r="E225" s="39">
        <v>717.47883968000008</v>
      </c>
      <c r="F225" s="39">
        <f t="shared" ref="F225:F226" si="80">D225-E225</f>
        <v>28.170416889999956</v>
      </c>
      <c r="G225" s="40">
        <f t="shared" ref="G225:H226" si="81">I225+K225+M225+O225</f>
        <v>23.009339619999999</v>
      </c>
      <c r="H225" s="40">
        <f t="shared" si="81"/>
        <v>23.009339629999999</v>
      </c>
      <c r="I225" s="39">
        <v>23.009339619999999</v>
      </c>
      <c r="J225" s="39">
        <v>23.009339629999999</v>
      </c>
      <c r="K225" s="39">
        <v>0</v>
      </c>
      <c r="L225" s="40">
        <v>0</v>
      </c>
      <c r="M225" s="39">
        <v>0</v>
      </c>
      <c r="N225" s="40">
        <v>0</v>
      </c>
      <c r="O225" s="40">
        <v>0</v>
      </c>
      <c r="P225" s="40">
        <v>0</v>
      </c>
      <c r="Q225" s="40">
        <f t="shared" ref="Q225:Q226" si="82">F225-H225</f>
        <v>5.1610772599999564</v>
      </c>
      <c r="R225" s="40">
        <f t="shared" ref="R225:R226" si="83">H225-(I225)</f>
        <v>1.000000082740371E-8</v>
      </c>
      <c r="S225" s="41">
        <f t="shared" si="70"/>
        <v>4.3460616395576982E-10</v>
      </c>
      <c r="T225" s="42" t="s">
        <v>33</v>
      </c>
      <c r="U225" s="4"/>
      <c r="V225" s="4"/>
      <c r="W225" s="4"/>
      <c r="X225" s="20"/>
      <c r="Y225" s="20"/>
      <c r="Z225" s="20"/>
      <c r="AA225" s="3"/>
      <c r="AB225" s="3"/>
      <c r="AC225" s="21"/>
      <c r="AD225" s="21"/>
      <c r="AE225" s="21"/>
      <c r="AF225" s="4"/>
      <c r="AG225" s="1"/>
    </row>
    <row r="226" spans="1:33" ht="31.5" x14ac:dyDescent="0.25">
      <c r="A226" s="36" t="s">
        <v>492</v>
      </c>
      <c r="B226" s="37" t="s">
        <v>496</v>
      </c>
      <c r="C226" s="38" t="s">
        <v>497</v>
      </c>
      <c r="D226" s="39">
        <v>588.02159999999992</v>
      </c>
      <c r="E226" s="39">
        <v>7.6840596200000011</v>
      </c>
      <c r="F226" s="39">
        <f t="shared" si="80"/>
        <v>580.33754037999995</v>
      </c>
      <c r="G226" s="40">
        <f t="shared" si="81"/>
        <v>18.218257432000001</v>
      </c>
      <c r="H226" s="40">
        <f t="shared" si="81"/>
        <v>0</v>
      </c>
      <c r="I226" s="39">
        <v>5.7232873799999995</v>
      </c>
      <c r="J226" s="39">
        <v>0</v>
      </c>
      <c r="K226" s="39">
        <v>5.7232873799999995</v>
      </c>
      <c r="L226" s="45">
        <v>0</v>
      </c>
      <c r="M226" s="39">
        <v>5.5882846200000005</v>
      </c>
      <c r="N226" s="45">
        <v>0</v>
      </c>
      <c r="O226" s="45">
        <v>1.1833980519999994</v>
      </c>
      <c r="P226" s="45">
        <v>0</v>
      </c>
      <c r="Q226" s="40">
        <f t="shared" si="82"/>
        <v>580.33754037999995</v>
      </c>
      <c r="R226" s="40">
        <f t="shared" si="83"/>
        <v>-5.7232873799999995</v>
      </c>
      <c r="S226" s="41">
        <f t="shared" si="70"/>
        <v>-1</v>
      </c>
      <c r="T226" s="44" t="s">
        <v>498</v>
      </c>
      <c r="U226" s="4"/>
      <c r="V226" s="4"/>
      <c r="W226" s="4"/>
      <c r="X226" s="20"/>
      <c r="Y226" s="20"/>
      <c r="Z226" s="20"/>
      <c r="AA226" s="3"/>
      <c r="AB226" s="3"/>
      <c r="AC226" s="21"/>
      <c r="AD226" s="21"/>
      <c r="AE226" s="21"/>
      <c r="AF226" s="4"/>
      <c r="AG226" s="1"/>
    </row>
    <row r="227" spans="1:33" x14ac:dyDescent="0.25">
      <c r="A227" s="29" t="s">
        <v>499</v>
      </c>
      <c r="B227" s="30" t="s">
        <v>500</v>
      </c>
      <c r="C227" s="30" t="s">
        <v>32</v>
      </c>
      <c r="D227" s="31">
        <f t="shared" ref="D227:R227" si="84">SUM(D228:D233)</f>
        <v>4754.8171772587721</v>
      </c>
      <c r="E227" s="31">
        <f t="shared" si="84"/>
        <v>750.61628836</v>
      </c>
      <c r="F227" s="31">
        <f t="shared" si="84"/>
        <v>4004.2008888987721</v>
      </c>
      <c r="G227" s="32">
        <f t="shared" si="84"/>
        <v>214.007373984</v>
      </c>
      <c r="H227" s="32">
        <f t="shared" si="84"/>
        <v>38.246734150000002</v>
      </c>
      <c r="I227" s="31">
        <f t="shared" si="84"/>
        <v>2.3156850800000002</v>
      </c>
      <c r="J227" s="31">
        <f t="shared" si="84"/>
        <v>38.246734150000002</v>
      </c>
      <c r="K227" s="31">
        <f t="shared" si="84"/>
        <v>2.3156850999999996</v>
      </c>
      <c r="L227" s="25">
        <f t="shared" si="84"/>
        <v>0</v>
      </c>
      <c r="M227" s="31">
        <f t="shared" si="84"/>
        <v>164.39632613999999</v>
      </c>
      <c r="N227" s="25">
        <f t="shared" si="84"/>
        <v>0</v>
      </c>
      <c r="O227" s="25">
        <f t="shared" si="84"/>
        <v>44.979677663999993</v>
      </c>
      <c r="P227" s="25">
        <f t="shared" si="84"/>
        <v>0</v>
      </c>
      <c r="Q227" s="32">
        <f t="shared" si="84"/>
        <v>3965.9541547487725</v>
      </c>
      <c r="R227" s="32">
        <f t="shared" si="84"/>
        <v>35.925942769999999</v>
      </c>
      <c r="S227" s="33">
        <f t="shared" si="70"/>
        <v>15.514174651934967</v>
      </c>
      <c r="T227" s="34" t="s">
        <v>33</v>
      </c>
      <c r="U227" s="4"/>
      <c r="V227" s="4"/>
      <c r="W227" s="4"/>
      <c r="X227" s="20"/>
      <c r="Y227" s="20"/>
      <c r="Z227" s="20"/>
      <c r="AA227" s="3"/>
      <c r="AB227" s="3"/>
      <c r="AC227" s="21"/>
      <c r="AD227" s="21"/>
      <c r="AE227" s="21"/>
      <c r="AF227" s="4"/>
      <c r="AG227" s="1"/>
    </row>
    <row r="228" spans="1:33" ht="31.5" x14ac:dyDescent="0.25">
      <c r="A228" s="36" t="s">
        <v>499</v>
      </c>
      <c r="B228" s="37" t="s">
        <v>501</v>
      </c>
      <c r="C228" s="38" t="s">
        <v>502</v>
      </c>
      <c r="D228" s="39">
        <v>1791.0005641759719</v>
      </c>
      <c r="E228" s="39">
        <v>80.725269190000006</v>
      </c>
      <c r="F228" s="39">
        <f t="shared" ref="F228:F233" si="85">D228-E228</f>
        <v>1710.2752949859719</v>
      </c>
      <c r="G228" s="40">
        <f t="shared" ref="G228:H233" si="86">I228+K228+M228+O228</f>
        <v>143.07</v>
      </c>
      <c r="H228" s="40">
        <f t="shared" si="86"/>
        <v>37.367979179999999</v>
      </c>
      <c r="I228" s="39">
        <v>0</v>
      </c>
      <c r="J228" s="39">
        <v>37.367979179999999</v>
      </c>
      <c r="K228" s="39">
        <v>0</v>
      </c>
      <c r="L228" s="40">
        <v>0</v>
      </c>
      <c r="M228" s="39">
        <v>101.655</v>
      </c>
      <c r="N228" s="40">
        <v>0</v>
      </c>
      <c r="O228" s="40">
        <v>41.414999999999992</v>
      </c>
      <c r="P228" s="40">
        <v>0</v>
      </c>
      <c r="Q228" s="40">
        <f t="shared" ref="Q228:Q233" si="87">F228-H228</f>
        <v>1672.9073158059718</v>
      </c>
      <c r="R228" s="40">
        <f t="shared" ref="R228:R233" si="88">H228-(I228)</f>
        <v>37.367979179999999</v>
      </c>
      <c r="S228" s="41">
        <v>1</v>
      </c>
      <c r="T228" s="42" t="s">
        <v>503</v>
      </c>
      <c r="U228" s="4"/>
      <c r="V228" s="4"/>
      <c r="W228" s="4"/>
      <c r="X228" s="20"/>
      <c r="Y228" s="20"/>
      <c r="Z228" s="20"/>
      <c r="AA228" s="3"/>
      <c r="AB228" s="3"/>
      <c r="AC228" s="21"/>
      <c r="AD228" s="21"/>
      <c r="AE228" s="21"/>
      <c r="AF228" s="4"/>
      <c r="AG228" s="1"/>
    </row>
    <row r="229" spans="1:33" ht="31.5" x14ac:dyDescent="0.25">
      <c r="A229" s="36" t="s">
        <v>499</v>
      </c>
      <c r="B229" s="37" t="s">
        <v>504</v>
      </c>
      <c r="C229" s="38" t="s">
        <v>505</v>
      </c>
      <c r="D229" s="39">
        <v>458.56406225199999</v>
      </c>
      <c r="E229" s="39">
        <v>451.92884830999992</v>
      </c>
      <c r="F229" s="39">
        <f t="shared" si="85"/>
        <v>6.635213942000064</v>
      </c>
      <c r="G229" s="40">
        <f t="shared" si="86"/>
        <v>0.10335152199999811</v>
      </c>
      <c r="H229" s="40">
        <f t="shared" si="86"/>
        <v>0</v>
      </c>
      <c r="I229" s="39">
        <v>0</v>
      </c>
      <c r="J229" s="39">
        <v>0</v>
      </c>
      <c r="K229" s="39">
        <v>0</v>
      </c>
      <c r="L229" s="40">
        <v>0</v>
      </c>
      <c r="M229" s="39">
        <v>0</v>
      </c>
      <c r="N229" s="40">
        <v>0</v>
      </c>
      <c r="O229" s="40">
        <v>0.10335152199999811</v>
      </c>
      <c r="P229" s="40">
        <v>0</v>
      </c>
      <c r="Q229" s="40">
        <f t="shared" si="87"/>
        <v>6.635213942000064</v>
      </c>
      <c r="R229" s="40">
        <f t="shared" si="88"/>
        <v>0</v>
      </c>
      <c r="S229" s="41">
        <v>0</v>
      </c>
      <c r="T229" s="42" t="s">
        <v>33</v>
      </c>
      <c r="U229" s="4"/>
      <c r="V229" s="4"/>
      <c r="W229" s="4"/>
      <c r="X229" s="20"/>
      <c r="Y229" s="20"/>
      <c r="Z229" s="20"/>
      <c r="AA229" s="3"/>
      <c r="AB229" s="3"/>
      <c r="AC229" s="21"/>
      <c r="AD229" s="21"/>
      <c r="AE229" s="21"/>
      <c r="AF229" s="4"/>
      <c r="AG229" s="1"/>
    </row>
    <row r="230" spans="1:33" ht="47.25" x14ac:dyDescent="0.25">
      <c r="A230" s="36" t="s">
        <v>499</v>
      </c>
      <c r="B230" s="37" t="s">
        <v>506</v>
      </c>
      <c r="C230" s="38" t="s">
        <v>507</v>
      </c>
      <c r="D230" s="39">
        <v>276.1959566868</v>
      </c>
      <c r="E230" s="39">
        <v>59.580552949999998</v>
      </c>
      <c r="F230" s="39">
        <f t="shared" si="85"/>
        <v>216.6154037368</v>
      </c>
      <c r="G230" s="40">
        <f t="shared" si="86"/>
        <v>9.7612069999999995E-2</v>
      </c>
      <c r="H230" s="40">
        <f t="shared" si="86"/>
        <v>2.5868940000000003E-2</v>
      </c>
      <c r="I230" s="39">
        <v>2.4403009999999999E-2</v>
      </c>
      <c r="J230" s="39">
        <v>2.5868940000000003E-2</v>
      </c>
      <c r="K230" s="39">
        <v>2.4403020000000001E-2</v>
      </c>
      <c r="L230" s="40">
        <v>0</v>
      </c>
      <c r="M230" s="39">
        <v>2.4403020000000001E-2</v>
      </c>
      <c r="N230" s="40">
        <v>0</v>
      </c>
      <c r="O230" s="46">
        <v>2.4403020000000001E-2</v>
      </c>
      <c r="P230" s="40">
        <v>0</v>
      </c>
      <c r="Q230" s="40">
        <f t="shared" si="87"/>
        <v>216.5895347968</v>
      </c>
      <c r="R230" s="40">
        <f t="shared" si="88"/>
        <v>1.4659300000000042E-3</v>
      </c>
      <c r="S230" s="41">
        <f t="shared" si="70"/>
        <v>6.0071687877848029E-2</v>
      </c>
      <c r="T230" s="42" t="s">
        <v>33</v>
      </c>
      <c r="U230" s="4"/>
      <c r="V230" s="4"/>
      <c r="W230" s="4"/>
      <c r="X230" s="20"/>
      <c r="Y230" s="20"/>
      <c r="Z230" s="20"/>
      <c r="AA230" s="3"/>
      <c r="AB230" s="3"/>
      <c r="AC230" s="21"/>
      <c r="AD230" s="21"/>
      <c r="AE230" s="21"/>
      <c r="AF230" s="4"/>
      <c r="AG230" s="1"/>
    </row>
    <row r="231" spans="1:33" ht="94.5" x14ac:dyDescent="0.25">
      <c r="A231" s="56" t="s">
        <v>499</v>
      </c>
      <c r="B231" s="37" t="s">
        <v>508</v>
      </c>
      <c r="C231" s="38" t="s">
        <v>509</v>
      </c>
      <c r="D231" s="39">
        <v>528.59026298000003</v>
      </c>
      <c r="E231" s="39">
        <v>156.56903261999997</v>
      </c>
      <c r="F231" s="39">
        <f>D231-E231</f>
        <v>372.02123036000006</v>
      </c>
      <c r="G231" s="40" t="s">
        <v>33</v>
      </c>
      <c r="H231" s="40">
        <f t="shared" si="86"/>
        <v>5.1063000000000002E-3</v>
      </c>
      <c r="I231" s="39" t="s">
        <v>33</v>
      </c>
      <c r="J231" s="39">
        <v>5.1063000000000002E-3</v>
      </c>
      <c r="K231" s="39" t="s">
        <v>33</v>
      </c>
      <c r="L231" s="45">
        <v>0</v>
      </c>
      <c r="M231" s="39" t="s">
        <v>33</v>
      </c>
      <c r="N231" s="45">
        <v>0</v>
      </c>
      <c r="O231" s="48" t="s">
        <v>33</v>
      </c>
      <c r="P231" s="45">
        <v>0</v>
      </c>
      <c r="Q231" s="40">
        <f>F231-H231</f>
        <v>372.01612406000004</v>
      </c>
      <c r="R231" s="40" t="s">
        <v>33</v>
      </c>
      <c r="S231" s="41" t="s">
        <v>33</v>
      </c>
      <c r="T231" s="44" t="s">
        <v>510</v>
      </c>
      <c r="U231" s="4"/>
      <c r="V231" s="4"/>
      <c r="W231" s="4"/>
      <c r="X231" s="20"/>
      <c r="Y231" s="20"/>
      <c r="Z231" s="20"/>
      <c r="AA231" s="3"/>
      <c r="AB231" s="3"/>
      <c r="AC231" s="21"/>
      <c r="AD231" s="21"/>
      <c r="AE231" s="21"/>
      <c r="AF231" s="4"/>
      <c r="AG231" s="1"/>
    </row>
    <row r="232" spans="1:33" ht="31.5" x14ac:dyDescent="0.25">
      <c r="A232" s="36" t="s">
        <v>499</v>
      </c>
      <c r="B232" s="37" t="s">
        <v>511</v>
      </c>
      <c r="C232" s="38" t="s">
        <v>512</v>
      </c>
      <c r="D232" s="39">
        <v>13.489531164000001</v>
      </c>
      <c r="E232" s="39">
        <v>1.8125852899999999</v>
      </c>
      <c r="F232" s="39">
        <f t="shared" si="85"/>
        <v>11.676945874000001</v>
      </c>
      <c r="G232" s="40">
        <f t="shared" si="86"/>
        <v>11.456410391999999</v>
      </c>
      <c r="H232" s="40">
        <f t="shared" si="86"/>
        <v>0.84777972999999995</v>
      </c>
      <c r="I232" s="39">
        <v>2.2912820700000003</v>
      </c>
      <c r="J232" s="39">
        <v>0.84777972999999995</v>
      </c>
      <c r="K232" s="39">
        <v>2.2912820799999998</v>
      </c>
      <c r="L232" s="45">
        <v>0</v>
      </c>
      <c r="M232" s="39">
        <v>3.4369231199999999</v>
      </c>
      <c r="N232" s="45">
        <v>0</v>
      </c>
      <c r="O232" s="45">
        <v>3.4369231220000005</v>
      </c>
      <c r="P232" s="45">
        <v>0</v>
      </c>
      <c r="Q232" s="40">
        <f t="shared" si="87"/>
        <v>10.829166144000002</v>
      </c>
      <c r="R232" s="40">
        <f t="shared" si="88"/>
        <v>-1.4435023400000002</v>
      </c>
      <c r="S232" s="41">
        <f t="shared" si="70"/>
        <v>-0.62999765890892689</v>
      </c>
      <c r="T232" s="44" t="s">
        <v>513</v>
      </c>
      <c r="U232" s="4"/>
      <c r="V232" s="4"/>
      <c r="W232" s="4"/>
      <c r="X232" s="20"/>
      <c r="Y232" s="20"/>
      <c r="Z232" s="20"/>
      <c r="AA232" s="3"/>
      <c r="AB232" s="3"/>
      <c r="AC232" s="21"/>
      <c r="AD232" s="21"/>
      <c r="AE232" s="21"/>
      <c r="AF232" s="4"/>
      <c r="AG232" s="1"/>
    </row>
    <row r="233" spans="1:33" ht="31.5" x14ac:dyDescent="0.25">
      <c r="A233" s="36" t="s">
        <v>499</v>
      </c>
      <c r="B233" s="37" t="s">
        <v>514</v>
      </c>
      <c r="C233" s="38" t="s">
        <v>515</v>
      </c>
      <c r="D233" s="39">
        <v>1686.9768000000001</v>
      </c>
      <c r="E233" s="39">
        <v>0</v>
      </c>
      <c r="F233" s="39">
        <f t="shared" si="85"/>
        <v>1686.9768000000001</v>
      </c>
      <c r="G233" s="40">
        <f t="shared" si="86"/>
        <v>59.28</v>
      </c>
      <c r="H233" s="40">
        <f t="shared" si="86"/>
        <v>0</v>
      </c>
      <c r="I233" s="39">
        <v>0</v>
      </c>
      <c r="J233" s="39">
        <v>0</v>
      </c>
      <c r="K233" s="39">
        <v>0</v>
      </c>
      <c r="L233" s="40">
        <v>0</v>
      </c>
      <c r="M233" s="39">
        <v>59.28</v>
      </c>
      <c r="N233" s="40">
        <v>0</v>
      </c>
      <c r="O233" s="40">
        <v>0</v>
      </c>
      <c r="P233" s="40">
        <v>0</v>
      </c>
      <c r="Q233" s="40">
        <f t="shared" si="87"/>
        <v>1686.9768000000001</v>
      </c>
      <c r="R233" s="40">
        <f t="shared" si="88"/>
        <v>0</v>
      </c>
      <c r="S233" s="41">
        <v>0</v>
      </c>
      <c r="T233" s="42" t="s">
        <v>33</v>
      </c>
      <c r="U233" s="4"/>
      <c r="V233" s="4"/>
      <c r="W233" s="4"/>
      <c r="X233" s="20"/>
      <c r="Y233" s="20"/>
      <c r="Z233" s="20"/>
      <c r="AA233" s="3"/>
      <c r="AB233" s="3"/>
      <c r="AC233" s="21"/>
      <c r="AD233" s="21"/>
      <c r="AE233" s="21"/>
      <c r="AF233" s="4"/>
      <c r="AG233" s="1"/>
    </row>
    <row r="234" spans="1:33" ht="31.5" x14ac:dyDescent="0.25">
      <c r="A234" s="29" t="s">
        <v>516</v>
      </c>
      <c r="B234" s="30" t="s">
        <v>517</v>
      </c>
      <c r="C234" s="30" t="s">
        <v>32</v>
      </c>
      <c r="D234" s="31">
        <v>0</v>
      </c>
      <c r="E234" s="31">
        <v>0</v>
      </c>
      <c r="F234" s="31">
        <v>0</v>
      </c>
      <c r="G234" s="25">
        <v>0</v>
      </c>
      <c r="H234" s="25">
        <v>0</v>
      </c>
      <c r="I234" s="31">
        <v>0</v>
      </c>
      <c r="J234" s="31">
        <v>0</v>
      </c>
      <c r="K234" s="31">
        <v>0</v>
      </c>
      <c r="L234" s="25">
        <v>0</v>
      </c>
      <c r="M234" s="31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33">
        <v>0</v>
      </c>
      <c r="T234" s="34" t="s">
        <v>33</v>
      </c>
      <c r="U234" s="4"/>
      <c r="V234" s="4"/>
      <c r="W234" s="4"/>
      <c r="X234" s="20"/>
      <c r="Y234" s="20"/>
      <c r="Z234" s="20"/>
      <c r="AA234" s="3"/>
      <c r="AB234" s="3"/>
      <c r="AC234" s="21"/>
      <c r="AD234" s="21"/>
      <c r="AE234" s="21"/>
      <c r="AF234" s="4"/>
      <c r="AG234" s="1"/>
    </row>
    <row r="235" spans="1:33" x14ac:dyDescent="0.25">
      <c r="A235" s="29" t="s">
        <v>518</v>
      </c>
      <c r="B235" s="30" t="s">
        <v>519</v>
      </c>
      <c r="C235" s="30" t="s">
        <v>32</v>
      </c>
      <c r="D235" s="31">
        <f t="shared" ref="D235:R235" si="89">SUM(D236:D357)</f>
        <v>2626.8730991136404</v>
      </c>
      <c r="E235" s="31">
        <f t="shared" si="89"/>
        <v>856.77502327000002</v>
      </c>
      <c r="F235" s="31">
        <f t="shared" si="89"/>
        <v>1770.0980758436401</v>
      </c>
      <c r="G235" s="31">
        <f t="shared" si="89"/>
        <v>605.72207935964025</v>
      </c>
      <c r="H235" s="31">
        <f t="shared" si="89"/>
        <v>141.39967660000002</v>
      </c>
      <c r="I235" s="31">
        <f t="shared" si="89"/>
        <v>141.30344264324003</v>
      </c>
      <c r="J235" s="31">
        <f t="shared" si="89"/>
        <v>141.39967660000002</v>
      </c>
      <c r="K235" s="31">
        <f t="shared" si="89"/>
        <v>14.546848773600001</v>
      </c>
      <c r="L235" s="31">
        <f t="shared" si="89"/>
        <v>0</v>
      </c>
      <c r="M235" s="31">
        <f t="shared" si="89"/>
        <v>56.732446930800002</v>
      </c>
      <c r="N235" s="31">
        <f t="shared" si="89"/>
        <v>0</v>
      </c>
      <c r="O235" s="31">
        <f t="shared" si="89"/>
        <v>393.13934101200005</v>
      </c>
      <c r="P235" s="31">
        <f t="shared" si="89"/>
        <v>0</v>
      </c>
      <c r="Q235" s="31">
        <f t="shared" si="89"/>
        <v>1663.9385956236401</v>
      </c>
      <c r="R235" s="31">
        <f t="shared" si="89"/>
        <v>-96.087256963240023</v>
      </c>
      <c r="S235" s="33">
        <f t="shared" si="70"/>
        <v>-0.6800064822612929</v>
      </c>
      <c r="T235" s="34" t="s">
        <v>33</v>
      </c>
      <c r="U235" s="4"/>
      <c r="V235" s="4"/>
      <c r="W235" s="4"/>
      <c r="X235" s="20"/>
      <c r="Y235" s="20"/>
      <c r="Z235" s="20"/>
      <c r="AA235" s="3"/>
      <c r="AB235" s="3"/>
      <c r="AC235" s="21"/>
      <c r="AD235" s="21"/>
      <c r="AE235" s="21"/>
      <c r="AF235" s="4"/>
      <c r="AG235" s="1"/>
    </row>
    <row r="236" spans="1:33" ht="63" x14ac:dyDescent="0.25">
      <c r="A236" s="56" t="s">
        <v>518</v>
      </c>
      <c r="B236" s="37" t="s">
        <v>520</v>
      </c>
      <c r="C236" s="38" t="s">
        <v>521</v>
      </c>
      <c r="D236" s="39" t="s">
        <v>33</v>
      </c>
      <c r="E236" s="39" t="s">
        <v>33</v>
      </c>
      <c r="F236" s="39" t="s">
        <v>33</v>
      </c>
      <c r="G236" s="40" t="s">
        <v>33</v>
      </c>
      <c r="H236" s="40">
        <f t="shared" ref="H236:H317" si="90">J236+L236+N236+P236</f>
        <v>2.2846894799999999</v>
      </c>
      <c r="I236" s="39" t="s">
        <v>33</v>
      </c>
      <c r="J236" s="39">
        <v>2.2846894799999999</v>
      </c>
      <c r="K236" s="39" t="s">
        <v>33</v>
      </c>
      <c r="L236" s="40">
        <v>0</v>
      </c>
      <c r="M236" s="39" t="s">
        <v>33</v>
      </c>
      <c r="N236" s="40">
        <v>0</v>
      </c>
      <c r="O236" s="40" t="s">
        <v>33</v>
      </c>
      <c r="P236" s="40">
        <v>0</v>
      </c>
      <c r="Q236" s="40" t="s">
        <v>33</v>
      </c>
      <c r="R236" s="40" t="s">
        <v>33</v>
      </c>
      <c r="S236" s="41" t="s">
        <v>33</v>
      </c>
      <c r="T236" s="43" t="s">
        <v>522</v>
      </c>
      <c r="U236" s="4"/>
      <c r="V236" s="4"/>
      <c r="W236" s="4"/>
      <c r="X236" s="20"/>
      <c r="Y236" s="20"/>
      <c r="Z236" s="20"/>
      <c r="AA236" s="3"/>
      <c r="AB236" s="3"/>
      <c r="AC236" s="21"/>
      <c r="AD236" s="21"/>
      <c r="AE236" s="21"/>
      <c r="AF236" s="4"/>
      <c r="AG236" s="1"/>
    </row>
    <row r="237" spans="1:33" ht="63" x14ac:dyDescent="0.25">
      <c r="A237" s="36" t="s">
        <v>518</v>
      </c>
      <c r="B237" s="37" t="s">
        <v>523</v>
      </c>
      <c r="C237" s="38" t="s">
        <v>524</v>
      </c>
      <c r="D237" s="39">
        <v>38.121014447999997</v>
      </c>
      <c r="E237" s="39">
        <v>0</v>
      </c>
      <c r="F237" s="39">
        <f t="shared" ref="F237:F317" si="91">D237-E237</f>
        <v>38.121014447999997</v>
      </c>
      <c r="G237" s="40">
        <f t="shared" ref="G237:G317" si="92">I237+K237+M237+O237</f>
        <v>38.121014447999997</v>
      </c>
      <c r="H237" s="40">
        <f t="shared" si="90"/>
        <v>0</v>
      </c>
      <c r="I237" s="39">
        <v>0</v>
      </c>
      <c r="J237" s="39">
        <v>0</v>
      </c>
      <c r="K237" s="39">
        <v>0</v>
      </c>
      <c r="L237" s="40">
        <v>0</v>
      </c>
      <c r="M237" s="39">
        <v>0</v>
      </c>
      <c r="N237" s="40">
        <v>0</v>
      </c>
      <c r="O237" s="40">
        <v>38.121014447999997</v>
      </c>
      <c r="P237" s="40">
        <v>0</v>
      </c>
      <c r="Q237" s="40">
        <f t="shared" ref="Q237:Q317" si="93">F237-H237</f>
        <v>38.121014447999997</v>
      </c>
      <c r="R237" s="40">
        <f t="shared" ref="R237:R317" si="94">H237-(I237)</f>
        <v>0</v>
      </c>
      <c r="S237" s="41">
        <v>0</v>
      </c>
      <c r="T237" s="42" t="s">
        <v>33</v>
      </c>
      <c r="U237" s="4"/>
      <c r="V237" s="4"/>
      <c r="W237" s="4"/>
      <c r="X237" s="20"/>
      <c r="Y237" s="20"/>
      <c r="Z237" s="20"/>
      <c r="AA237" s="3"/>
      <c r="AB237" s="3"/>
      <c r="AC237" s="21"/>
      <c r="AD237" s="21"/>
      <c r="AE237" s="21"/>
      <c r="AF237" s="4"/>
      <c r="AG237" s="1"/>
    </row>
    <row r="238" spans="1:33" ht="63" x14ac:dyDescent="0.25">
      <c r="A238" s="36" t="s">
        <v>518</v>
      </c>
      <c r="B238" s="37" t="s">
        <v>525</v>
      </c>
      <c r="C238" s="38" t="s">
        <v>526</v>
      </c>
      <c r="D238" s="39">
        <v>17.667384012000003</v>
      </c>
      <c r="E238" s="39">
        <v>16.540514400000003</v>
      </c>
      <c r="F238" s="39">
        <f>D238-E238</f>
        <v>1.1268696120000001</v>
      </c>
      <c r="G238" s="40" t="s">
        <v>33</v>
      </c>
      <c r="H238" s="40">
        <f t="shared" si="90"/>
        <v>28.9778856</v>
      </c>
      <c r="I238" s="39" t="s">
        <v>33</v>
      </c>
      <c r="J238" s="39">
        <v>28.9778856</v>
      </c>
      <c r="K238" s="39" t="s">
        <v>33</v>
      </c>
      <c r="L238" s="40">
        <v>0</v>
      </c>
      <c r="M238" s="39" t="s">
        <v>33</v>
      </c>
      <c r="N238" s="40">
        <v>0</v>
      </c>
      <c r="O238" s="40" t="s">
        <v>33</v>
      </c>
      <c r="P238" s="40">
        <v>0</v>
      </c>
      <c r="Q238" s="40">
        <f>F238-H238</f>
        <v>-27.851015988</v>
      </c>
      <c r="R238" s="40" t="s">
        <v>33</v>
      </c>
      <c r="S238" s="41" t="s">
        <v>33</v>
      </c>
      <c r="T238" s="42" t="s">
        <v>368</v>
      </c>
      <c r="U238" s="4"/>
      <c r="V238" s="4"/>
      <c r="W238" s="4"/>
      <c r="X238" s="20"/>
      <c r="Y238" s="20"/>
      <c r="Z238" s="20"/>
      <c r="AA238" s="3"/>
      <c r="AB238" s="3"/>
      <c r="AC238" s="21"/>
      <c r="AD238" s="21"/>
      <c r="AE238" s="21"/>
      <c r="AF238" s="4"/>
      <c r="AG238" s="1"/>
    </row>
    <row r="239" spans="1:33" ht="47.25" x14ac:dyDescent="0.25">
      <c r="A239" s="36" t="s">
        <v>518</v>
      </c>
      <c r="B239" s="37" t="s">
        <v>527</v>
      </c>
      <c r="C239" s="38" t="s">
        <v>528</v>
      </c>
      <c r="D239" s="39">
        <v>46.800000000000004</v>
      </c>
      <c r="E239" s="39">
        <v>6.5945457599999999</v>
      </c>
      <c r="F239" s="39">
        <f t="shared" si="91"/>
        <v>40.205454240000002</v>
      </c>
      <c r="G239" s="40">
        <f t="shared" si="92"/>
        <v>40.205454240000002</v>
      </c>
      <c r="H239" s="40">
        <f t="shared" si="90"/>
        <v>0</v>
      </c>
      <c r="I239" s="39">
        <v>0</v>
      </c>
      <c r="J239" s="39">
        <v>0</v>
      </c>
      <c r="K239" s="39">
        <v>0</v>
      </c>
      <c r="L239" s="40">
        <v>0</v>
      </c>
      <c r="M239" s="39">
        <v>0</v>
      </c>
      <c r="N239" s="40">
        <v>0</v>
      </c>
      <c r="O239" s="40">
        <v>40.205454240000002</v>
      </c>
      <c r="P239" s="40">
        <v>0</v>
      </c>
      <c r="Q239" s="40">
        <f t="shared" si="93"/>
        <v>40.205454240000002</v>
      </c>
      <c r="R239" s="40">
        <f t="shared" si="94"/>
        <v>0</v>
      </c>
      <c r="S239" s="41">
        <v>0</v>
      </c>
      <c r="T239" s="42" t="s">
        <v>33</v>
      </c>
      <c r="U239" s="4"/>
      <c r="V239" s="4"/>
      <c r="W239" s="4"/>
      <c r="X239" s="20"/>
      <c r="Y239" s="20"/>
      <c r="Z239" s="20"/>
      <c r="AA239" s="3"/>
      <c r="AB239" s="3"/>
      <c r="AC239" s="21"/>
      <c r="AD239" s="21"/>
      <c r="AE239" s="21"/>
      <c r="AF239" s="4"/>
      <c r="AG239" s="1"/>
    </row>
    <row r="240" spans="1:33" ht="47.25" x14ac:dyDescent="0.25">
      <c r="A240" s="36" t="s">
        <v>518</v>
      </c>
      <c r="B240" s="37" t="s">
        <v>529</v>
      </c>
      <c r="C240" s="38" t="s">
        <v>530</v>
      </c>
      <c r="D240" s="39">
        <v>48.921968543999995</v>
      </c>
      <c r="E240" s="39">
        <v>2.1837696000000002</v>
      </c>
      <c r="F240" s="39">
        <f t="shared" si="91"/>
        <v>46.738198943999997</v>
      </c>
      <c r="G240" s="40">
        <f t="shared" si="92"/>
        <v>24.460984271999997</v>
      </c>
      <c r="H240" s="40">
        <f t="shared" si="90"/>
        <v>7.2049070000000004</v>
      </c>
      <c r="I240" s="39">
        <v>0</v>
      </c>
      <c r="J240" s="39">
        <v>7.2049070000000004</v>
      </c>
      <c r="K240" s="39">
        <v>2.3646828000000002</v>
      </c>
      <c r="L240" s="40">
        <v>0</v>
      </c>
      <c r="M240" s="39">
        <v>1.48140384</v>
      </c>
      <c r="N240" s="40">
        <v>0</v>
      </c>
      <c r="O240" s="40">
        <v>20.614897631999998</v>
      </c>
      <c r="P240" s="40">
        <v>0</v>
      </c>
      <c r="Q240" s="40">
        <f t="shared" si="93"/>
        <v>39.533291943999998</v>
      </c>
      <c r="R240" s="40">
        <f t="shared" si="94"/>
        <v>7.2049070000000004</v>
      </c>
      <c r="S240" s="41">
        <v>1</v>
      </c>
      <c r="T240" s="42" t="s">
        <v>460</v>
      </c>
      <c r="U240" s="4"/>
      <c r="V240" s="4"/>
      <c r="W240" s="4"/>
      <c r="X240" s="20"/>
      <c r="Y240" s="20"/>
      <c r="Z240" s="20"/>
      <c r="AA240" s="3"/>
      <c r="AB240" s="3"/>
      <c r="AC240" s="21"/>
      <c r="AD240" s="21"/>
      <c r="AE240" s="21"/>
      <c r="AF240" s="4"/>
      <c r="AG240" s="1"/>
    </row>
    <row r="241" spans="1:33" ht="63" x14ac:dyDescent="0.25">
      <c r="A241" s="36" t="s">
        <v>518</v>
      </c>
      <c r="B241" s="37" t="s">
        <v>531</v>
      </c>
      <c r="C241" s="38" t="s">
        <v>532</v>
      </c>
      <c r="D241" s="39">
        <v>24</v>
      </c>
      <c r="E241" s="39">
        <v>2.6501072300000001</v>
      </c>
      <c r="F241" s="39">
        <f>D241-E241</f>
        <v>21.34989277</v>
      </c>
      <c r="G241" s="40" t="s">
        <v>33</v>
      </c>
      <c r="H241" s="40">
        <f t="shared" si="90"/>
        <v>9.0539399999999999E-3</v>
      </c>
      <c r="I241" s="39" t="s">
        <v>33</v>
      </c>
      <c r="J241" s="39">
        <v>9.0539399999999999E-3</v>
      </c>
      <c r="K241" s="39" t="s">
        <v>33</v>
      </c>
      <c r="L241" s="40">
        <v>0</v>
      </c>
      <c r="M241" s="39" t="s">
        <v>33</v>
      </c>
      <c r="N241" s="40">
        <v>0</v>
      </c>
      <c r="O241" s="40" t="s">
        <v>33</v>
      </c>
      <c r="P241" s="40">
        <v>0</v>
      </c>
      <c r="Q241" s="40">
        <f>F241-H241</f>
        <v>21.340838829999999</v>
      </c>
      <c r="R241" s="40" t="s">
        <v>33</v>
      </c>
      <c r="S241" s="41" t="s">
        <v>33</v>
      </c>
      <c r="T241" s="42" t="s">
        <v>357</v>
      </c>
      <c r="U241" s="4"/>
      <c r="V241" s="4"/>
      <c r="W241" s="4"/>
      <c r="X241" s="20"/>
      <c r="Y241" s="20"/>
      <c r="Z241" s="20"/>
      <c r="AA241" s="3"/>
      <c r="AB241" s="3"/>
      <c r="AC241" s="21"/>
      <c r="AD241" s="21"/>
      <c r="AE241" s="21"/>
      <c r="AF241" s="4"/>
      <c r="AG241" s="1"/>
    </row>
    <row r="242" spans="1:33" x14ac:dyDescent="0.25">
      <c r="A242" s="36" t="s">
        <v>518</v>
      </c>
      <c r="B242" s="37" t="s">
        <v>533</v>
      </c>
      <c r="C242" s="38" t="s">
        <v>534</v>
      </c>
      <c r="D242" s="39">
        <v>0.6690382668</v>
      </c>
      <c r="E242" s="39">
        <v>0</v>
      </c>
      <c r="F242" s="39">
        <f t="shared" si="91"/>
        <v>0.6690382668</v>
      </c>
      <c r="G242" s="40">
        <f t="shared" si="92"/>
        <v>0.6690382668</v>
      </c>
      <c r="H242" s="40">
        <f t="shared" si="90"/>
        <v>0</v>
      </c>
      <c r="I242" s="39">
        <v>0</v>
      </c>
      <c r="J242" s="39">
        <v>0</v>
      </c>
      <c r="K242" s="39">
        <v>0</v>
      </c>
      <c r="L242" s="40">
        <v>0</v>
      </c>
      <c r="M242" s="39">
        <v>0.6690382668</v>
      </c>
      <c r="N242" s="40">
        <v>0</v>
      </c>
      <c r="O242" s="40">
        <v>0</v>
      </c>
      <c r="P242" s="40">
        <v>0</v>
      </c>
      <c r="Q242" s="40">
        <f t="shared" si="93"/>
        <v>0.6690382668</v>
      </c>
      <c r="R242" s="40">
        <f t="shared" si="94"/>
        <v>0</v>
      </c>
      <c r="S242" s="41">
        <v>0</v>
      </c>
      <c r="T242" s="42" t="s">
        <v>33</v>
      </c>
      <c r="U242" s="4"/>
      <c r="V242" s="4"/>
      <c r="W242" s="4"/>
      <c r="X242" s="20"/>
      <c r="Y242" s="20"/>
      <c r="Z242" s="20"/>
      <c r="AA242" s="3"/>
      <c r="AB242" s="3"/>
      <c r="AC242" s="21"/>
      <c r="AD242" s="21"/>
      <c r="AE242" s="21"/>
      <c r="AF242" s="4"/>
      <c r="AG242" s="1"/>
    </row>
    <row r="243" spans="1:33" ht="31.5" x14ac:dyDescent="0.25">
      <c r="A243" s="36" t="s">
        <v>518</v>
      </c>
      <c r="B243" s="37" t="s">
        <v>535</v>
      </c>
      <c r="C243" s="38" t="s">
        <v>536</v>
      </c>
      <c r="D243" s="39">
        <v>1.2600220440000001</v>
      </c>
      <c r="E243" s="39">
        <v>0</v>
      </c>
      <c r="F243" s="39">
        <f t="shared" si="91"/>
        <v>1.2600220440000001</v>
      </c>
      <c r="G243" s="40">
        <f t="shared" si="92"/>
        <v>1.2600220440000001</v>
      </c>
      <c r="H243" s="40">
        <f t="shared" si="90"/>
        <v>0</v>
      </c>
      <c r="I243" s="39">
        <v>0</v>
      </c>
      <c r="J243" s="39">
        <v>0</v>
      </c>
      <c r="K243" s="39">
        <v>0</v>
      </c>
      <c r="L243" s="40">
        <v>0</v>
      </c>
      <c r="M243" s="39">
        <v>1.2600220440000001</v>
      </c>
      <c r="N243" s="40">
        <v>0</v>
      </c>
      <c r="O243" s="46">
        <v>0</v>
      </c>
      <c r="P243" s="40">
        <v>0</v>
      </c>
      <c r="Q243" s="40">
        <f t="shared" si="93"/>
        <v>1.2600220440000001</v>
      </c>
      <c r="R243" s="40">
        <f t="shared" si="94"/>
        <v>0</v>
      </c>
      <c r="S243" s="41">
        <v>0</v>
      </c>
      <c r="T243" s="42" t="s">
        <v>33</v>
      </c>
      <c r="U243" s="4"/>
      <c r="V243" s="4"/>
      <c r="W243" s="4"/>
      <c r="X243" s="20"/>
      <c r="Y243" s="20"/>
      <c r="Z243" s="20"/>
      <c r="AA243" s="3"/>
      <c r="AB243" s="3"/>
      <c r="AC243" s="21"/>
      <c r="AD243" s="21"/>
      <c r="AE243" s="21"/>
      <c r="AF243" s="4"/>
      <c r="AG243" s="1"/>
    </row>
    <row r="244" spans="1:33" x14ac:dyDescent="0.25">
      <c r="A244" s="36" t="s">
        <v>518</v>
      </c>
      <c r="B244" s="37" t="s">
        <v>537</v>
      </c>
      <c r="C244" s="38" t="s">
        <v>538</v>
      </c>
      <c r="D244" s="39">
        <v>0.63558634800000002</v>
      </c>
      <c r="E244" s="39">
        <v>0</v>
      </c>
      <c r="F244" s="39">
        <f t="shared" si="91"/>
        <v>0.63558634800000002</v>
      </c>
      <c r="G244" s="40">
        <f t="shared" si="92"/>
        <v>0.63558634800000002</v>
      </c>
      <c r="H244" s="40">
        <f t="shared" si="90"/>
        <v>0</v>
      </c>
      <c r="I244" s="39">
        <v>0</v>
      </c>
      <c r="J244" s="39">
        <v>0</v>
      </c>
      <c r="K244" s="39">
        <v>0</v>
      </c>
      <c r="L244" s="40">
        <v>0</v>
      </c>
      <c r="M244" s="39">
        <v>0.63558634800000002</v>
      </c>
      <c r="N244" s="40">
        <v>0</v>
      </c>
      <c r="O244" s="46">
        <v>0</v>
      </c>
      <c r="P244" s="40">
        <v>0</v>
      </c>
      <c r="Q244" s="40">
        <f t="shared" si="93"/>
        <v>0.63558634800000002</v>
      </c>
      <c r="R244" s="40">
        <f t="shared" si="94"/>
        <v>0</v>
      </c>
      <c r="S244" s="41">
        <v>0</v>
      </c>
      <c r="T244" s="42" t="s">
        <v>33</v>
      </c>
      <c r="U244" s="4"/>
      <c r="V244" s="4"/>
      <c r="W244" s="4"/>
      <c r="X244" s="20"/>
      <c r="Y244" s="20"/>
      <c r="Z244" s="20"/>
      <c r="AA244" s="3"/>
      <c r="AB244" s="3"/>
      <c r="AC244" s="21"/>
      <c r="AD244" s="21"/>
      <c r="AE244" s="21"/>
      <c r="AF244" s="4"/>
      <c r="AG244" s="1"/>
    </row>
    <row r="245" spans="1:33" x14ac:dyDescent="0.25">
      <c r="A245" s="36" t="s">
        <v>518</v>
      </c>
      <c r="B245" s="37" t="s">
        <v>539</v>
      </c>
      <c r="C245" s="38" t="s">
        <v>540</v>
      </c>
      <c r="D245" s="39">
        <v>0.54303604799999994</v>
      </c>
      <c r="E245" s="39">
        <v>0</v>
      </c>
      <c r="F245" s="39">
        <f t="shared" si="91"/>
        <v>0.54303604799999994</v>
      </c>
      <c r="G245" s="40">
        <f t="shared" si="92"/>
        <v>0.54303604799999994</v>
      </c>
      <c r="H245" s="40">
        <f t="shared" si="90"/>
        <v>0</v>
      </c>
      <c r="I245" s="39">
        <v>0</v>
      </c>
      <c r="J245" s="39">
        <v>0</v>
      </c>
      <c r="K245" s="39">
        <v>0</v>
      </c>
      <c r="L245" s="45">
        <v>0</v>
      </c>
      <c r="M245" s="39">
        <v>0.54303604799999994</v>
      </c>
      <c r="N245" s="45">
        <v>0</v>
      </c>
      <c r="O245" s="45">
        <v>0</v>
      </c>
      <c r="P245" s="45">
        <v>0</v>
      </c>
      <c r="Q245" s="40">
        <f t="shared" si="93"/>
        <v>0.54303604799999994</v>
      </c>
      <c r="R245" s="40">
        <f t="shared" si="94"/>
        <v>0</v>
      </c>
      <c r="S245" s="41">
        <v>0</v>
      </c>
      <c r="T245" s="42" t="s">
        <v>33</v>
      </c>
      <c r="U245" s="4"/>
      <c r="V245" s="4"/>
      <c r="W245" s="4"/>
      <c r="X245" s="20"/>
      <c r="Y245" s="20"/>
      <c r="Z245" s="20"/>
      <c r="AA245" s="3"/>
      <c r="AB245" s="3"/>
      <c r="AC245" s="21"/>
      <c r="AD245" s="21"/>
      <c r="AE245" s="21"/>
      <c r="AF245" s="4"/>
      <c r="AG245" s="1"/>
    </row>
    <row r="246" spans="1:33" ht="47.25" x14ac:dyDescent="0.25">
      <c r="A246" s="36" t="s">
        <v>518</v>
      </c>
      <c r="B246" s="37" t="s">
        <v>541</v>
      </c>
      <c r="C246" s="38" t="s">
        <v>542</v>
      </c>
      <c r="D246" s="39" t="s">
        <v>33</v>
      </c>
      <c r="E246" s="39" t="s">
        <v>33</v>
      </c>
      <c r="F246" s="39" t="s">
        <v>33</v>
      </c>
      <c r="G246" s="40" t="s">
        <v>33</v>
      </c>
      <c r="H246" s="40">
        <f t="shared" si="90"/>
        <v>0.124722</v>
      </c>
      <c r="I246" s="39" t="s">
        <v>33</v>
      </c>
      <c r="J246" s="39">
        <v>0.124722</v>
      </c>
      <c r="K246" s="39" t="s">
        <v>33</v>
      </c>
      <c r="L246" s="45">
        <v>0</v>
      </c>
      <c r="M246" s="39" t="s">
        <v>33</v>
      </c>
      <c r="N246" s="45">
        <v>0</v>
      </c>
      <c r="O246" s="45" t="s">
        <v>33</v>
      </c>
      <c r="P246" s="45">
        <v>0</v>
      </c>
      <c r="Q246" s="40" t="s">
        <v>33</v>
      </c>
      <c r="R246" s="40" t="s">
        <v>33</v>
      </c>
      <c r="S246" s="41" t="s">
        <v>33</v>
      </c>
      <c r="T246" s="44" t="s">
        <v>543</v>
      </c>
      <c r="U246" s="4"/>
      <c r="V246" s="4"/>
      <c r="W246" s="4"/>
      <c r="X246" s="20"/>
      <c r="Y246" s="20"/>
      <c r="Z246" s="20"/>
      <c r="AA246" s="3"/>
      <c r="AB246" s="3"/>
      <c r="AC246" s="21"/>
      <c r="AD246" s="21"/>
      <c r="AE246" s="21"/>
      <c r="AF246" s="4"/>
      <c r="AG246" s="1"/>
    </row>
    <row r="247" spans="1:33" ht="31.5" x14ac:dyDescent="0.25">
      <c r="A247" s="36" t="s">
        <v>518</v>
      </c>
      <c r="B247" s="37" t="s">
        <v>544</v>
      </c>
      <c r="C247" s="38" t="s">
        <v>545</v>
      </c>
      <c r="D247" s="39">
        <v>2.4040509336000002</v>
      </c>
      <c r="E247" s="39">
        <v>0</v>
      </c>
      <c r="F247" s="39">
        <f t="shared" si="91"/>
        <v>2.4040509336000002</v>
      </c>
      <c r="G247" s="40">
        <f t="shared" si="92"/>
        <v>2.4040509336000002</v>
      </c>
      <c r="H247" s="40">
        <f t="shared" si="90"/>
        <v>0</v>
      </c>
      <c r="I247" s="39">
        <v>0</v>
      </c>
      <c r="J247" s="39">
        <v>0</v>
      </c>
      <c r="K247" s="39">
        <v>2.4040509336000002</v>
      </c>
      <c r="L247" s="40">
        <v>0</v>
      </c>
      <c r="M247" s="39">
        <v>0</v>
      </c>
      <c r="N247" s="40">
        <v>0</v>
      </c>
      <c r="O247" s="40">
        <v>0</v>
      </c>
      <c r="P247" s="40">
        <v>0</v>
      </c>
      <c r="Q247" s="40">
        <f t="shared" si="93"/>
        <v>2.4040509336000002</v>
      </c>
      <c r="R247" s="40">
        <f t="shared" si="94"/>
        <v>0</v>
      </c>
      <c r="S247" s="41">
        <v>0</v>
      </c>
      <c r="T247" s="42" t="s">
        <v>33</v>
      </c>
      <c r="U247" s="4"/>
      <c r="V247" s="4"/>
      <c r="W247" s="4"/>
      <c r="X247" s="20"/>
      <c r="Y247" s="20"/>
      <c r="Z247" s="20"/>
      <c r="AA247" s="3"/>
      <c r="AB247" s="3"/>
      <c r="AC247" s="21"/>
      <c r="AD247" s="21"/>
      <c r="AE247" s="21"/>
      <c r="AF247" s="4"/>
      <c r="AG247" s="1"/>
    </row>
    <row r="248" spans="1:33" ht="31.5" x14ac:dyDescent="0.25">
      <c r="A248" s="56" t="s">
        <v>518</v>
      </c>
      <c r="B248" s="37" t="s">
        <v>546</v>
      </c>
      <c r="C248" s="38" t="s">
        <v>547</v>
      </c>
      <c r="D248" s="39">
        <v>5.9640000000000004</v>
      </c>
      <c r="E248" s="39">
        <v>0</v>
      </c>
      <c r="F248" s="39">
        <f>D248-E248</f>
        <v>5.9640000000000004</v>
      </c>
      <c r="G248" s="40" t="s">
        <v>33</v>
      </c>
      <c r="H248" s="40">
        <f t="shared" si="90"/>
        <v>11.400675</v>
      </c>
      <c r="I248" s="39" t="s">
        <v>33</v>
      </c>
      <c r="J248" s="39">
        <v>11.400675</v>
      </c>
      <c r="K248" s="39" t="s">
        <v>33</v>
      </c>
      <c r="L248" s="40">
        <v>0</v>
      </c>
      <c r="M248" s="39" t="s">
        <v>33</v>
      </c>
      <c r="N248" s="40">
        <v>0</v>
      </c>
      <c r="O248" s="40" t="s">
        <v>33</v>
      </c>
      <c r="P248" s="40">
        <v>0</v>
      </c>
      <c r="Q248" s="40">
        <f>F248-H248</f>
        <v>-5.4366749999999993</v>
      </c>
      <c r="R248" s="40" t="s">
        <v>33</v>
      </c>
      <c r="S248" s="41" t="s">
        <v>33</v>
      </c>
      <c r="T248" s="42" t="s">
        <v>548</v>
      </c>
      <c r="U248" s="4"/>
      <c r="V248" s="4"/>
      <c r="W248" s="4"/>
      <c r="X248" s="20"/>
      <c r="Y248" s="20"/>
      <c r="Z248" s="20"/>
      <c r="AA248" s="3"/>
      <c r="AB248" s="3"/>
      <c r="AC248" s="21"/>
      <c r="AD248" s="21"/>
      <c r="AE248" s="21"/>
      <c r="AF248" s="4"/>
      <c r="AG248" s="1"/>
    </row>
    <row r="249" spans="1:33" x14ac:dyDescent="0.25">
      <c r="A249" s="36" t="s">
        <v>518</v>
      </c>
      <c r="B249" s="37" t="s">
        <v>549</v>
      </c>
      <c r="C249" s="38" t="s">
        <v>550</v>
      </c>
      <c r="D249" s="39">
        <v>129.49192679999999</v>
      </c>
      <c r="E249" s="39">
        <v>0</v>
      </c>
      <c r="F249" s="39">
        <f t="shared" si="91"/>
        <v>129.49192679999999</v>
      </c>
      <c r="G249" s="40">
        <f t="shared" si="92"/>
        <v>129.49192679999999</v>
      </c>
      <c r="H249" s="40">
        <f t="shared" si="90"/>
        <v>0</v>
      </c>
      <c r="I249" s="39">
        <v>0</v>
      </c>
      <c r="J249" s="39">
        <v>0</v>
      </c>
      <c r="K249" s="39">
        <v>0</v>
      </c>
      <c r="L249" s="40">
        <v>0</v>
      </c>
      <c r="M249" s="39">
        <v>0</v>
      </c>
      <c r="N249" s="40">
        <v>0</v>
      </c>
      <c r="O249" s="46">
        <v>129.49192679999999</v>
      </c>
      <c r="P249" s="40">
        <v>0</v>
      </c>
      <c r="Q249" s="40">
        <f t="shared" si="93"/>
        <v>129.49192679999999</v>
      </c>
      <c r="R249" s="40">
        <f t="shared" si="94"/>
        <v>0</v>
      </c>
      <c r="S249" s="41">
        <v>0</v>
      </c>
      <c r="T249" s="42" t="s">
        <v>33</v>
      </c>
      <c r="U249" s="4"/>
      <c r="V249" s="4"/>
      <c r="W249" s="4"/>
      <c r="X249" s="20"/>
      <c r="Y249" s="20"/>
      <c r="Z249" s="20"/>
      <c r="AA249" s="3"/>
      <c r="AB249" s="3"/>
      <c r="AC249" s="21"/>
      <c r="AD249" s="21"/>
      <c r="AE249" s="21"/>
      <c r="AF249" s="4"/>
      <c r="AG249" s="1"/>
    </row>
    <row r="250" spans="1:33" ht="31.5" x14ac:dyDescent="0.25">
      <c r="A250" s="36" t="s">
        <v>518</v>
      </c>
      <c r="B250" s="37" t="s">
        <v>551</v>
      </c>
      <c r="C250" s="38" t="s">
        <v>552</v>
      </c>
      <c r="D250" s="39">
        <v>5.9666666599999996</v>
      </c>
      <c r="E250" s="39">
        <v>0</v>
      </c>
      <c r="F250" s="39">
        <f>D250-E250</f>
        <v>5.9666666599999996</v>
      </c>
      <c r="G250" s="40" t="s">
        <v>33</v>
      </c>
      <c r="H250" s="40">
        <f t="shared" si="90"/>
        <v>4.8239999999999998</v>
      </c>
      <c r="I250" s="39" t="s">
        <v>33</v>
      </c>
      <c r="J250" s="39">
        <v>4.8239999999999998</v>
      </c>
      <c r="K250" s="39" t="s">
        <v>33</v>
      </c>
      <c r="L250" s="45">
        <v>0</v>
      </c>
      <c r="M250" s="39" t="s">
        <v>33</v>
      </c>
      <c r="N250" s="45">
        <v>0</v>
      </c>
      <c r="O250" s="48" t="s">
        <v>33</v>
      </c>
      <c r="P250" s="45">
        <v>0</v>
      </c>
      <c r="Q250" s="40">
        <f>F250-H250</f>
        <v>1.1426666599999997</v>
      </c>
      <c r="R250" s="40" t="s">
        <v>33</v>
      </c>
      <c r="S250" s="41" t="s">
        <v>33</v>
      </c>
      <c r="T250" s="44" t="s">
        <v>553</v>
      </c>
      <c r="U250" s="4"/>
      <c r="V250" s="4"/>
      <c r="W250" s="4"/>
      <c r="X250" s="20"/>
      <c r="Y250" s="20"/>
      <c r="Z250" s="20"/>
      <c r="AA250" s="3"/>
      <c r="AB250" s="3"/>
      <c r="AC250" s="21"/>
      <c r="AD250" s="21"/>
      <c r="AE250" s="21"/>
      <c r="AF250" s="4"/>
      <c r="AG250" s="1"/>
    </row>
    <row r="251" spans="1:33" ht="31.5" x14ac:dyDescent="0.25">
      <c r="A251" s="36" t="s">
        <v>518</v>
      </c>
      <c r="B251" s="37" t="s">
        <v>554</v>
      </c>
      <c r="C251" s="38" t="s">
        <v>555</v>
      </c>
      <c r="D251" s="39">
        <v>9.769561487999999</v>
      </c>
      <c r="E251" s="39">
        <v>0</v>
      </c>
      <c r="F251" s="39">
        <f t="shared" si="91"/>
        <v>9.769561487999999</v>
      </c>
      <c r="G251" s="40">
        <f t="shared" si="92"/>
        <v>9.769561487999999</v>
      </c>
      <c r="H251" s="40">
        <f t="shared" si="90"/>
        <v>0</v>
      </c>
      <c r="I251" s="39">
        <v>0</v>
      </c>
      <c r="J251" s="39">
        <v>0</v>
      </c>
      <c r="K251" s="39">
        <v>0</v>
      </c>
      <c r="L251" s="45">
        <v>0</v>
      </c>
      <c r="M251" s="39">
        <v>0</v>
      </c>
      <c r="N251" s="45">
        <v>0</v>
      </c>
      <c r="O251" s="45">
        <v>9.769561487999999</v>
      </c>
      <c r="P251" s="45">
        <v>0</v>
      </c>
      <c r="Q251" s="40">
        <f t="shared" si="93"/>
        <v>9.769561487999999</v>
      </c>
      <c r="R251" s="40">
        <f t="shared" si="94"/>
        <v>0</v>
      </c>
      <c r="S251" s="41">
        <v>0</v>
      </c>
      <c r="T251" s="42" t="s">
        <v>33</v>
      </c>
      <c r="U251" s="4"/>
      <c r="V251" s="4"/>
      <c r="W251" s="4"/>
      <c r="X251" s="20"/>
      <c r="Y251" s="20"/>
      <c r="Z251" s="20"/>
      <c r="AA251" s="3"/>
      <c r="AB251" s="3"/>
      <c r="AC251" s="21"/>
      <c r="AD251" s="21"/>
      <c r="AE251" s="21"/>
      <c r="AF251" s="4"/>
      <c r="AG251" s="1"/>
    </row>
    <row r="252" spans="1:33" ht="31.5" x14ac:dyDescent="0.25">
      <c r="A252" s="36" t="s">
        <v>518</v>
      </c>
      <c r="B252" s="37" t="s">
        <v>556</v>
      </c>
      <c r="C252" s="38" t="s">
        <v>557</v>
      </c>
      <c r="D252" s="39">
        <v>13.429824</v>
      </c>
      <c r="E252" s="39">
        <v>0</v>
      </c>
      <c r="F252" s="39">
        <f t="shared" si="91"/>
        <v>13.429824</v>
      </c>
      <c r="G252" s="40">
        <f t="shared" si="92"/>
        <v>13.429824</v>
      </c>
      <c r="H252" s="40">
        <f t="shared" si="90"/>
        <v>0</v>
      </c>
      <c r="I252" s="39">
        <v>0</v>
      </c>
      <c r="J252" s="39">
        <v>0</v>
      </c>
      <c r="K252" s="39">
        <v>0</v>
      </c>
      <c r="L252" s="40">
        <v>0</v>
      </c>
      <c r="M252" s="39">
        <v>0</v>
      </c>
      <c r="N252" s="40">
        <v>0</v>
      </c>
      <c r="O252" s="40">
        <v>13.429824</v>
      </c>
      <c r="P252" s="40">
        <v>0</v>
      </c>
      <c r="Q252" s="40">
        <f t="shared" si="93"/>
        <v>13.429824</v>
      </c>
      <c r="R252" s="40">
        <f t="shared" si="94"/>
        <v>0</v>
      </c>
      <c r="S252" s="41">
        <v>0</v>
      </c>
      <c r="T252" s="42" t="s">
        <v>33</v>
      </c>
      <c r="U252" s="4"/>
      <c r="V252" s="4"/>
      <c r="W252" s="4"/>
      <c r="X252" s="20"/>
      <c r="Y252" s="20"/>
      <c r="Z252" s="20"/>
      <c r="AA252" s="3"/>
      <c r="AB252" s="3"/>
      <c r="AC252" s="21"/>
      <c r="AD252" s="21"/>
      <c r="AE252" s="21"/>
      <c r="AF252" s="4"/>
      <c r="AG252" s="1"/>
    </row>
    <row r="253" spans="1:33" ht="31.5" x14ac:dyDescent="0.25">
      <c r="A253" s="36" t="s">
        <v>518</v>
      </c>
      <c r="B253" s="37" t="s">
        <v>558</v>
      </c>
      <c r="C253" s="38" t="s">
        <v>559</v>
      </c>
      <c r="D253" s="39">
        <v>3.835728</v>
      </c>
      <c r="E253" s="39">
        <v>0</v>
      </c>
      <c r="F253" s="39">
        <f t="shared" si="91"/>
        <v>3.835728</v>
      </c>
      <c r="G253" s="40">
        <f t="shared" si="92"/>
        <v>3.835728</v>
      </c>
      <c r="H253" s="40">
        <f t="shared" si="90"/>
        <v>0</v>
      </c>
      <c r="I253" s="39">
        <v>0</v>
      </c>
      <c r="J253" s="39">
        <v>0</v>
      </c>
      <c r="K253" s="39">
        <v>0</v>
      </c>
      <c r="L253" s="40">
        <v>0</v>
      </c>
      <c r="M253" s="39">
        <v>0</v>
      </c>
      <c r="N253" s="40">
        <v>0</v>
      </c>
      <c r="O253" s="40">
        <v>3.835728</v>
      </c>
      <c r="P253" s="40">
        <v>0</v>
      </c>
      <c r="Q253" s="40">
        <f t="shared" si="93"/>
        <v>3.835728</v>
      </c>
      <c r="R253" s="40">
        <f t="shared" si="94"/>
        <v>0</v>
      </c>
      <c r="S253" s="41">
        <v>0</v>
      </c>
      <c r="T253" s="42" t="s">
        <v>33</v>
      </c>
      <c r="U253" s="4"/>
      <c r="V253" s="4"/>
      <c r="W253" s="4"/>
      <c r="X253" s="20"/>
      <c r="Y253" s="20"/>
      <c r="Z253" s="20"/>
      <c r="AA253" s="3"/>
      <c r="AB253" s="3"/>
      <c r="AC253" s="21"/>
      <c r="AD253" s="21"/>
      <c r="AE253" s="21"/>
      <c r="AF253" s="4"/>
      <c r="AG253" s="1"/>
    </row>
    <row r="254" spans="1:33" ht="31.5" x14ac:dyDescent="0.25">
      <c r="A254" s="36" t="s">
        <v>518</v>
      </c>
      <c r="B254" s="37" t="s">
        <v>560</v>
      </c>
      <c r="C254" s="38" t="s">
        <v>561</v>
      </c>
      <c r="D254" s="39">
        <v>10.003716000000001</v>
      </c>
      <c r="E254" s="39">
        <v>0</v>
      </c>
      <c r="F254" s="39">
        <f t="shared" si="91"/>
        <v>10.003716000000001</v>
      </c>
      <c r="G254" s="40">
        <f t="shared" si="92"/>
        <v>10.003716000000001</v>
      </c>
      <c r="H254" s="40">
        <f t="shared" si="90"/>
        <v>0</v>
      </c>
      <c r="I254" s="39">
        <v>0</v>
      </c>
      <c r="J254" s="39">
        <v>0</v>
      </c>
      <c r="K254" s="39">
        <v>0</v>
      </c>
      <c r="L254" s="40">
        <v>0</v>
      </c>
      <c r="M254" s="39">
        <v>0</v>
      </c>
      <c r="N254" s="40">
        <v>0</v>
      </c>
      <c r="O254" s="40">
        <v>10.003716000000001</v>
      </c>
      <c r="P254" s="40">
        <v>0</v>
      </c>
      <c r="Q254" s="40">
        <f t="shared" si="93"/>
        <v>10.003716000000001</v>
      </c>
      <c r="R254" s="40">
        <f t="shared" si="94"/>
        <v>0</v>
      </c>
      <c r="S254" s="41">
        <v>0</v>
      </c>
      <c r="T254" s="42" t="s">
        <v>33</v>
      </c>
      <c r="U254" s="4"/>
      <c r="V254" s="4"/>
      <c r="W254" s="4"/>
      <c r="X254" s="20"/>
      <c r="Y254" s="20"/>
      <c r="Z254" s="20"/>
      <c r="AA254" s="3"/>
      <c r="AB254" s="3"/>
      <c r="AC254" s="21"/>
      <c r="AD254" s="21"/>
      <c r="AE254" s="21"/>
      <c r="AF254" s="4"/>
      <c r="AG254" s="1"/>
    </row>
    <row r="255" spans="1:33" ht="31.5" x14ac:dyDescent="0.25">
      <c r="A255" s="36" t="s">
        <v>518</v>
      </c>
      <c r="B255" s="37" t="s">
        <v>562</v>
      </c>
      <c r="C255" s="38" t="s">
        <v>563</v>
      </c>
      <c r="D255" s="39">
        <v>1.257312</v>
      </c>
      <c r="E255" s="39">
        <v>0</v>
      </c>
      <c r="F255" s="39">
        <f t="shared" si="91"/>
        <v>1.257312</v>
      </c>
      <c r="G255" s="40">
        <f t="shared" si="92"/>
        <v>1.257312</v>
      </c>
      <c r="H255" s="40">
        <f t="shared" si="90"/>
        <v>0</v>
      </c>
      <c r="I255" s="39">
        <v>0</v>
      </c>
      <c r="J255" s="39">
        <v>0</v>
      </c>
      <c r="K255" s="39">
        <v>0</v>
      </c>
      <c r="L255" s="40">
        <v>0</v>
      </c>
      <c r="M255" s="39">
        <v>0</v>
      </c>
      <c r="N255" s="40">
        <v>0</v>
      </c>
      <c r="O255" s="40">
        <v>1.257312</v>
      </c>
      <c r="P255" s="40">
        <v>0</v>
      </c>
      <c r="Q255" s="40">
        <f t="shared" si="93"/>
        <v>1.257312</v>
      </c>
      <c r="R255" s="40">
        <f t="shared" si="94"/>
        <v>0</v>
      </c>
      <c r="S255" s="41">
        <v>0</v>
      </c>
      <c r="T255" s="42" t="s">
        <v>33</v>
      </c>
      <c r="U255" s="4"/>
      <c r="V255" s="4"/>
      <c r="W255" s="4"/>
      <c r="X255" s="20"/>
      <c r="Y255" s="20"/>
      <c r="Z255" s="20"/>
      <c r="AA255" s="3"/>
      <c r="AB255" s="3"/>
      <c r="AC255" s="21"/>
      <c r="AD255" s="21"/>
      <c r="AE255" s="21"/>
      <c r="AF255" s="4"/>
      <c r="AG255" s="1"/>
    </row>
    <row r="256" spans="1:33" ht="31.5" x14ac:dyDescent="0.25">
      <c r="A256" s="36" t="s">
        <v>518</v>
      </c>
      <c r="B256" s="37" t="s">
        <v>564</v>
      </c>
      <c r="C256" s="38" t="s">
        <v>565</v>
      </c>
      <c r="D256" s="39">
        <v>1.8806999999999998</v>
      </c>
      <c r="E256" s="39">
        <v>0</v>
      </c>
      <c r="F256" s="39">
        <f t="shared" si="91"/>
        <v>1.8806999999999998</v>
      </c>
      <c r="G256" s="40">
        <f t="shared" si="92"/>
        <v>1.8806999999999998</v>
      </c>
      <c r="H256" s="40">
        <f t="shared" si="90"/>
        <v>0</v>
      </c>
      <c r="I256" s="39">
        <v>0</v>
      </c>
      <c r="J256" s="39">
        <v>0</v>
      </c>
      <c r="K256" s="39">
        <v>0</v>
      </c>
      <c r="L256" s="40">
        <v>0</v>
      </c>
      <c r="M256" s="39">
        <v>0</v>
      </c>
      <c r="N256" s="40">
        <v>0</v>
      </c>
      <c r="O256" s="40">
        <v>1.8806999999999998</v>
      </c>
      <c r="P256" s="40">
        <v>0</v>
      </c>
      <c r="Q256" s="40">
        <f t="shared" si="93"/>
        <v>1.8806999999999998</v>
      </c>
      <c r="R256" s="40">
        <f t="shared" si="94"/>
        <v>0</v>
      </c>
      <c r="S256" s="41">
        <v>0</v>
      </c>
      <c r="T256" s="42" t="s">
        <v>33</v>
      </c>
      <c r="U256" s="4"/>
      <c r="V256" s="4"/>
      <c r="W256" s="4"/>
      <c r="X256" s="20"/>
      <c r="Y256" s="20"/>
      <c r="Z256" s="20"/>
      <c r="AA256" s="3"/>
      <c r="AB256" s="3"/>
      <c r="AC256" s="21"/>
      <c r="AD256" s="21"/>
      <c r="AE256" s="21"/>
      <c r="AF256" s="4"/>
      <c r="AG256" s="1"/>
    </row>
    <row r="257" spans="1:33" ht="47.25" x14ac:dyDescent="0.25">
      <c r="A257" s="36" t="s">
        <v>518</v>
      </c>
      <c r="B257" s="37" t="s">
        <v>566</v>
      </c>
      <c r="C257" s="38" t="s">
        <v>567</v>
      </c>
      <c r="D257" s="39">
        <v>14.321111999999999</v>
      </c>
      <c r="E257" s="39">
        <v>0</v>
      </c>
      <c r="F257" s="39">
        <f t="shared" si="91"/>
        <v>14.321111999999999</v>
      </c>
      <c r="G257" s="40">
        <f t="shared" si="92"/>
        <v>14.321111999999999</v>
      </c>
      <c r="H257" s="40">
        <f t="shared" si="90"/>
        <v>0</v>
      </c>
      <c r="I257" s="39">
        <v>0</v>
      </c>
      <c r="J257" s="39">
        <v>0</v>
      </c>
      <c r="K257" s="39">
        <v>0</v>
      </c>
      <c r="L257" s="40">
        <v>0</v>
      </c>
      <c r="M257" s="39">
        <v>0</v>
      </c>
      <c r="N257" s="40">
        <v>0</v>
      </c>
      <c r="O257" s="40">
        <v>14.321111999999999</v>
      </c>
      <c r="P257" s="40">
        <v>0</v>
      </c>
      <c r="Q257" s="40">
        <f t="shared" si="93"/>
        <v>14.321111999999999</v>
      </c>
      <c r="R257" s="40">
        <f t="shared" si="94"/>
        <v>0</v>
      </c>
      <c r="S257" s="41">
        <v>0</v>
      </c>
      <c r="T257" s="42" t="s">
        <v>33</v>
      </c>
      <c r="U257" s="4"/>
      <c r="V257" s="4"/>
      <c r="W257" s="4"/>
      <c r="X257" s="20"/>
      <c r="Y257" s="20"/>
      <c r="Z257" s="20"/>
      <c r="AA257" s="3"/>
      <c r="AB257" s="3"/>
      <c r="AC257" s="21"/>
      <c r="AD257" s="21"/>
      <c r="AE257" s="21"/>
      <c r="AF257" s="4"/>
      <c r="AG257" s="1"/>
    </row>
    <row r="258" spans="1:33" ht="31.5" x14ac:dyDescent="0.25">
      <c r="A258" s="36" t="s">
        <v>518</v>
      </c>
      <c r="B258" s="37" t="s">
        <v>568</v>
      </c>
      <c r="C258" s="38" t="s">
        <v>569</v>
      </c>
      <c r="D258" s="39">
        <v>8.9420585759999991</v>
      </c>
      <c r="E258" s="39">
        <v>0</v>
      </c>
      <c r="F258" s="39">
        <f t="shared" si="91"/>
        <v>8.9420585759999991</v>
      </c>
      <c r="G258" s="40">
        <f t="shared" si="92"/>
        <v>8.9420585759999991</v>
      </c>
      <c r="H258" s="40">
        <f t="shared" si="90"/>
        <v>0</v>
      </c>
      <c r="I258" s="39">
        <v>0</v>
      </c>
      <c r="J258" s="39">
        <v>0</v>
      </c>
      <c r="K258" s="39">
        <v>0</v>
      </c>
      <c r="L258" s="45">
        <v>0</v>
      </c>
      <c r="M258" s="39">
        <v>0</v>
      </c>
      <c r="N258" s="45">
        <v>0</v>
      </c>
      <c r="O258" s="45">
        <v>8.9420585759999991</v>
      </c>
      <c r="P258" s="45">
        <v>0</v>
      </c>
      <c r="Q258" s="40">
        <f t="shared" si="93"/>
        <v>8.9420585759999991</v>
      </c>
      <c r="R258" s="40">
        <f t="shared" si="94"/>
        <v>0</v>
      </c>
      <c r="S258" s="41">
        <v>0</v>
      </c>
      <c r="T258" s="42" t="s">
        <v>33</v>
      </c>
      <c r="U258" s="4"/>
      <c r="V258" s="4"/>
      <c r="W258" s="4"/>
      <c r="X258" s="20"/>
      <c r="Y258" s="20"/>
      <c r="Z258" s="20"/>
      <c r="AA258" s="3"/>
      <c r="AB258" s="3"/>
      <c r="AC258" s="21"/>
      <c r="AD258" s="21"/>
      <c r="AE258" s="21"/>
      <c r="AF258" s="4"/>
      <c r="AG258" s="1"/>
    </row>
    <row r="259" spans="1:33" ht="47.25" x14ac:dyDescent="0.25">
      <c r="A259" s="36" t="s">
        <v>518</v>
      </c>
      <c r="B259" s="37" t="s">
        <v>570</v>
      </c>
      <c r="C259" s="38" t="s">
        <v>571</v>
      </c>
      <c r="D259" s="39">
        <v>10.550550828</v>
      </c>
      <c r="E259" s="39">
        <v>0</v>
      </c>
      <c r="F259" s="39">
        <f t="shared" si="91"/>
        <v>10.550550828</v>
      </c>
      <c r="G259" s="40">
        <f t="shared" si="92"/>
        <v>10.550550828</v>
      </c>
      <c r="H259" s="40">
        <f t="shared" si="90"/>
        <v>0</v>
      </c>
      <c r="I259" s="45">
        <v>0</v>
      </c>
      <c r="J259" s="39">
        <v>0</v>
      </c>
      <c r="K259" s="45">
        <v>0</v>
      </c>
      <c r="L259" s="45">
        <v>0</v>
      </c>
      <c r="M259" s="45">
        <v>0</v>
      </c>
      <c r="N259" s="45">
        <v>0</v>
      </c>
      <c r="O259" s="45">
        <v>10.550550828</v>
      </c>
      <c r="P259" s="45">
        <v>0</v>
      </c>
      <c r="Q259" s="40">
        <f t="shared" si="93"/>
        <v>10.550550828</v>
      </c>
      <c r="R259" s="40">
        <f t="shared" si="94"/>
        <v>0</v>
      </c>
      <c r="S259" s="41">
        <v>0</v>
      </c>
      <c r="T259" s="42" t="s">
        <v>33</v>
      </c>
      <c r="U259" s="4"/>
      <c r="V259" s="4"/>
      <c r="W259" s="4"/>
      <c r="X259" s="20"/>
      <c r="Y259" s="20"/>
      <c r="Z259" s="20"/>
      <c r="AA259" s="3"/>
      <c r="AB259" s="3"/>
      <c r="AC259" s="21"/>
      <c r="AD259" s="21"/>
      <c r="AE259" s="21"/>
      <c r="AF259" s="4"/>
      <c r="AG259" s="1"/>
    </row>
    <row r="260" spans="1:33" ht="31.5" x14ac:dyDescent="0.25">
      <c r="A260" s="36" t="s">
        <v>518</v>
      </c>
      <c r="B260" s="37" t="s">
        <v>572</v>
      </c>
      <c r="C260" s="38" t="s">
        <v>573</v>
      </c>
      <c r="D260" s="39">
        <v>3.3349230479999998</v>
      </c>
      <c r="E260" s="39">
        <v>0</v>
      </c>
      <c r="F260" s="39">
        <f t="shared" si="91"/>
        <v>3.3349230479999998</v>
      </c>
      <c r="G260" s="40">
        <f t="shared" si="92"/>
        <v>3.3349230479999998</v>
      </c>
      <c r="H260" s="40">
        <f t="shared" si="90"/>
        <v>0</v>
      </c>
      <c r="I260" s="39">
        <v>0</v>
      </c>
      <c r="J260" s="39">
        <v>0</v>
      </c>
      <c r="K260" s="39">
        <v>0</v>
      </c>
      <c r="L260" s="40">
        <v>0</v>
      </c>
      <c r="M260" s="39">
        <v>0</v>
      </c>
      <c r="N260" s="40">
        <v>0</v>
      </c>
      <c r="O260" s="40">
        <v>3.3349230479999998</v>
      </c>
      <c r="P260" s="40">
        <v>0</v>
      </c>
      <c r="Q260" s="40">
        <f t="shared" si="93"/>
        <v>3.3349230479999998</v>
      </c>
      <c r="R260" s="40">
        <f t="shared" si="94"/>
        <v>0</v>
      </c>
      <c r="S260" s="41">
        <v>0</v>
      </c>
      <c r="T260" s="42" t="s">
        <v>33</v>
      </c>
      <c r="U260" s="4"/>
      <c r="V260" s="4"/>
      <c r="W260" s="4"/>
      <c r="X260" s="20"/>
      <c r="Y260" s="20"/>
      <c r="Z260" s="20"/>
      <c r="AA260" s="3"/>
      <c r="AB260" s="3"/>
      <c r="AC260" s="21"/>
      <c r="AD260" s="21"/>
      <c r="AE260" s="21"/>
      <c r="AF260" s="4"/>
      <c r="AG260" s="1"/>
    </row>
    <row r="261" spans="1:33" ht="31.5" x14ac:dyDescent="0.25">
      <c r="A261" s="36" t="s">
        <v>518</v>
      </c>
      <c r="B261" s="37" t="s">
        <v>574</v>
      </c>
      <c r="C261" s="38" t="s">
        <v>575</v>
      </c>
      <c r="D261" s="39">
        <v>2.1877663800000002</v>
      </c>
      <c r="E261" s="39">
        <v>0</v>
      </c>
      <c r="F261" s="39">
        <f t="shared" si="91"/>
        <v>2.1877663800000002</v>
      </c>
      <c r="G261" s="40">
        <f t="shared" si="92"/>
        <v>2.1877663800000002</v>
      </c>
      <c r="H261" s="40">
        <f t="shared" si="90"/>
        <v>1.2714858</v>
      </c>
      <c r="I261" s="39">
        <v>0</v>
      </c>
      <c r="J261" s="39">
        <v>1.2714858</v>
      </c>
      <c r="K261" s="39">
        <v>0</v>
      </c>
      <c r="L261" s="40">
        <v>0</v>
      </c>
      <c r="M261" s="39">
        <v>0</v>
      </c>
      <c r="N261" s="40">
        <v>0</v>
      </c>
      <c r="O261" s="40">
        <v>2.1877663800000002</v>
      </c>
      <c r="P261" s="40">
        <v>0</v>
      </c>
      <c r="Q261" s="40">
        <f t="shared" si="93"/>
        <v>0.91628058000000023</v>
      </c>
      <c r="R261" s="40">
        <f t="shared" si="94"/>
        <v>1.2714858</v>
      </c>
      <c r="S261" s="41">
        <v>1</v>
      </c>
      <c r="T261" s="42" t="s">
        <v>576</v>
      </c>
      <c r="U261" s="4"/>
      <c r="V261" s="4"/>
      <c r="W261" s="4"/>
      <c r="X261" s="20"/>
      <c r="Y261" s="20"/>
      <c r="Z261" s="20"/>
      <c r="AA261" s="3"/>
      <c r="AB261" s="3"/>
      <c r="AC261" s="21"/>
      <c r="AD261" s="21"/>
      <c r="AE261" s="21"/>
      <c r="AF261" s="4"/>
      <c r="AG261" s="1"/>
    </row>
    <row r="262" spans="1:33" ht="31.5" x14ac:dyDescent="0.25">
      <c r="A262" s="36" t="s">
        <v>518</v>
      </c>
      <c r="B262" s="37" t="s">
        <v>577</v>
      </c>
      <c r="C262" s="38" t="s">
        <v>578</v>
      </c>
      <c r="D262" s="39">
        <v>1.5332160000000001</v>
      </c>
      <c r="E262" s="39">
        <v>0</v>
      </c>
      <c r="F262" s="39">
        <f t="shared" si="91"/>
        <v>1.5332160000000001</v>
      </c>
      <c r="G262" s="40">
        <f t="shared" si="92"/>
        <v>1.5332160000000001</v>
      </c>
      <c r="H262" s="40">
        <f t="shared" si="90"/>
        <v>0</v>
      </c>
      <c r="I262" s="39">
        <v>0</v>
      </c>
      <c r="J262" s="39">
        <v>0</v>
      </c>
      <c r="K262" s="39">
        <v>0</v>
      </c>
      <c r="L262" s="40">
        <v>0</v>
      </c>
      <c r="M262" s="39">
        <v>1.5332160000000001</v>
      </c>
      <c r="N262" s="40">
        <v>0</v>
      </c>
      <c r="O262" s="40">
        <v>0</v>
      </c>
      <c r="P262" s="40">
        <v>0</v>
      </c>
      <c r="Q262" s="40">
        <f t="shared" si="93"/>
        <v>1.5332160000000001</v>
      </c>
      <c r="R262" s="40">
        <f t="shared" si="94"/>
        <v>0</v>
      </c>
      <c r="S262" s="41">
        <v>0</v>
      </c>
      <c r="T262" s="42" t="s">
        <v>33</v>
      </c>
      <c r="U262" s="4"/>
      <c r="V262" s="4"/>
      <c r="W262" s="4"/>
      <c r="X262" s="20"/>
      <c r="Y262" s="20"/>
      <c r="Z262" s="20"/>
      <c r="AA262" s="3"/>
      <c r="AB262" s="3"/>
      <c r="AC262" s="21"/>
      <c r="AD262" s="21"/>
      <c r="AE262" s="21"/>
      <c r="AF262" s="4"/>
      <c r="AG262" s="1"/>
    </row>
    <row r="263" spans="1:33" ht="47.25" x14ac:dyDescent="0.25">
      <c r="A263" s="56" t="s">
        <v>518</v>
      </c>
      <c r="B263" s="37" t="s">
        <v>579</v>
      </c>
      <c r="C263" s="38" t="s">
        <v>580</v>
      </c>
      <c r="D263" s="39" t="s">
        <v>33</v>
      </c>
      <c r="E263" s="39" t="s">
        <v>33</v>
      </c>
      <c r="F263" s="39" t="s">
        <v>33</v>
      </c>
      <c r="G263" s="40" t="s">
        <v>33</v>
      </c>
      <c r="H263" s="40">
        <f t="shared" si="90"/>
        <v>0</v>
      </c>
      <c r="I263" s="39" t="s">
        <v>33</v>
      </c>
      <c r="J263" s="39">
        <v>0</v>
      </c>
      <c r="K263" s="39" t="s">
        <v>33</v>
      </c>
      <c r="L263" s="40">
        <v>0</v>
      </c>
      <c r="M263" s="39" t="s">
        <v>33</v>
      </c>
      <c r="N263" s="40">
        <v>0</v>
      </c>
      <c r="O263" s="40" t="s">
        <v>33</v>
      </c>
      <c r="P263" s="40">
        <v>0</v>
      </c>
      <c r="Q263" s="40" t="s">
        <v>33</v>
      </c>
      <c r="R263" s="40" t="s">
        <v>33</v>
      </c>
      <c r="S263" s="41" t="s">
        <v>33</v>
      </c>
      <c r="T263" s="47" t="s">
        <v>309</v>
      </c>
      <c r="U263" s="4"/>
      <c r="V263" s="4"/>
      <c r="W263" s="4"/>
      <c r="X263" s="20"/>
      <c r="Y263" s="20"/>
      <c r="Z263" s="20"/>
      <c r="AA263" s="3"/>
      <c r="AB263" s="3"/>
      <c r="AC263" s="21"/>
      <c r="AD263" s="21"/>
      <c r="AE263" s="21"/>
      <c r="AF263" s="4"/>
      <c r="AG263" s="1"/>
    </row>
    <row r="264" spans="1:33" ht="47.25" x14ac:dyDescent="0.25">
      <c r="A264" s="36" t="s">
        <v>518</v>
      </c>
      <c r="B264" s="37" t="s">
        <v>581</v>
      </c>
      <c r="C264" s="38" t="s">
        <v>582</v>
      </c>
      <c r="D264" s="39">
        <v>0.17101732799999997</v>
      </c>
      <c r="E264" s="39">
        <v>0</v>
      </c>
      <c r="F264" s="39">
        <f t="shared" si="91"/>
        <v>0.17101732799999997</v>
      </c>
      <c r="G264" s="40">
        <f t="shared" si="92"/>
        <v>0.17101732799999997</v>
      </c>
      <c r="H264" s="40">
        <f t="shared" si="90"/>
        <v>0</v>
      </c>
      <c r="I264" s="39">
        <v>0.17101732799999997</v>
      </c>
      <c r="J264" s="39">
        <v>0</v>
      </c>
      <c r="K264" s="39">
        <v>0</v>
      </c>
      <c r="L264" s="40">
        <v>0</v>
      </c>
      <c r="M264" s="39">
        <v>0</v>
      </c>
      <c r="N264" s="40">
        <v>0</v>
      </c>
      <c r="O264" s="40">
        <v>0</v>
      </c>
      <c r="P264" s="40">
        <v>0</v>
      </c>
      <c r="Q264" s="40">
        <f t="shared" si="93"/>
        <v>0.17101732799999997</v>
      </c>
      <c r="R264" s="40">
        <f t="shared" si="94"/>
        <v>-0.17101732799999997</v>
      </c>
      <c r="S264" s="41">
        <f t="shared" ref="S264:S309" si="95">R264/(I264)</f>
        <v>-1</v>
      </c>
      <c r="T264" s="42" t="s">
        <v>309</v>
      </c>
      <c r="U264" s="4"/>
      <c r="V264" s="4"/>
      <c r="W264" s="4"/>
      <c r="X264" s="20"/>
      <c r="Y264" s="20"/>
      <c r="Z264" s="20"/>
      <c r="AA264" s="3"/>
      <c r="AB264" s="3"/>
      <c r="AC264" s="21"/>
      <c r="AD264" s="21"/>
      <c r="AE264" s="21"/>
      <c r="AF264" s="4"/>
      <c r="AG264" s="1"/>
    </row>
    <row r="265" spans="1:33" ht="63" x14ac:dyDescent="0.25">
      <c r="A265" s="36" t="s">
        <v>518</v>
      </c>
      <c r="B265" s="37" t="s">
        <v>583</v>
      </c>
      <c r="C265" s="38" t="s">
        <v>584</v>
      </c>
      <c r="D265" s="39">
        <v>0.63813178523999992</v>
      </c>
      <c r="E265" s="39">
        <v>0</v>
      </c>
      <c r="F265" s="39">
        <f t="shared" si="91"/>
        <v>0.63813178523999992</v>
      </c>
      <c r="G265" s="40">
        <f t="shared" si="92"/>
        <v>0.63813178523999992</v>
      </c>
      <c r="H265" s="40">
        <f t="shared" si="90"/>
        <v>0</v>
      </c>
      <c r="I265" s="39">
        <v>0.63813178523999992</v>
      </c>
      <c r="J265" s="39">
        <v>0</v>
      </c>
      <c r="K265" s="39">
        <v>0</v>
      </c>
      <c r="L265" s="40">
        <v>0</v>
      </c>
      <c r="M265" s="39">
        <v>0</v>
      </c>
      <c r="N265" s="40">
        <v>0</v>
      </c>
      <c r="O265" s="40">
        <v>0</v>
      </c>
      <c r="P265" s="40">
        <v>0</v>
      </c>
      <c r="Q265" s="40">
        <f t="shared" si="93"/>
        <v>0.63813178523999992</v>
      </c>
      <c r="R265" s="40">
        <f t="shared" si="94"/>
        <v>-0.63813178523999992</v>
      </c>
      <c r="S265" s="41">
        <f t="shared" si="95"/>
        <v>-1</v>
      </c>
      <c r="T265" s="42" t="s">
        <v>309</v>
      </c>
      <c r="U265" s="4"/>
      <c r="V265" s="4"/>
      <c r="W265" s="4"/>
      <c r="X265" s="20"/>
      <c r="Y265" s="20"/>
      <c r="Z265" s="20"/>
      <c r="AA265" s="3"/>
      <c r="AB265" s="3"/>
      <c r="AC265" s="21"/>
      <c r="AD265" s="21"/>
      <c r="AE265" s="21"/>
      <c r="AF265" s="4"/>
      <c r="AG265" s="1"/>
    </row>
    <row r="266" spans="1:33" ht="31.5" x14ac:dyDescent="0.25">
      <c r="A266" s="36" t="s">
        <v>518</v>
      </c>
      <c r="B266" s="37" t="s">
        <v>585</v>
      </c>
      <c r="C266" s="38" t="s">
        <v>586</v>
      </c>
      <c r="D266" s="39">
        <v>1.9965311279999998</v>
      </c>
      <c r="E266" s="39">
        <v>0</v>
      </c>
      <c r="F266" s="39">
        <f t="shared" si="91"/>
        <v>1.9965311279999998</v>
      </c>
      <c r="G266" s="40">
        <f t="shared" si="92"/>
        <v>1.9965311279999998</v>
      </c>
      <c r="H266" s="40">
        <f t="shared" si="90"/>
        <v>0</v>
      </c>
      <c r="I266" s="39">
        <v>1.9965311279999998</v>
      </c>
      <c r="J266" s="39">
        <v>0</v>
      </c>
      <c r="K266" s="39">
        <v>0</v>
      </c>
      <c r="L266" s="40">
        <v>0</v>
      </c>
      <c r="M266" s="39">
        <v>0</v>
      </c>
      <c r="N266" s="40">
        <v>0</v>
      </c>
      <c r="O266" s="40">
        <v>0</v>
      </c>
      <c r="P266" s="40">
        <v>0</v>
      </c>
      <c r="Q266" s="40">
        <f t="shared" si="93"/>
        <v>1.9965311279999998</v>
      </c>
      <c r="R266" s="40">
        <f t="shared" si="94"/>
        <v>-1.9965311279999998</v>
      </c>
      <c r="S266" s="41">
        <f t="shared" si="95"/>
        <v>-1</v>
      </c>
      <c r="T266" s="42" t="s">
        <v>97</v>
      </c>
      <c r="U266" s="4"/>
      <c r="V266" s="4"/>
      <c r="W266" s="4"/>
      <c r="X266" s="20"/>
      <c r="Y266" s="20"/>
      <c r="Z266" s="20"/>
      <c r="AA266" s="3"/>
      <c r="AB266" s="3"/>
      <c r="AC266" s="21"/>
      <c r="AD266" s="21"/>
      <c r="AE266" s="21"/>
      <c r="AF266" s="4"/>
      <c r="AG266" s="1"/>
    </row>
    <row r="267" spans="1:33" ht="47.25" x14ac:dyDescent="0.25">
      <c r="A267" s="36" t="s">
        <v>518</v>
      </c>
      <c r="B267" s="37" t="s">
        <v>587</v>
      </c>
      <c r="C267" s="38" t="s">
        <v>588</v>
      </c>
      <c r="D267" s="39">
        <v>3.1519645859999996</v>
      </c>
      <c r="E267" s="39">
        <v>0</v>
      </c>
      <c r="F267" s="39">
        <f t="shared" si="91"/>
        <v>3.1519645859999996</v>
      </c>
      <c r="G267" s="40">
        <f t="shared" si="92"/>
        <v>3.1519645859999996</v>
      </c>
      <c r="H267" s="40">
        <f t="shared" si="90"/>
        <v>0</v>
      </c>
      <c r="I267" s="39">
        <v>3.1519645859999996</v>
      </c>
      <c r="J267" s="39">
        <v>0</v>
      </c>
      <c r="K267" s="39">
        <v>0</v>
      </c>
      <c r="L267" s="40">
        <v>0</v>
      </c>
      <c r="M267" s="39">
        <v>0</v>
      </c>
      <c r="N267" s="40">
        <v>0</v>
      </c>
      <c r="O267" s="40">
        <v>0</v>
      </c>
      <c r="P267" s="40">
        <v>0</v>
      </c>
      <c r="Q267" s="40">
        <f t="shared" si="93"/>
        <v>3.1519645859999996</v>
      </c>
      <c r="R267" s="40">
        <f t="shared" si="94"/>
        <v>-3.1519645859999996</v>
      </c>
      <c r="S267" s="41">
        <f t="shared" si="95"/>
        <v>-1</v>
      </c>
      <c r="T267" s="42" t="s">
        <v>589</v>
      </c>
      <c r="U267" s="4"/>
      <c r="V267" s="4"/>
      <c r="W267" s="4"/>
      <c r="X267" s="20"/>
      <c r="Y267" s="20"/>
      <c r="Z267" s="20"/>
      <c r="AA267" s="3"/>
      <c r="AB267" s="3"/>
      <c r="AC267" s="21"/>
      <c r="AD267" s="21"/>
      <c r="AE267" s="21"/>
      <c r="AF267" s="4"/>
      <c r="AG267" s="1"/>
    </row>
    <row r="268" spans="1:33" ht="47.25" x14ac:dyDescent="0.25">
      <c r="A268" s="36" t="s">
        <v>518</v>
      </c>
      <c r="B268" s="37" t="s">
        <v>590</v>
      </c>
      <c r="C268" s="38" t="s">
        <v>591</v>
      </c>
      <c r="D268" s="39">
        <v>1.2374651639999998</v>
      </c>
      <c r="E268" s="39">
        <v>0</v>
      </c>
      <c r="F268" s="39">
        <f t="shared" si="91"/>
        <v>1.2374651639999998</v>
      </c>
      <c r="G268" s="40">
        <f t="shared" si="92"/>
        <v>1.2374651639999998</v>
      </c>
      <c r="H268" s="40">
        <f t="shared" si="90"/>
        <v>0</v>
      </c>
      <c r="I268" s="39">
        <v>1.2374651639999998</v>
      </c>
      <c r="J268" s="39">
        <v>0</v>
      </c>
      <c r="K268" s="39">
        <v>0</v>
      </c>
      <c r="L268" s="40">
        <v>0</v>
      </c>
      <c r="M268" s="39">
        <v>0</v>
      </c>
      <c r="N268" s="40">
        <v>0</v>
      </c>
      <c r="O268" s="40">
        <v>0</v>
      </c>
      <c r="P268" s="40">
        <v>0</v>
      </c>
      <c r="Q268" s="40">
        <f t="shared" si="93"/>
        <v>1.2374651639999998</v>
      </c>
      <c r="R268" s="40">
        <f t="shared" si="94"/>
        <v>-1.2374651639999998</v>
      </c>
      <c r="S268" s="41">
        <f t="shared" si="95"/>
        <v>-1</v>
      </c>
      <c r="T268" s="42" t="s">
        <v>589</v>
      </c>
      <c r="U268" s="4"/>
      <c r="V268" s="4"/>
      <c r="W268" s="4"/>
      <c r="X268" s="20"/>
      <c r="Y268" s="20"/>
      <c r="Z268" s="20"/>
      <c r="AA268" s="3"/>
      <c r="AB268" s="3"/>
      <c r="AC268" s="21"/>
      <c r="AD268" s="21"/>
      <c r="AE268" s="21"/>
      <c r="AF268" s="4"/>
      <c r="AG268" s="1"/>
    </row>
    <row r="269" spans="1:33" ht="47.25" x14ac:dyDescent="0.25">
      <c r="A269" s="36" t="s">
        <v>518</v>
      </c>
      <c r="B269" s="37" t="s">
        <v>592</v>
      </c>
      <c r="C269" s="38" t="s">
        <v>593</v>
      </c>
      <c r="D269" s="39">
        <v>9.7781150400000012</v>
      </c>
      <c r="E269" s="39">
        <v>0</v>
      </c>
      <c r="F269" s="39">
        <f t="shared" si="91"/>
        <v>9.7781150400000012</v>
      </c>
      <c r="G269" s="40">
        <f t="shared" si="92"/>
        <v>9.7781150400000012</v>
      </c>
      <c r="H269" s="40">
        <f t="shared" si="90"/>
        <v>0</v>
      </c>
      <c r="I269" s="39">
        <v>0</v>
      </c>
      <c r="J269" s="39">
        <v>0</v>
      </c>
      <c r="K269" s="39">
        <v>9.7781150400000012</v>
      </c>
      <c r="L269" s="40">
        <v>0</v>
      </c>
      <c r="M269" s="39">
        <v>0</v>
      </c>
      <c r="N269" s="40">
        <v>0</v>
      </c>
      <c r="O269" s="40">
        <v>0</v>
      </c>
      <c r="P269" s="40">
        <v>0</v>
      </c>
      <c r="Q269" s="40">
        <f t="shared" si="93"/>
        <v>9.7781150400000012</v>
      </c>
      <c r="R269" s="40">
        <f t="shared" si="94"/>
        <v>0</v>
      </c>
      <c r="S269" s="41">
        <v>0</v>
      </c>
      <c r="T269" s="42" t="s">
        <v>33</v>
      </c>
      <c r="U269" s="4"/>
      <c r="V269" s="4"/>
      <c r="W269" s="4"/>
      <c r="X269" s="20"/>
      <c r="Y269" s="20"/>
      <c r="Z269" s="20"/>
      <c r="AA269" s="3"/>
      <c r="AB269" s="3"/>
      <c r="AC269" s="21"/>
      <c r="AD269" s="21"/>
      <c r="AE269" s="21"/>
      <c r="AF269" s="4"/>
      <c r="AG269" s="1"/>
    </row>
    <row r="270" spans="1:33" ht="31.5" x14ac:dyDescent="0.25">
      <c r="A270" s="36" t="s">
        <v>518</v>
      </c>
      <c r="B270" s="37" t="s">
        <v>594</v>
      </c>
      <c r="C270" s="38" t="s">
        <v>595</v>
      </c>
      <c r="D270" s="39">
        <v>0.44602550400000002</v>
      </c>
      <c r="E270" s="39">
        <v>0</v>
      </c>
      <c r="F270" s="39">
        <f t="shared" si="91"/>
        <v>0.44602550400000002</v>
      </c>
      <c r="G270" s="40">
        <f t="shared" si="92"/>
        <v>0.44602550400000002</v>
      </c>
      <c r="H270" s="40">
        <f t="shared" si="90"/>
        <v>0.47520000000000001</v>
      </c>
      <c r="I270" s="39">
        <v>0</v>
      </c>
      <c r="J270" s="39">
        <v>0.47520000000000001</v>
      </c>
      <c r="K270" s="39">
        <v>0</v>
      </c>
      <c r="L270" s="40">
        <v>0</v>
      </c>
      <c r="M270" s="39">
        <v>0.44602550400000002</v>
      </c>
      <c r="N270" s="40">
        <v>0</v>
      </c>
      <c r="O270" s="40">
        <v>0</v>
      </c>
      <c r="P270" s="40">
        <v>0</v>
      </c>
      <c r="Q270" s="40">
        <f t="shared" si="93"/>
        <v>-2.9174495999999994E-2</v>
      </c>
      <c r="R270" s="40">
        <f t="shared" si="94"/>
        <v>0.47520000000000001</v>
      </c>
      <c r="S270" s="41">
        <v>1</v>
      </c>
      <c r="T270" s="42" t="s">
        <v>596</v>
      </c>
      <c r="U270" s="4"/>
      <c r="V270" s="4"/>
      <c r="W270" s="4"/>
      <c r="X270" s="20"/>
      <c r="Y270" s="20"/>
      <c r="Z270" s="20"/>
      <c r="AA270" s="3"/>
      <c r="AB270" s="3"/>
      <c r="AC270" s="21"/>
      <c r="AD270" s="21"/>
      <c r="AE270" s="21"/>
      <c r="AF270" s="4"/>
      <c r="AG270" s="1"/>
    </row>
    <row r="271" spans="1:33" ht="31.5" x14ac:dyDescent="0.25">
      <c r="A271" s="36" t="s">
        <v>518</v>
      </c>
      <c r="B271" s="37" t="s">
        <v>597</v>
      </c>
      <c r="C271" s="38" t="s">
        <v>598</v>
      </c>
      <c r="D271" s="39">
        <v>0.62941275599999991</v>
      </c>
      <c r="E271" s="39">
        <v>0</v>
      </c>
      <c r="F271" s="39">
        <f t="shared" si="91"/>
        <v>0.62941275599999991</v>
      </c>
      <c r="G271" s="40">
        <f t="shared" si="92"/>
        <v>0.62941275599999991</v>
      </c>
      <c r="H271" s="40">
        <f t="shared" si="90"/>
        <v>0.23336760000000001</v>
      </c>
      <c r="I271" s="39">
        <v>0</v>
      </c>
      <c r="J271" s="39">
        <v>0.23336760000000001</v>
      </c>
      <c r="K271" s="39">
        <v>0</v>
      </c>
      <c r="L271" s="40">
        <v>0</v>
      </c>
      <c r="M271" s="39">
        <v>0.62941275599999991</v>
      </c>
      <c r="N271" s="40">
        <v>0</v>
      </c>
      <c r="O271" s="40">
        <v>0</v>
      </c>
      <c r="P271" s="40">
        <v>0</v>
      </c>
      <c r="Q271" s="40">
        <f t="shared" si="93"/>
        <v>0.3960451559999999</v>
      </c>
      <c r="R271" s="40">
        <f t="shared" si="94"/>
        <v>0.23336760000000001</v>
      </c>
      <c r="S271" s="41">
        <v>1</v>
      </c>
      <c r="T271" s="42" t="s">
        <v>110</v>
      </c>
      <c r="U271" s="4"/>
      <c r="V271" s="4"/>
      <c r="W271" s="4"/>
      <c r="X271" s="20"/>
      <c r="Y271" s="20"/>
      <c r="Z271" s="20"/>
      <c r="AA271" s="3"/>
      <c r="AB271" s="3"/>
      <c r="AC271" s="21"/>
      <c r="AD271" s="21"/>
      <c r="AE271" s="21"/>
      <c r="AF271" s="4"/>
      <c r="AG271" s="1"/>
    </row>
    <row r="272" spans="1:33" x14ac:dyDescent="0.25">
      <c r="A272" s="36" t="s">
        <v>518</v>
      </c>
      <c r="B272" s="37" t="s">
        <v>599</v>
      </c>
      <c r="C272" s="38" t="s">
        <v>600</v>
      </c>
      <c r="D272" s="39">
        <v>0.31590719999999994</v>
      </c>
      <c r="E272" s="39">
        <v>0</v>
      </c>
      <c r="F272" s="39">
        <f t="shared" si="91"/>
        <v>0.31590719999999994</v>
      </c>
      <c r="G272" s="40">
        <f t="shared" si="92"/>
        <v>0.31590719999999994</v>
      </c>
      <c r="H272" s="40">
        <f t="shared" si="90"/>
        <v>0.37295999999999996</v>
      </c>
      <c r="I272" s="39">
        <v>0</v>
      </c>
      <c r="J272" s="39">
        <v>0.37295999999999996</v>
      </c>
      <c r="K272" s="39">
        <v>0</v>
      </c>
      <c r="L272" s="40">
        <v>0</v>
      </c>
      <c r="M272" s="39">
        <v>0.31590719999999994</v>
      </c>
      <c r="N272" s="40">
        <v>0</v>
      </c>
      <c r="O272" s="40">
        <v>0</v>
      </c>
      <c r="P272" s="40">
        <v>0</v>
      </c>
      <c r="Q272" s="40">
        <f t="shared" si="93"/>
        <v>-5.7052800000000015E-2</v>
      </c>
      <c r="R272" s="40">
        <f t="shared" si="94"/>
        <v>0.37295999999999996</v>
      </c>
      <c r="S272" s="41">
        <v>1</v>
      </c>
      <c r="T272" s="42" t="s">
        <v>601</v>
      </c>
      <c r="U272" s="4"/>
      <c r="V272" s="4"/>
      <c r="W272" s="4"/>
      <c r="X272" s="20"/>
      <c r="Y272" s="20"/>
      <c r="Z272" s="20"/>
      <c r="AA272" s="3"/>
      <c r="AB272" s="3"/>
      <c r="AC272" s="21"/>
      <c r="AD272" s="21"/>
      <c r="AE272" s="21"/>
      <c r="AF272" s="4"/>
      <c r="AG272" s="1"/>
    </row>
    <row r="273" spans="1:33" ht="31.5" x14ac:dyDescent="0.25">
      <c r="A273" s="36" t="s">
        <v>518</v>
      </c>
      <c r="B273" s="37" t="s">
        <v>602</v>
      </c>
      <c r="C273" s="38" t="s">
        <v>603</v>
      </c>
      <c r="D273" s="39">
        <v>3.1007358479999998</v>
      </c>
      <c r="E273" s="39">
        <v>0</v>
      </c>
      <c r="F273" s="39">
        <f t="shared" si="91"/>
        <v>3.1007358479999998</v>
      </c>
      <c r="G273" s="40">
        <f t="shared" si="92"/>
        <v>3.1007358479999998</v>
      </c>
      <c r="H273" s="40">
        <f t="shared" si="90"/>
        <v>0</v>
      </c>
      <c r="I273" s="39">
        <v>0</v>
      </c>
      <c r="J273" s="39">
        <v>0</v>
      </c>
      <c r="K273" s="39">
        <v>0</v>
      </c>
      <c r="L273" s="40">
        <v>0</v>
      </c>
      <c r="M273" s="39">
        <v>0</v>
      </c>
      <c r="N273" s="40">
        <v>0</v>
      </c>
      <c r="O273" s="40">
        <v>3.1007358479999998</v>
      </c>
      <c r="P273" s="40">
        <v>0</v>
      </c>
      <c r="Q273" s="40">
        <f t="shared" si="93"/>
        <v>3.1007358479999998</v>
      </c>
      <c r="R273" s="40">
        <f t="shared" si="94"/>
        <v>0</v>
      </c>
      <c r="S273" s="41">
        <v>0</v>
      </c>
      <c r="T273" s="42" t="s">
        <v>33</v>
      </c>
      <c r="U273" s="4"/>
      <c r="V273" s="4"/>
      <c r="W273" s="4"/>
      <c r="X273" s="20"/>
      <c r="Y273" s="20"/>
      <c r="Z273" s="20"/>
      <c r="AA273" s="3"/>
      <c r="AB273" s="3"/>
      <c r="AC273" s="21"/>
      <c r="AD273" s="21"/>
      <c r="AE273" s="21"/>
      <c r="AF273" s="4"/>
      <c r="AG273" s="1"/>
    </row>
    <row r="274" spans="1:33" ht="31.5" x14ac:dyDescent="0.25">
      <c r="A274" s="36" t="s">
        <v>518</v>
      </c>
      <c r="B274" s="37" t="s">
        <v>604</v>
      </c>
      <c r="C274" s="38" t="s">
        <v>605</v>
      </c>
      <c r="D274" s="39">
        <v>0.246206076</v>
      </c>
      <c r="E274" s="39">
        <v>0</v>
      </c>
      <c r="F274" s="39">
        <f t="shared" si="91"/>
        <v>0.246206076</v>
      </c>
      <c r="G274" s="40">
        <f t="shared" si="92"/>
        <v>0.246206076</v>
      </c>
      <c r="H274" s="40">
        <f t="shared" si="90"/>
        <v>0</v>
      </c>
      <c r="I274" s="39">
        <v>0</v>
      </c>
      <c r="J274" s="39">
        <v>0</v>
      </c>
      <c r="K274" s="39">
        <v>0</v>
      </c>
      <c r="L274" s="40">
        <v>0</v>
      </c>
      <c r="M274" s="39">
        <v>0</v>
      </c>
      <c r="N274" s="40">
        <v>0</v>
      </c>
      <c r="O274" s="40">
        <v>0.246206076</v>
      </c>
      <c r="P274" s="40">
        <v>0</v>
      </c>
      <c r="Q274" s="40">
        <f t="shared" si="93"/>
        <v>0.246206076</v>
      </c>
      <c r="R274" s="40">
        <f t="shared" si="94"/>
        <v>0</v>
      </c>
      <c r="S274" s="41">
        <v>0</v>
      </c>
      <c r="T274" s="42" t="s">
        <v>33</v>
      </c>
      <c r="U274" s="4"/>
      <c r="V274" s="4"/>
      <c r="W274" s="4"/>
      <c r="X274" s="20"/>
      <c r="Y274" s="20"/>
      <c r="Z274" s="20"/>
      <c r="AA274" s="3"/>
      <c r="AB274" s="3"/>
      <c r="AC274" s="21"/>
      <c r="AD274" s="21"/>
      <c r="AE274" s="21"/>
      <c r="AF274" s="4"/>
      <c r="AG274" s="1"/>
    </row>
    <row r="275" spans="1:33" ht="47.25" x14ac:dyDescent="0.25">
      <c r="A275" s="36" t="s">
        <v>518</v>
      </c>
      <c r="B275" s="37" t="s">
        <v>606</v>
      </c>
      <c r="C275" s="38" t="s">
        <v>607</v>
      </c>
      <c r="D275" s="39">
        <v>3.1377894240000002</v>
      </c>
      <c r="E275" s="39">
        <v>0</v>
      </c>
      <c r="F275" s="39">
        <f t="shared" si="91"/>
        <v>3.1377894240000002</v>
      </c>
      <c r="G275" s="40">
        <f t="shared" si="92"/>
        <v>3.1377894240000002</v>
      </c>
      <c r="H275" s="40">
        <f t="shared" si="90"/>
        <v>0</v>
      </c>
      <c r="I275" s="39">
        <v>0</v>
      </c>
      <c r="J275" s="39">
        <v>0</v>
      </c>
      <c r="K275" s="39">
        <v>0</v>
      </c>
      <c r="L275" s="40">
        <v>0</v>
      </c>
      <c r="M275" s="39">
        <v>0</v>
      </c>
      <c r="N275" s="40">
        <v>0</v>
      </c>
      <c r="O275" s="40">
        <v>3.1377894240000002</v>
      </c>
      <c r="P275" s="40">
        <v>0</v>
      </c>
      <c r="Q275" s="40">
        <f t="shared" si="93"/>
        <v>3.1377894240000002</v>
      </c>
      <c r="R275" s="40">
        <f t="shared" si="94"/>
        <v>0</v>
      </c>
      <c r="S275" s="41">
        <v>0</v>
      </c>
      <c r="T275" s="42" t="s">
        <v>33</v>
      </c>
      <c r="U275" s="4"/>
      <c r="V275" s="4"/>
      <c r="W275" s="4"/>
      <c r="X275" s="20"/>
      <c r="Y275" s="20"/>
      <c r="Z275" s="20"/>
      <c r="AA275" s="3"/>
      <c r="AB275" s="3"/>
      <c r="AC275" s="21"/>
      <c r="AD275" s="21"/>
      <c r="AE275" s="21"/>
      <c r="AF275" s="4"/>
      <c r="AG275" s="1"/>
    </row>
    <row r="276" spans="1:33" ht="31.5" x14ac:dyDescent="0.25">
      <c r="A276" s="36" t="s">
        <v>518</v>
      </c>
      <c r="B276" s="37" t="s">
        <v>608</v>
      </c>
      <c r="C276" s="38" t="s">
        <v>609</v>
      </c>
      <c r="D276" s="39">
        <v>0.19179095999999998</v>
      </c>
      <c r="E276" s="39">
        <v>0</v>
      </c>
      <c r="F276" s="39">
        <f t="shared" si="91"/>
        <v>0.19179095999999998</v>
      </c>
      <c r="G276" s="40">
        <f t="shared" si="92"/>
        <v>0.19179095999999998</v>
      </c>
      <c r="H276" s="40">
        <f t="shared" si="90"/>
        <v>0</v>
      </c>
      <c r="I276" s="39">
        <v>0</v>
      </c>
      <c r="J276" s="39">
        <v>0</v>
      </c>
      <c r="K276" s="39">
        <v>0</v>
      </c>
      <c r="L276" s="40">
        <v>0</v>
      </c>
      <c r="M276" s="39">
        <v>0</v>
      </c>
      <c r="N276" s="40">
        <v>0</v>
      </c>
      <c r="O276" s="40">
        <v>0.19179095999999998</v>
      </c>
      <c r="P276" s="40">
        <v>0</v>
      </c>
      <c r="Q276" s="40">
        <f t="shared" si="93"/>
        <v>0.19179095999999998</v>
      </c>
      <c r="R276" s="40">
        <f t="shared" si="94"/>
        <v>0</v>
      </c>
      <c r="S276" s="41">
        <v>0</v>
      </c>
      <c r="T276" s="42" t="s">
        <v>33</v>
      </c>
      <c r="U276" s="4"/>
      <c r="V276" s="4"/>
      <c r="W276" s="4"/>
      <c r="X276" s="20"/>
      <c r="Y276" s="20"/>
      <c r="Z276" s="20"/>
      <c r="AA276" s="3"/>
      <c r="AB276" s="3"/>
      <c r="AC276" s="21"/>
      <c r="AD276" s="21"/>
      <c r="AE276" s="21"/>
      <c r="AF276" s="4"/>
      <c r="AG276" s="1"/>
    </row>
    <row r="277" spans="1:33" ht="47.25" x14ac:dyDescent="0.25">
      <c r="A277" s="36" t="s">
        <v>518</v>
      </c>
      <c r="B277" s="37" t="s">
        <v>610</v>
      </c>
      <c r="C277" s="38" t="s">
        <v>611</v>
      </c>
      <c r="D277" s="39">
        <v>1.0316569920000001</v>
      </c>
      <c r="E277" s="39">
        <v>0</v>
      </c>
      <c r="F277" s="39">
        <f t="shared" si="91"/>
        <v>1.0316569920000001</v>
      </c>
      <c r="G277" s="40">
        <f t="shared" si="92"/>
        <v>1.0316569920000001</v>
      </c>
      <c r="H277" s="40">
        <f t="shared" si="90"/>
        <v>0</v>
      </c>
      <c r="I277" s="39">
        <v>0</v>
      </c>
      <c r="J277" s="39">
        <v>0</v>
      </c>
      <c r="K277" s="39">
        <v>0</v>
      </c>
      <c r="L277" s="40">
        <v>0</v>
      </c>
      <c r="M277" s="39">
        <v>0</v>
      </c>
      <c r="N277" s="40">
        <v>0</v>
      </c>
      <c r="O277" s="40">
        <v>1.0316569920000001</v>
      </c>
      <c r="P277" s="40">
        <v>0</v>
      </c>
      <c r="Q277" s="40">
        <f t="shared" si="93"/>
        <v>1.0316569920000001</v>
      </c>
      <c r="R277" s="40">
        <f t="shared" si="94"/>
        <v>0</v>
      </c>
      <c r="S277" s="41">
        <v>0</v>
      </c>
      <c r="T277" s="42" t="s">
        <v>33</v>
      </c>
      <c r="U277" s="4"/>
      <c r="V277" s="4"/>
      <c r="W277" s="4"/>
      <c r="X277" s="20"/>
      <c r="Y277" s="20"/>
      <c r="Z277" s="20"/>
      <c r="AA277" s="3"/>
      <c r="AB277" s="3"/>
      <c r="AC277" s="21"/>
      <c r="AD277" s="21"/>
      <c r="AE277" s="21"/>
      <c r="AF277" s="4"/>
      <c r="AG277" s="1"/>
    </row>
    <row r="278" spans="1:33" ht="31.5" x14ac:dyDescent="0.25">
      <c r="A278" s="36" t="s">
        <v>518</v>
      </c>
      <c r="B278" s="37" t="s">
        <v>612</v>
      </c>
      <c r="C278" s="38" t="s">
        <v>613</v>
      </c>
      <c r="D278" s="39">
        <v>1.016046096</v>
      </c>
      <c r="E278" s="39">
        <v>0</v>
      </c>
      <c r="F278" s="39">
        <f t="shared" si="91"/>
        <v>1.016046096</v>
      </c>
      <c r="G278" s="40">
        <f t="shared" si="92"/>
        <v>1.016046096</v>
      </c>
      <c r="H278" s="40">
        <f t="shared" si="90"/>
        <v>0</v>
      </c>
      <c r="I278" s="39">
        <v>0</v>
      </c>
      <c r="J278" s="39">
        <v>0</v>
      </c>
      <c r="K278" s="39">
        <v>0</v>
      </c>
      <c r="L278" s="40">
        <v>0</v>
      </c>
      <c r="M278" s="39">
        <v>0</v>
      </c>
      <c r="N278" s="40">
        <v>0</v>
      </c>
      <c r="O278" s="46">
        <v>1.016046096</v>
      </c>
      <c r="P278" s="40">
        <v>0</v>
      </c>
      <c r="Q278" s="40">
        <f t="shared" si="93"/>
        <v>1.016046096</v>
      </c>
      <c r="R278" s="40">
        <f t="shared" si="94"/>
        <v>0</v>
      </c>
      <c r="S278" s="41">
        <v>0</v>
      </c>
      <c r="T278" s="42" t="s">
        <v>33</v>
      </c>
      <c r="U278" s="4"/>
      <c r="V278" s="4"/>
      <c r="W278" s="4"/>
      <c r="X278" s="20"/>
      <c r="Y278" s="20"/>
      <c r="Z278" s="20"/>
      <c r="AA278" s="3"/>
      <c r="AB278" s="3"/>
      <c r="AC278" s="21"/>
      <c r="AD278" s="21"/>
      <c r="AE278" s="21"/>
      <c r="AF278" s="4"/>
      <c r="AG278" s="1"/>
    </row>
    <row r="279" spans="1:33" ht="47.25" x14ac:dyDescent="0.25">
      <c r="A279" s="36" t="s">
        <v>518</v>
      </c>
      <c r="B279" s="37" t="s">
        <v>614</v>
      </c>
      <c r="C279" s="38" t="s">
        <v>615</v>
      </c>
      <c r="D279" s="39">
        <v>1.157891124</v>
      </c>
      <c r="E279" s="39">
        <v>0</v>
      </c>
      <c r="F279" s="39">
        <f t="shared" si="91"/>
        <v>1.157891124</v>
      </c>
      <c r="G279" s="40">
        <f t="shared" si="92"/>
        <v>1.157891124</v>
      </c>
      <c r="H279" s="40">
        <f t="shared" si="90"/>
        <v>0</v>
      </c>
      <c r="I279" s="39">
        <v>0</v>
      </c>
      <c r="J279" s="39">
        <v>0</v>
      </c>
      <c r="K279" s="39">
        <v>0</v>
      </c>
      <c r="L279" s="40">
        <v>0</v>
      </c>
      <c r="M279" s="39">
        <v>0</v>
      </c>
      <c r="N279" s="40">
        <v>0</v>
      </c>
      <c r="O279" s="46">
        <v>1.157891124</v>
      </c>
      <c r="P279" s="40">
        <v>0</v>
      </c>
      <c r="Q279" s="40">
        <f t="shared" si="93"/>
        <v>1.157891124</v>
      </c>
      <c r="R279" s="40">
        <f t="shared" si="94"/>
        <v>0</v>
      </c>
      <c r="S279" s="41">
        <v>0</v>
      </c>
      <c r="T279" s="42" t="s">
        <v>33</v>
      </c>
      <c r="U279" s="4"/>
      <c r="V279" s="4"/>
      <c r="W279" s="4"/>
      <c r="X279" s="20"/>
      <c r="Y279" s="20"/>
      <c r="Z279" s="20"/>
      <c r="AA279" s="3"/>
      <c r="AB279" s="3"/>
      <c r="AC279" s="21"/>
      <c r="AD279" s="21"/>
      <c r="AE279" s="21"/>
      <c r="AF279" s="4"/>
      <c r="AG279" s="1"/>
    </row>
    <row r="280" spans="1:33" ht="47.25" x14ac:dyDescent="0.25">
      <c r="A280" s="36" t="s">
        <v>518</v>
      </c>
      <c r="B280" s="37" t="s">
        <v>616</v>
      </c>
      <c r="C280" s="38" t="s">
        <v>617</v>
      </c>
      <c r="D280" s="39">
        <v>0.62175955199999999</v>
      </c>
      <c r="E280" s="39">
        <v>0</v>
      </c>
      <c r="F280" s="39">
        <f t="shared" si="91"/>
        <v>0.62175955199999999</v>
      </c>
      <c r="G280" s="40">
        <f t="shared" si="92"/>
        <v>0.62175955199999999</v>
      </c>
      <c r="H280" s="40">
        <f t="shared" si="90"/>
        <v>0</v>
      </c>
      <c r="I280" s="39">
        <v>0</v>
      </c>
      <c r="J280" s="39">
        <v>0</v>
      </c>
      <c r="K280" s="39">
        <v>0</v>
      </c>
      <c r="L280" s="40">
        <v>0</v>
      </c>
      <c r="M280" s="39">
        <v>0</v>
      </c>
      <c r="N280" s="40">
        <v>0</v>
      </c>
      <c r="O280" s="46">
        <v>0.62175955199999999</v>
      </c>
      <c r="P280" s="40">
        <v>0</v>
      </c>
      <c r="Q280" s="40">
        <f t="shared" si="93"/>
        <v>0.62175955199999999</v>
      </c>
      <c r="R280" s="40">
        <f t="shared" si="94"/>
        <v>0</v>
      </c>
      <c r="S280" s="41">
        <v>0</v>
      </c>
      <c r="T280" s="42" t="s">
        <v>33</v>
      </c>
      <c r="U280" s="4"/>
      <c r="V280" s="4"/>
      <c r="W280" s="4"/>
      <c r="X280" s="20"/>
      <c r="Y280" s="20"/>
      <c r="Z280" s="20"/>
      <c r="AA280" s="3"/>
      <c r="AB280" s="3"/>
      <c r="AC280" s="21"/>
      <c r="AD280" s="21"/>
      <c r="AE280" s="21"/>
      <c r="AF280" s="4"/>
      <c r="AG280" s="1"/>
    </row>
    <row r="281" spans="1:33" ht="47.25" x14ac:dyDescent="0.25">
      <c r="A281" s="36" t="s">
        <v>518</v>
      </c>
      <c r="B281" s="37" t="s">
        <v>618</v>
      </c>
      <c r="C281" s="38" t="s">
        <v>619</v>
      </c>
      <c r="D281" s="39">
        <v>0.62175955199999999</v>
      </c>
      <c r="E281" s="39">
        <v>0</v>
      </c>
      <c r="F281" s="39">
        <f t="shared" si="91"/>
        <v>0.62175955199999999</v>
      </c>
      <c r="G281" s="40">
        <f t="shared" si="92"/>
        <v>0.62175955199999999</v>
      </c>
      <c r="H281" s="40">
        <f t="shared" si="90"/>
        <v>0</v>
      </c>
      <c r="I281" s="39">
        <v>0</v>
      </c>
      <c r="J281" s="39">
        <v>0</v>
      </c>
      <c r="K281" s="39">
        <v>0</v>
      </c>
      <c r="L281" s="40">
        <v>0</v>
      </c>
      <c r="M281" s="39">
        <v>0</v>
      </c>
      <c r="N281" s="40">
        <v>0</v>
      </c>
      <c r="O281" s="46">
        <v>0.62175955199999999</v>
      </c>
      <c r="P281" s="40">
        <v>0</v>
      </c>
      <c r="Q281" s="40">
        <f t="shared" si="93"/>
        <v>0.62175955199999999</v>
      </c>
      <c r="R281" s="40">
        <f t="shared" si="94"/>
        <v>0</v>
      </c>
      <c r="S281" s="41">
        <v>0</v>
      </c>
      <c r="T281" s="42" t="s">
        <v>33</v>
      </c>
      <c r="U281" s="4"/>
      <c r="V281" s="4"/>
      <c r="W281" s="4"/>
      <c r="X281" s="20"/>
      <c r="Y281" s="20"/>
      <c r="Z281" s="20"/>
      <c r="AA281" s="3"/>
      <c r="AB281" s="3"/>
      <c r="AC281" s="21"/>
      <c r="AD281" s="21"/>
      <c r="AE281" s="21"/>
      <c r="AF281" s="4"/>
      <c r="AG281" s="1"/>
    </row>
    <row r="282" spans="1:33" ht="31.5" x14ac:dyDescent="0.25">
      <c r="A282" s="56" t="s">
        <v>518</v>
      </c>
      <c r="B282" s="37" t="s">
        <v>620</v>
      </c>
      <c r="C282" s="38" t="s">
        <v>621</v>
      </c>
      <c r="D282" s="39" t="s">
        <v>33</v>
      </c>
      <c r="E282" s="39" t="s">
        <v>33</v>
      </c>
      <c r="F282" s="39" t="s">
        <v>33</v>
      </c>
      <c r="G282" s="40" t="s">
        <v>33</v>
      </c>
      <c r="H282" s="40">
        <f t="shared" si="90"/>
        <v>1.1040000000000001</v>
      </c>
      <c r="I282" s="39" t="s">
        <v>33</v>
      </c>
      <c r="J282" s="39">
        <v>1.1040000000000001</v>
      </c>
      <c r="K282" s="39" t="s">
        <v>33</v>
      </c>
      <c r="L282" s="40">
        <v>0</v>
      </c>
      <c r="M282" s="39" t="s">
        <v>33</v>
      </c>
      <c r="N282" s="40">
        <v>0</v>
      </c>
      <c r="O282" s="46" t="s">
        <v>33</v>
      </c>
      <c r="P282" s="40">
        <v>0</v>
      </c>
      <c r="Q282" s="40" t="s">
        <v>33</v>
      </c>
      <c r="R282" s="40" t="s">
        <v>33</v>
      </c>
      <c r="S282" s="41" t="s">
        <v>33</v>
      </c>
      <c r="T282" s="42" t="s">
        <v>622</v>
      </c>
      <c r="U282" s="4"/>
      <c r="V282" s="4"/>
      <c r="W282" s="4"/>
      <c r="X282" s="20"/>
      <c r="Y282" s="20"/>
      <c r="Z282" s="20"/>
      <c r="AA282" s="3"/>
      <c r="AB282" s="3"/>
      <c r="AC282" s="21"/>
      <c r="AD282" s="21"/>
      <c r="AE282" s="21"/>
      <c r="AF282" s="4"/>
      <c r="AG282" s="1"/>
    </row>
    <row r="283" spans="1:33" ht="31.5" x14ac:dyDescent="0.25">
      <c r="A283" s="36" t="s">
        <v>518</v>
      </c>
      <c r="B283" s="37" t="s">
        <v>623</v>
      </c>
      <c r="C283" s="38" t="s">
        <v>624</v>
      </c>
      <c r="D283" s="39">
        <v>0.32904839999999996</v>
      </c>
      <c r="E283" s="39">
        <v>0</v>
      </c>
      <c r="F283" s="39">
        <f t="shared" si="91"/>
        <v>0.32904839999999996</v>
      </c>
      <c r="G283" s="40">
        <f t="shared" si="92"/>
        <v>0.32904839999999996</v>
      </c>
      <c r="H283" s="40">
        <f t="shared" si="90"/>
        <v>0</v>
      </c>
      <c r="I283" s="39">
        <v>0</v>
      </c>
      <c r="J283" s="39">
        <v>0</v>
      </c>
      <c r="K283" s="39">
        <v>0</v>
      </c>
      <c r="L283" s="40">
        <v>0</v>
      </c>
      <c r="M283" s="39">
        <v>0</v>
      </c>
      <c r="N283" s="40">
        <v>0</v>
      </c>
      <c r="O283" s="46">
        <v>0.32904839999999996</v>
      </c>
      <c r="P283" s="40">
        <v>0</v>
      </c>
      <c r="Q283" s="40">
        <f t="shared" si="93"/>
        <v>0.32904839999999996</v>
      </c>
      <c r="R283" s="40">
        <f t="shared" si="94"/>
        <v>0</v>
      </c>
      <c r="S283" s="41">
        <v>0</v>
      </c>
      <c r="T283" s="42" t="s">
        <v>33</v>
      </c>
      <c r="U283" s="4"/>
      <c r="V283" s="4"/>
      <c r="W283" s="4"/>
      <c r="X283" s="20"/>
      <c r="Y283" s="20"/>
      <c r="Z283" s="20"/>
      <c r="AA283" s="3"/>
      <c r="AB283" s="3"/>
      <c r="AC283" s="21"/>
      <c r="AD283" s="21"/>
      <c r="AE283" s="21"/>
      <c r="AF283" s="4"/>
      <c r="AG283" s="1"/>
    </row>
    <row r="284" spans="1:33" ht="31.5" x14ac:dyDescent="0.25">
      <c r="A284" s="36" t="s">
        <v>518</v>
      </c>
      <c r="B284" s="37" t="s">
        <v>625</v>
      </c>
      <c r="C284" s="38" t="s">
        <v>626</v>
      </c>
      <c r="D284" s="39">
        <v>0.74553959999999997</v>
      </c>
      <c r="E284" s="39">
        <v>0</v>
      </c>
      <c r="F284" s="39">
        <f t="shared" si="91"/>
        <v>0.74553959999999997</v>
      </c>
      <c r="G284" s="40">
        <f t="shared" si="92"/>
        <v>0.74553959999999997</v>
      </c>
      <c r="H284" s="40">
        <f t="shared" si="90"/>
        <v>0</v>
      </c>
      <c r="I284" s="39">
        <v>0</v>
      </c>
      <c r="J284" s="39">
        <v>0</v>
      </c>
      <c r="K284" s="39">
        <v>0</v>
      </c>
      <c r="L284" s="40">
        <v>0</v>
      </c>
      <c r="M284" s="39">
        <v>0</v>
      </c>
      <c r="N284" s="40">
        <v>0</v>
      </c>
      <c r="O284" s="46">
        <v>0.74553959999999997</v>
      </c>
      <c r="P284" s="40">
        <v>0</v>
      </c>
      <c r="Q284" s="40">
        <f t="shared" si="93"/>
        <v>0.74553959999999997</v>
      </c>
      <c r="R284" s="40">
        <f t="shared" si="94"/>
        <v>0</v>
      </c>
      <c r="S284" s="41">
        <v>0</v>
      </c>
      <c r="T284" s="42" t="s">
        <v>33</v>
      </c>
      <c r="U284" s="4"/>
      <c r="V284" s="4"/>
      <c r="W284" s="4"/>
      <c r="X284" s="20"/>
      <c r="Y284" s="20"/>
      <c r="Z284" s="20"/>
      <c r="AA284" s="3"/>
      <c r="AB284" s="3"/>
      <c r="AC284" s="21"/>
      <c r="AD284" s="21"/>
      <c r="AE284" s="21"/>
      <c r="AF284" s="4"/>
      <c r="AG284" s="1"/>
    </row>
    <row r="285" spans="1:33" ht="31.5" x14ac:dyDescent="0.25">
      <c r="A285" s="36" t="s">
        <v>518</v>
      </c>
      <c r="B285" s="37" t="s">
        <v>627</v>
      </c>
      <c r="C285" s="38" t="s">
        <v>628</v>
      </c>
      <c r="D285" s="39">
        <v>0.61033199999999999</v>
      </c>
      <c r="E285" s="39">
        <v>0</v>
      </c>
      <c r="F285" s="39">
        <f t="shared" si="91"/>
        <v>0.61033199999999999</v>
      </c>
      <c r="G285" s="40">
        <f t="shared" si="92"/>
        <v>0.61033199999999999</v>
      </c>
      <c r="H285" s="40">
        <f t="shared" si="90"/>
        <v>0</v>
      </c>
      <c r="I285" s="39">
        <v>0</v>
      </c>
      <c r="J285" s="39">
        <v>0</v>
      </c>
      <c r="K285" s="39">
        <v>0</v>
      </c>
      <c r="L285" s="40">
        <v>0</v>
      </c>
      <c r="M285" s="39">
        <v>0</v>
      </c>
      <c r="N285" s="40">
        <v>0</v>
      </c>
      <c r="O285" s="46">
        <v>0.61033199999999999</v>
      </c>
      <c r="P285" s="40">
        <v>0</v>
      </c>
      <c r="Q285" s="40">
        <f t="shared" si="93"/>
        <v>0.61033199999999999</v>
      </c>
      <c r="R285" s="40">
        <f t="shared" si="94"/>
        <v>0</v>
      </c>
      <c r="S285" s="41">
        <v>0</v>
      </c>
      <c r="T285" s="42" t="s">
        <v>33</v>
      </c>
      <c r="U285" s="4"/>
      <c r="V285" s="4"/>
      <c r="W285" s="4"/>
      <c r="X285" s="20"/>
      <c r="Y285" s="20"/>
      <c r="Z285" s="20"/>
      <c r="AA285" s="3"/>
      <c r="AB285" s="3"/>
      <c r="AC285" s="21"/>
      <c r="AD285" s="21"/>
      <c r="AE285" s="21"/>
      <c r="AF285" s="4"/>
      <c r="AG285" s="1"/>
    </row>
    <row r="286" spans="1:33" ht="31.5" x14ac:dyDescent="0.25">
      <c r="A286" s="36" t="s">
        <v>518</v>
      </c>
      <c r="B286" s="37" t="s">
        <v>629</v>
      </c>
      <c r="C286" s="38" t="s">
        <v>630</v>
      </c>
      <c r="D286" s="39">
        <v>0.14658119999999999</v>
      </c>
      <c r="E286" s="39">
        <v>0</v>
      </c>
      <c r="F286" s="39">
        <f t="shared" si="91"/>
        <v>0.14658119999999999</v>
      </c>
      <c r="G286" s="40">
        <f t="shared" si="92"/>
        <v>0.14658119999999999</v>
      </c>
      <c r="H286" s="40">
        <f t="shared" si="90"/>
        <v>0</v>
      </c>
      <c r="I286" s="39">
        <v>0</v>
      </c>
      <c r="J286" s="39">
        <v>0</v>
      </c>
      <c r="K286" s="39">
        <v>0</v>
      </c>
      <c r="L286" s="40">
        <v>0</v>
      </c>
      <c r="M286" s="39">
        <v>0</v>
      </c>
      <c r="N286" s="40">
        <v>0</v>
      </c>
      <c r="O286" s="46">
        <v>0.14658119999999999</v>
      </c>
      <c r="P286" s="40">
        <v>0</v>
      </c>
      <c r="Q286" s="40">
        <f t="shared" si="93"/>
        <v>0.14658119999999999</v>
      </c>
      <c r="R286" s="40">
        <f t="shared" si="94"/>
        <v>0</v>
      </c>
      <c r="S286" s="41">
        <v>0</v>
      </c>
      <c r="T286" s="42" t="s">
        <v>33</v>
      </c>
      <c r="U286" s="4"/>
      <c r="V286" s="4"/>
      <c r="W286" s="4"/>
      <c r="X286" s="20"/>
      <c r="Y286" s="20"/>
      <c r="Z286" s="20"/>
      <c r="AA286" s="3"/>
      <c r="AB286" s="3"/>
      <c r="AC286" s="21"/>
      <c r="AD286" s="21"/>
      <c r="AE286" s="21"/>
      <c r="AF286" s="4"/>
      <c r="AG286" s="1"/>
    </row>
    <row r="287" spans="1:33" ht="31.5" x14ac:dyDescent="0.25">
      <c r="A287" s="36" t="s">
        <v>518</v>
      </c>
      <c r="B287" s="37" t="s">
        <v>631</v>
      </c>
      <c r="C287" s="38" t="s">
        <v>632</v>
      </c>
      <c r="D287" s="39">
        <v>0.29316119999999996</v>
      </c>
      <c r="E287" s="39">
        <v>0</v>
      </c>
      <c r="F287" s="39">
        <f t="shared" si="91"/>
        <v>0.29316119999999996</v>
      </c>
      <c r="G287" s="40">
        <f t="shared" si="92"/>
        <v>0.29316119999999996</v>
      </c>
      <c r="H287" s="40">
        <f t="shared" si="90"/>
        <v>0</v>
      </c>
      <c r="I287" s="39">
        <v>0</v>
      </c>
      <c r="J287" s="39">
        <v>0</v>
      </c>
      <c r="K287" s="39">
        <v>0</v>
      </c>
      <c r="L287" s="40">
        <v>0</v>
      </c>
      <c r="M287" s="39">
        <v>0</v>
      </c>
      <c r="N287" s="40">
        <v>0</v>
      </c>
      <c r="O287" s="46">
        <v>0.29316119999999996</v>
      </c>
      <c r="P287" s="40">
        <v>0</v>
      </c>
      <c r="Q287" s="40">
        <f t="shared" si="93"/>
        <v>0.29316119999999996</v>
      </c>
      <c r="R287" s="40">
        <f t="shared" si="94"/>
        <v>0</v>
      </c>
      <c r="S287" s="41">
        <v>0</v>
      </c>
      <c r="T287" s="42" t="s">
        <v>33</v>
      </c>
      <c r="U287" s="4"/>
      <c r="V287" s="4"/>
      <c r="W287" s="4"/>
      <c r="X287" s="20"/>
      <c r="Y287" s="20"/>
      <c r="Z287" s="20"/>
      <c r="AA287" s="3"/>
      <c r="AB287" s="3"/>
      <c r="AC287" s="21"/>
      <c r="AD287" s="21"/>
      <c r="AE287" s="21"/>
      <c r="AF287" s="4"/>
      <c r="AG287" s="1"/>
    </row>
    <row r="288" spans="1:33" ht="31.5" x14ac:dyDescent="0.25">
      <c r="A288" s="36" t="s">
        <v>518</v>
      </c>
      <c r="B288" s="37" t="s">
        <v>633</v>
      </c>
      <c r="C288" s="38" t="s">
        <v>634</v>
      </c>
      <c r="D288" s="39">
        <v>0.23882519999999996</v>
      </c>
      <c r="E288" s="39">
        <v>0</v>
      </c>
      <c r="F288" s="39">
        <f t="shared" si="91"/>
        <v>0.23882519999999996</v>
      </c>
      <c r="G288" s="40">
        <f t="shared" si="92"/>
        <v>0.23882519999999996</v>
      </c>
      <c r="H288" s="40">
        <f t="shared" si="90"/>
        <v>0</v>
      </c>
      <c r="I288" s="39">
        <v>0</v>
      </c>
      <c r="J288" s="39">
        <v>0</v>
      </c>
      <c r="K288" s="39">
        <v>0</v>
      </c>
      <c r="L288" s="40">
        <v>0</v>
      </c>
      <c r="M288" s="39">
        <v>0</v>
      </c>
      <c r="N288" s="40">
        <v>0</v>
      </c>
      <c r="O288" s="46">
        <v>0.23882519999999996</v>
      </c>
      <c r="P288" s="40">
        <v>0</v>
      </c>
      <c r="Q288" s="40">
        <f t="shared" si="93"/>
        <v>0.23882519999999996</v>
      </c>
      <c r="R288" s="40">
        <f t="shared" si="94"/>
        <v>0</v>
      </c>
      <c r="S288" s="41">
        <v>0</v>
      </c>
      <c r="T288" s="42" t="s">
        <v>33</v>
      </c>
      <c r="U288" s="4"/>
      <c r="V288" s="4"/>
      <c r="W288" s="4"/>
      <c r="X288" s="20"/>
      <c r="Y288" s="20"/>
      <c r="Z288" s="20"/>
      <c r="AA288" s="3"/>
      <c r="AB288" s="3"/>
      <c r="AC288" s="21"/>
      <c r="AD288" s="21"/>
      <c r="AE288" s="21"/>
      <c r="AF288" s="4"/>
      <c r="AG288" s="1"/>
    </row>
    <row r="289" spans="1:33" ht="31.5" x14ac:dyDescent="0.25">
      <c r="A289" s="36" t="s">
        <v>518</v>
      </c>
      <c r="B289" s="37" t="s">
        <v>635</v>
      </c>
      <c r="C289" s="38" t="s">
        <v>636</v>
      </c>
      <c r="D289" s="39">
        <v>1.1478381600000001</v>
      </c>
      <c r="E289" s="39">
        <v>0</v>
      </c>
      <c r="F289" s="39">
        <f t="shared" si="91"/>
        <v>1.1478381600000001</v>
      </c>
      <c r="G289" s="40">
        <f t="shared" si="92"/>
        <v>1.1478381600000001</v>
      </c>
      <c r="H289" s="40">
        <f t="shared" si="90"/>
        <v>0</v>
      </c>
      <c r="I289" s="39">
        <v>0</v>
      </c>
      <c r="J289" s="39">
        <v>0</v>
      </c>
      <c r="K289" s="39">
        <v>0</v>
      </c>
      <c r="L289" s="40">
        <v>0</v>
      </c>
      <c r="M289" s="39">
        <v>0</v>
      </c>
      <c r="N289" s="40">
        <v>0</v>
      </c>
      <c r="O289" s="46">
        <v>1.1478381600000001</v>
      </c>
      <c r="P289" s="40">
        <v>0</v>
      </c>
      <c r="Q289" s="40">
        <f t="shared" si="93"/>
        <v>1.1478381600000001</v>
      </c>
      <c r="R289" s="40">
        <f t="shared" si="94"/>
        <v>0</v>
      </c>
      <c r="S289" s="41">
        <v>0</v>
      </c>
      <c r="T289" s="42" t="s">
        <v>33</v>
      </c>
      <c r="U289" s="4"/>
      <c r="V289" s="4"/>
      <c r="W289" s="4"/>
      <c r="X289" s="20"/>
      <c r="Y289" s="20"/>
      <c r="Z289" s="20"/>
      <c r="AA289" s="3"/>
      <c r="AB289" s="3"/>
      <c r="AC289" s="21"/>
      <c r="AD289" s="21"/>
      <c r="AE289" s="21"/>
      <c r="AF289" s="4"/>
      <c r="AG289" s="1"/>
    </row>
    <row r="290" spans="1:33" ht="31.5" x14ac:dyDescent="0.25">
      <c r="A290" s="36" t="s">
        <v>518</v>
      </c>
      <c r="B290" s="37" t="s">
        <v>637</v>
      </c>
      <c r="C290" s="38" t="s">
        <v>638</v>
      </c>
      <c r="D290" s="39">
        <v>0.270960492</v>
      </c>
      <c r="E290" s="39">
        <v>0</v>
      </c>
      <c r="F290" s="39">
        <f t="shared" si="91"/>
        <v>0.270960492</v>
      </c>
      <c r="G290" s="40">
        <f t="shared" si="92"/>
        <v>0.270960492</v>
      </c>
      <c r="H290" s="40">
        <f t="shared" si="90"/>
        <v>0</v>
      </c>
      <c r="I290" s="39">
        <v>0</v>
      </c>
      <c r="J290" s="39">
        <v>0</v>
      </c>
      <c r="K290" s="39">
        <v>0</v>
      </c>
      <c r="L290" s="40">
        <v>0</v>
      </c>
      <c r="M290" s="39">
        <v>0</v>
      </c>
      <c r="N290" s="40">
        <v>0</v>
      </c>
      <c r="O290" s="46">
        <v>0.270960492</v>
      </c>
      <c r="P290" s="40">
        <v>0</v>
      </c>
      <c r="Q290" s="40">
        <f t="shared" si="93"/>
        <v>0.270960492</v>
      </c>
      <c r="R290" s="40">
        <f t="shared" si="94"/>
        <v>0</v>
      </c>
      <c r="S290" s="41">
        <v>0</v>
      </c>
      <c r="T290" s="42" t="s">
        <v>33</v>
      </c>
      <c r="U290" s="4"/>
      <c r="V290" s="4"/>
      <c r="W290" s="4"/>
      <c r="X290" s="20"/>
      <c r="Y290" s="20"/>
      <c r="Z290" s="20"/>
      <c r="AA290" s="3"/>
      <c r="AB290" s="3"/>
      <c r="AC290" s="21"/>
      <c r="AD290" s="21"/>
      <c r="AE290" s="21"/>
      <c r="AF290" s="4"/>
      <c r="AG290" s="1"/>
    </row>
    <row r="291" spans="1:33" ht="31.5" x14ac:dyDescent="0.25">
      <c r="A291" s="36" t="s">
        <v>518</v>
      </c>
      <c r="B291" s="37" t="s">
        <v>639</v>
      </c>
      <c r="C291" s="38" t="s">
        <v>640</v>
      </c>
      <c r="D291" s="39">
        <v>0.34321661999999997</v>
      </c>
      <c r="E291" s="39">
        <v>0</v>
      </c>
      <c r="F291" s="39">
        <f t="shared" si="91"/>
        <v>0.34321661999999997</v>
      </c>
      <c r="G291" s="40">
        <f t="shared" si="92"/>
        <v>0.34321661999999997</v>
      </c>
      <c r="H291" s="40">
        <f t="shared" si="90"/>
        <v>0</v>
      </c>
      <c r="I291" s="39">
        <v>0</v>
      </c>
      <c r="J291" s="39">
        <v>0</v>
      </c>
      <c r="K291" s="39">
        <v>0</v>
      </c>
      <c r="L291" s="40">
        <v>0</v>
      </c>
      <c r="M291" s="39">
        <v>0</v>
      </c>
      <c r="N291" s="40">
        <v>0</v>
      </c>
      <c r="O291" s="46">
        <v>0.34321661999999997</v>
      </c>
      <c r="P291" s="40">
        <v>0</v>
      </c>
      <c r="Q291" s="40">
        <f t="shared" si="93"/>
        <v>0.34321661999999997</v>
      </c>
      <c r="R291" s="40">
        <f t="shared" si="94"/>
        <v>0</v>
      </c>
      <c r="S291" s="41">
        <v>0</v>
      </c>
      <c r="T291" s="42" t="s">
        <v>33</v>
      </c>
      <c r="U291" s="4"/>
      <c r="V291" s="4"/>
      <c r="W291" s="4"/>
      <c r="X291" s="20"/>
      <c r="Y291" s="20"/>
      <c r="Z291" s="20"/>
      <c r="AA291" s="3"/>
      <c r="AB291" s="3"/>
      <c r="AC291" s="21"/>
      <c r="AD291" s="21"/>
      <c r="AE291" s="21"/>
      <c r="AF291" s="4"/>
      <c r="AG291" s="1"/>
    </row>
    <row r="292" spans="1:33" ht="31.5" x14ac:dyDescent="0.25">
      <c r="A292" s="36" t="s">
        <v>518</v>
      </c>
      <c r="B292" s="37" t="s">
        <v>641</v>
      </c>
      <c r="C292" s="38" t="s">
        <v>642</v>
      </c>
      <c r="D292" s="39">
        <v>0.32113835999999996</v>
      </c>
      <c r="E292" s="39">
        <v>0</v>
      </c>
      <c r="F292" s="39">
        <f t="shared" si="91"/>
        <v>0.32113835999999996</v>
      </c>
      <c r="G292" s="40">
        <f t="shared" si="92"/>
        <v>0.32113835999999996</v>
      </c>
      <c r="H292" s="40">
        <f t="shared" si="90"/>
        <v>0</v>
      </c>
      <c r="I292" s="39">
        <v>0</v>
      </c>
      <c r="J292" s="39">
        <v>0</v>
      </c>
      <c r="K292" s="39">
        <v>0</v>
      </c>
      <c r="L292" s="40">
        <v>0</v>
      </c>
      <c r="M292" s="39">
        <v>0</v>
      </c>
      <c r="N292" s="40">
        <v>0</v>
      </c>
      <c r="O292" s="46">
        <v>0.32113835999999996</v>
      </c>
      <c r="P292" s="40">
        <v>0</v>
      </c>
      <c r="Q292" s="40">
        <f t="shared" si="93"/>
        <v>0.32113835999999996</v>
      </c>
      <c r="R292" s="40">
        <f t="shared" si="94"/>
        <v>0</v>
      </c>
      <c r="S292" s="41">
        <v>0</v>
      </c>
      <c r="T292" s="42" t="s">
        <v>33</v>
      </c>
      <c r="U292" s="4"/>
      <c r="V292" s="4"/>
      <c r="W292" s="4"/>
      <c r="X292" s="20"/>
      <c r="Y292" s="20"/>
      <c r="Z292" s="20"/>
      <c r="AA292" s="3"/>
      <c r="AB292" s="3"/>
      <c r="AC292" s="21"/>
      <c r="AD292" s="21"/>
      <c r="AE292" s="21"/>
      <c r="AF292" s="4"/>
      <c r="AG292" s="1"/>
    </row>
    <row r="293" spans="1:33" ht="78.75" x14ac:dyDescent="0.25">
      <c r="A293" s="56" t="s">
        <v>518</v>
      </c>
      <c r="B293" s="37" t="s">
        <v>643</v>
      </c>
      <c r="C293" s="38" t="s">
        <v>644</v>
      </c>
      <c r="D293" s="39" t="s">
        <v>33</v>
      </c>
      <c r="E293" s="39" t="s">
        <v>33</v>
      </c>
      <c r="F293" s="39" t="s">
        <v>33</v>
      </c>
      <c r="G293" s="40" t="s">
        <v>33</v>
      </c>
      <c r="H293" s="40">
        <f t="shared" si="90"/>
        <v>0</v>
      </c>
      <c r="I293" s="39" t="s">
        <v>33</v>
      </c>
      <c r="J293" s="39">
        <v>0</v>
      </c>
      <c r="K293" s="39" t="s">
        <v>33</v>
      </c>
      <c r="L293" s="40">
        <v>0</v>
      </c>
      <c r="M293" s="39" t="s">
        <v>33</v>
      </c>
      <c r="N293" s="40">
        <v>0</v>
      </c>
      <c r="O293" s="46" t="s">
        <v>33</v>
      </c>
      <c r="P293" s="40">
        <v>0</v>
      </c>
      <c r="Q293" s="40" t="s">
        <v>33</v>
      </c>
      <c r="R293" s="40" t="s">
        <v>33</v>
      </c>
      <c r="S293" s="41" t="s">
        <v>33</v>
      </c>
      <c r="T293" s="43" t="s">
        <v>312</v>
      </c>
      <c r="U293" s="4"/>
      <c r="V293" s="4"/>
      <c r="W293" s="4"/>
      <c r="X293" s="20"/>
      <c r="Y293" s="20"/>
      <c r="Z293" s="20"/>
      <c r="AA293" s="3"/>
      <c r="AB293" s="3"/>
      <c r="AC293" s="21"/>
      <c r="AD293" s="21"/>
      <c r="AE293" s="21"/>
      <c r="AF293" s="4"/>
      <c r="AG293" s="1"/>
    </row>
    <row r="294" spans="1:33" ht="47.25" x14ac:dyDescent="0.25">
      <c r="A294" s="36" t="s">
        <v>518</v>
      </c>
      <c r="B294" s="37" t="s">
        <v>645</v>
      </c>
      <c r="C294" s="38" t="s">
        <v>646</v>
      </c>
      <c r="D294" s="39">
        <v>0.50067455999999988</v>
      </c>
      <c r="E294" s="39">
        <v>0</v>
      </c>
      <c r="F294" s="39">
        <f t="shared" si="91"/>
        <v>0.50067455999999988</v>
      </c>
      <c r="G294" s="40">
        <f t="shared" si="92"/>
        <v>0.50067455999999988</v>
      </c>
      <c r="H294" s="40">
        <f t="shared" si="90"/>
        <v>0</v>
      </c>
      <c r="I294" s="39">
        <v>0</v>
      </c>
      <c r="J294" s="39">
        <v>0</v>
      </c>
      <c r="K294" s="39">
        <v>0</v>
      </c>
      <c r="L294" s="40">
        <v>0</v>
      </c>
      <c r="M294" s="39">
        <v>0</v>
      </c>
      <c r="N294" s="40">
        <v>0</v>
      </c>
      <c r="O294" s="46">
        <v>0.50067455999999988</v>
      </c>
      <c r="P294" s="40">
        <v>0</v>
      </c>
      <c r="Q294" s="40">
        <f t="shared" si="93"/>
        <v>0.50067455999999988</v>
      </c>
      <c r="R294" s="40">
        <f t="shared" si="94"/>
        <v>0</v>
      </c>
      <c r="S294" s="41">
        <v>0</v>
      </c>
      <c r="T294" s="42" t="s">
        <v>33</v>
      </c>
      <c r="U294" s="4"/>
      <c r="V294" s="4"/>
      <c r="W294" s="4"/>
      <c r="X294" s="20"/>
      <c r="Y294" s="20"/>
      <c r="Z294" s="20"/>
      <c r="AA294" s="3"/>
      <c r="AB294" s="3"/>
      <c r="AC294" s="21"/>
      <c r="AD294" s="21"/>
      <c r="AE294" s="21"/>
      <c r="AF294" s="4"/>
      <c r="AG294" s="1"/>
    </row>
    <row r="295" spans="1:33" ht="31.5" x14ac:dyDescent="0.25">
      <c r="A295" s="36" t="s">
        <v>518</v>
      </c>
      <c r="B295" s="37" t="s">
        <v>647</v>
      </c>
      <c r="C295" s="38" t="s">
        <v>648</v>
      </c>
      <c r="D295" s="39">
        <v>0.44491043999999996</v>
      </c>
      <c r="E295" s="39">
        <v>0</v>
      </c>
      <c r="F295" s="39">
        <f t="shared" si="91"/>
        <v>0.44491043999999996</v>
      </c>
      <c r="G295" s="40">
        <f t="shared" si="92"/>
        <v>0.44491043999999996</v>
      </c>
      <c r="H295" s="40">
        <f t="shared" si="90"/>
        <v>0</v>
      </c>
      <c r="I295" s="39">
        <v>0</v>
      </c>
      <c r="J295" s="39">
        <v>0</v>
      </c>
      <c r="K295" s="39">
        <v>0</v>
      </c>
      <c r="L295" s="40">
        <v>0</v>
      </c>
      <c r="M295" s="39">
        <v>0</v>
      </c>
      <c r="N295" s="40">
        <v>0</v>
      </c>
      <c r="O295" s="46">
        <v>0.44491043999999996</v>
      </c>
      <c r="P295" s="40">
        <v>0</v>
      </c>
      <c r="Q295" s="40">
        <f t="shared" si="93"/>
        <v>0.44491043999999996</v>
      </c>
      <c r="R295" s="40">
        <f t="shared" si="94"/>
        <v>0</v>
      </c>
      <c r="S295" s="41">
        <v>0</v>
      </c>
      <c r="T295" s="42" t="s">
        <v>33</v>
      </c>
      <c r="U295" s="4"/>
      <c r="V295" s="4"/>
      <c r="W295" s="4"/>
      <c r="X295" s="20"/>
      <c r="Y295" s="20"/>
      <c r="Z295" s="20"/>
      <c r="AA295" s="3"/>
      <c r="AB295" s="3"/>
      <c r="AC295" s="21"/>
      <c r="AD295" s="21"/>
      <c r="AE295" s="21"/>
      <c r="AF295" s="4"/>
      <c r="AG295" s="1"/>
    </row>
    <row r="296" spans="1:33" ht="31.5" x14ac:dyDescent="0.25">
      <c r="A296" s="36" t="s">
        <v>518</v>
      </c>
      <c r="B296" s="37" t="s">
        <v>649</v>
      </c>
      <c r="C296" s="38" t="s">
        <v>650</v>
      </c>
      <c r="D296" s="39">
        <v>0.17450747999999999</v>
      </c>
      <c r="E296" s="39">
        <v>0</v>
      </c>
      <c r="F296" s="39">
        <f t="shared" si="91"/>
        <v>0.17450747999999999</v>
      </c>
      <c r="G296" s="40">
        <f t="shared" si="92"/>
        <v>0.17450747999999999</v>
      </c>
      <c r="H296" s="40">
        <f t="shared" si="90"/>
        <v>0</v>
      </c>
      <c r="I296" s="39">
        <v>0</v>
      </c>
      <c r="J296" s="39">
        <v>0</v>
      </c>
      <c r="K296" s="39">
        <v>0</v>
      </c>
      <c r="L296" s="40">
        <v>0</v>
      </c>
      <c r="M296" s="39">
        <v>0</v>
      </c>
      <c r="N296" s="40">
        <v>0</v>
      </c>
      <c r="O296" s="46">
        <v>0.17450747999999999</v>
      </c>
      <c r="P296" s="40">
        <v>0</v>
      </c>
      <c r="Q296" s="40">
        <f t="shared" si="93"/>
        <v>0.17450747999999999</v>
      </c>
      <c r="R296" s="40">
        <f t="shared" si="94"/>
        <v>0</v>
      </c>
      <c r="S296" s="41">
        <v>0</v>
      </c>
      <c r="T296" s="42" t="s">
        <v>33</v>
      </c>
      <c r="U296" s="4"/>
      <c r="V296" s="4"/>
      <c r="W296" s="4"/>
      <c r="X296" s="20"/>
      <c r="Y296" s="20"/>
      <c r="Z296" s="20"/>
      <c r="AA296" s="3"/>
      <c r="AB296" s="3"/>
      <c r="AC296" s="21"/>
      <c r="AD296" s="21"/>
      <c r="AE296" s="21"/>
      <c r="AF296" s="4"/>
      <c r="AG296" s="1"/>
    </row>
    <row r="297" spans="1:33" ht="31.5" x14ac:dyDescent="0.25">
      <c r="A297" s="36" t="s">
        <v>518</v>
      </c>
      <c r="B297" s="37" t="s">
        <v>651</v>
      </c>
      <c r="C297" s="38" t="s">
        <v>652</v>
      </c>
      <c r="D297" s="39">
        <v>3.5500775639999995</v>
      </c>
      <c r="E297" s="39">
        <v>0</v>
      </c>
      <c r="F297" s="39">
        <f t="shared" si="91"/>
        <v>3.5500775639999995</v>
      </c>
      <c r="G297" s="40">
        <f t="shared" si="92"/>
        <v>3.5500775639999995</v>
      </c>
      <c r="H297" s="40">
        <f t="shared" si="90"/>
        <v>0.51134219999999997</v>
      </c>
      <c r="I297" s="39">
        <v>0</v>
      </c>
      <c r="J297" s="39">
        <v>0.51134219999999997</v>
      </c>
      <c r="K297" s="39">
        <v>0</v>
      </c>
      <c r="L297" s="40">
        <v>0</v>
      </c>
      <c r="M297" s="39">
        <v>0</v>
      </c>
      <c r="N297" s="40">
        <v>0</v>
      </c>
      <c r="O297" s="46">
        <v>3.5500775639999995</v>
      </c>
      <c r="P297" s="40">
        <v>0</v>
      </c>
      <c r="Q297" s="40">
        <f t="shared" si="93"/>
        <v>3.0387353639999994</v>
      </c>
      <c r="R297" s="40">
        <f t="shared" si="94"/>
        <v>0.51134219999999997</v>
      </c>
      <c r="S297" s="41">
        <v>1</v>
      </c>
      <c r="T297" s="42" t="s">
        <v>653</v>
      </c>
      <c r="U297" s="4"/>
      <c r="V297" s="4"/>
      <c r="W297" s="4"/>
      <c r="X297" s="20"/>
      <c r="Y297" s="20"/>
      <c r="Z297" s="20"/>
      <c r="AA297" s="3"/>
      <c r="AB297" s="3"/>
      <c r="AC297" s="21"/>
      <c r="AD297" s="21"/>
      <c r="AE297" s="21"/>
      <c r="AF297" s="4"/>
      <c r="AG297" s="1"/>
    </row>
    <row r="298" spans="1:33" ht="31.5" x14ac:dyDescent="0.25">
      <c r="A298" s="36" t="s">
        <v>518</v>
      </c>
      <c r="B298" s="37" t="s">
        <v>654</v>
      </c>
      <c r="C298" s="38" t="s">
        <v>655</v>
      </c>
      <c r="D298" s="39">
        <v>0.447586596</v>
      </c>
      <c r="E298" s="39">
        <v>0</v>
      </c>
      <c r="F298" s="39">
        <f t="shared" si="91"/>
        <v>0.447586596</v>
      </c>
      <c r="G298" s="40">
        <f t="shared" si="92"/>
        <v>0.447586596</v>
      </c>
      <c r="H298" s="40">
        <f t="shared" si="90"/>
        <v>0</v>
      </c>
      <c r="I298" s="39">
        <v>0</v>
      </c>
      <c r="J298" s="39">
        <v>0</v>
      </c>
      <c r="K298" s="39">
        <v>0</v>
      </c>
      <c r="L298" s="40">
        <v>0</v>
      </c>
      <c r="M298" s="39">
        <v>0</v>
      </c>
      <c r="N298" s="40">
        <v>0</v>
      </c>
      <c r="O298" s="46">
        <v>0.447586596</v>
      </c>
      <c r="P298" s="40">
        <v>0</v>
      </c>
      <c r="Q298" s="40">
        <f t="shared" si="93"/>
        <v>0.447586596</v>
      </c>
      <c r="R298" s="40">
        <f t="shared" si="94"/>
        <v>0</v>
      </c>
      <c r="S298" s="41">
        <v>0</v>
      </c>
      <c r="T298" s="42" t="s">
        <v>33</v>
      </c>
      <c r="U298" s="4"/>
      <c r="V298" s="4"/>
      <c r="W298" s="4"/>
      <c r="X298" s="20"/>
      <c r="Y298" s="20"/>
      <c r="Z298" s="20"/>
      <c r="AA298" s="3"/>
      <c r="AB298" s="3"/>
      <c r="AC298" s="21"/>
      <c r="AD298" s="21"/>
      <c r="AE298" s="21"/>
      <c r="AF298" s="4"/>
      <c r="AG298" s="1"/>
    </row>
    <row r="299" spans="1:33" ht="31.5" x14ac:dyDescent="0.25">
      <c r="A299" s="36" t="s">
        <v>518</v>
      </c>
      <c r="B299" s="37" t="s">
        <v>656</v>
      </c>
      <c r="C299" s="38" t="s">
        <v>657</v>
      </c>
      <c r="D299" s="39">
        <v>0.16578232799999998</v>
      </c>
      <c r="E299" s="39">
        <v>0</v>
      </c>
      <c r="F299" s="39">
        <f t="shared" si="91"/>
        <v>0.16578232799999998</v>
      </c>
      <c r="G299" s="40">
        <f t="shared" si="92"/>
        <v>0.16578232799999998</v>
      </c>
      <c r="H299" s="40">
        <f t="shared" si="90"/>
        <v>0</v>
      </c>
      <c r="I299" s="39">
        <v>0</v>
      </c>
      <c r="J299" s="39">
        <v>0</v>
      </c>
      <c r="K299" s="39">
        <v>0</v>
      </c>
      <c r="L299" s="40">
        <v>0</v>
      </c>
      <c r="M299" s="39">
        <v>0</v>
      </c>
      <c r="N299" s="40">
        <v>0</v>
      </c>
      <c r="O299" s="46">
        <v>0.16578232799999998</v>
      </c>
      <c r="P299" s="40">
        <v>0</v>
      </c>
      <c r="Q299" s="40">
        <f t="shared" si="93"/>
        <v>0.16578232799999998</v>
      </c>
      <c r="R299" s="40">
        <f t="shared" si="94"/>
        <v>0</v>
      </c>
      <c r="S299" s="41">
        <v>0</v>
      </c>
      <c r="T299" s="42" t="s">
        <v>33</v>
      </c>
      <c r="U299" s="4"/>
      <c r="V299" s="4"/>
      <c r="W299" s="4"/>
      <c r="X299" s="20"/>
      <c r="Y299" s="20"/>
      <c r="Z299" s="20"/>
      <c r="AA299" s="3"/>
      <c r="AB299" s="3"/>
      <c r="AC299" s="21"/>
      <c r="AD299" s="21"/>
      <c r="AE299" s="21"/>
      <c r="AF299" s="4"/>
      <c r="AG299" s="1"/>
    </row>
    <row r="300" spans="1:33" ht="78.75" x14ac:dyDescent="0.25">
      <c r="A300" s="55" t="s">
        <v>518</v>
      </c>
      <c r="B300" s="37" t="s">
        <v>658</v>
      </c>
      <c r="C300" s="38" t="s">
        <v>659</v>
      </c>
      <c r="D300" s="39" t="s">
        <v>33</v>
      </c>
      <c r="E300" s="39" t="s">
        <v>33</v>
      </c>
      <c r="F300" s="39" t="s">
        <v>33</v>
      </c>
      <c r="G300" s="40" t="s">
        <v>33</v>
      </c>
      <c r="H300" s="40">
        <f t="shared" si="90"/>
        <v>11.400675</v>
      </c>
      <c r="I300" s="39" t="s">
        <v>33</v>
      </c>
      <c r="J300" s="39">
        <v>11.400675</v>
      </c>
      <c r="K300" s="39" t="s">
        <v>33</v>
      </c>
      <c r="L300" s="40">
        <v>0</v>
      </c>
      <c r="M300" s="39" t="s">
        <v>33</v>
      </c>
      <c r="N300" s="40">
        <v>0</v>
      </c>
      <c r="O300" s="46" t="s">
        <v>33</v>
      </c>
      <c r="P300" s="40">
        <v>0</v>
      </c>
      <c r="Q300" s="40" t="s">
        <v>33</v>
      </c>
      <c r="R300" s="40" t="s">
        <v>33</v>
      </c>
      <c r="S300" s="41" t="s">
        <v>33</v>
      </c>
      <c r="T300" s="42" t="s">
        <v>660</v>
      </c>
      <c r="U300" s="4"/>
      <c r="V300" s="4"/>
      <c r="W300" s="4"/>
      <c r="X300" s="20"/>
      <c r="Y300" s="20"/>
      <c r="Z300" s="20"/>
      <c r="AA300" s="3"/>
      <c r="AB300" s="3"/>
      <c r="AC300" s="21"/>
      <c r="AD300" s="21"/>
      <c r="AE300" s="21"/>
      <c r="AF300" s="4"/>
      <c r="AG300" s="1"/>
    </row>
    <row r="301" spans="1:33" ht="63" x14ac:dyDescent="0.25">
      <c r="A301" s="55" t="s">
        <v>518</v>
      </c>
      <c r="B301" s="37" t="s">
        <v>661</v>
      </c>
      <c r="C301" s="38" t="s">
        <v>662</v>
      </c>
      <c r="D301" s="39" t="s">
        <v>33</v>
      </c>
      <c r="E301" s="39" t="s">
        <v>33</v>
      </c>
      <c r="F301" s="39" t="s">
        <v>33</v>
      </c>
      <c r="G301" s="40" t="s">
        <v>33</v>
      </c>
      <c r="H301" s="40">
        <f t="shared" si="90"/>
        <v>1.4345999999999999</v>
      </c>
      <c r="I301" s="39" t="s">
        <v>33</v>
      </c>
      <c r="J301" s="39">
        <v>1.4345999999999999</v>
      </c>
      <c r="K301" s="39" t="s">
        <v>33</v>
      </c>
      <c r="L301" s="40">
        <v>0</v>
      </c>
      <c r="M301" s="39" t="s">
        <v>33</v>
      </c>
      <c r="N301" s="40">
        <v>0</v>
      </c>
      <c r="O301" s="46" t="s">
        <v>33</v>
      </c>
      <c r="P301" s="40">
        <v>0</v>
      </c>
      <c r="Q301" s="40" t="s">
        <v>33</v>
      </c>
      <c r="R301" s="40" t="s">
        <v>33</v>
      </c>
      <c r="S301" s="41" t="s">
        <v>33</v>
      </c>
      <c r="T301" s="42" t="s">
        <v>663</v>
      </c>
      <c r="U301" s="4"/>
      <c r="V301" s="4"/>
      <c r="W301" s="4"/>
      <c r="X301" s="20"/>
      <c r="Y301" s="20"/>
      <c r="Z301" s="20"/>
      <c r="AA301" s="3"/>
      <c r="AB301" s="3"/>
      <c r="AC301" s="21"/>
      <c r="AD301" s="21"/>
      <c r="AE301" s="21"/>
      <c r="AF301" s="4"/>
      <c r="AG301" s="1"/>
    </row>
    <row r="302" spans="1:33" ht="63" x14ac:dyDescent="0.25">
      <c r="A302" s="56" t="s">
        <v>518</v>
      </c>
      <c r="B302" s="37" t="s">
        <v>664</v>
      </c>
      <c r="C302" s="38" t="s">
        <v>665</v>
      </c>
      <c r="D302" s="39" t="s">
        <v>33</v>
      </c>
      <c r="E302" s="39" t="s">
        <v>33</v>
      </c>
      <c r="F302" s="39" t="s">
        <v>33</v>
      </c>
      <c r="G302" s="40" t="s">
        <v>33</v>
      </c>
      <c r="H302" s="40">
        <f t="shared" si="90"/>
        <v>0.19109999999999999</v>
      </c>
      <c r="I302" s="39" t="s">
        <v>33</v>
      </c>
      <c r="J302" s="39">
        <v>0.19109999999999999</v>
      </c>
      <c r="K302" s="39" t="s">
        <v>33</v>
      </c>
      <c r="L302" s="40">
        <v>0</v>
      </c>
      <c r="M302" s="39" t="s">
        <v>33</v>
      </c>
      <c r="N302" s="40">
        <v>0</v>
      </c>
      <c r="O302" s="46" t="s">
        <v>33</v>
      </c>
      <c r="P302" s="40">
        <v>0</v>
      </c>
      <c r="Q302" s="40" t="s">
        <v>33</v>
      </c>
      <c r="R302" s="40" t="s">
        <v>33</v>
      </c>
      <c r="S302" s="41" t="s">
        <v>33</v>
      </c>
      <c r="T302" s="42" t="s">
        <v>663</v>
      </c>
      <c r="U302" s="4"/>
      <c r="V302" s="4"/>
      <c r="W302" s="4"/>
      <c r="X302" s="20"/>
      <c r="Y302" s="20"/>
      <c r="Z302" s="20"/>
      <c r="AA302" s="3"/>
      <c r="AB302" s="3"/>
      <c r="AC302" s="21"/>
      <c r="AD302" s="21"/>
      <c r="AE302" s="21"/>
      <c r="AF302" s="4"/>
      <c r="AG302" s="1"/>
    </row>
    <row r="303" spans="1:33" ht="47.25" x14ac:dyDescent="0.25">
      <c r="A303" s="56" t="s">
        <v>518</v>
      </c>
      <c r="B303" s="37" t="s">
        <v>666</v>
      </c>
      <c r="C303" s="38" t="s">
        <v>667</v>
      </c>
      <c r="D303" s="39" t="s">
        <v>33</v>
      </c>
      <c r="E303" s="39" t="s">
        <v>33</v>
      </c>
      <c r="F303" s="39" t="s">
        <v>33</v>
      </c>
      <c r="G303" s="40" t="s">
        <v>33</v>
      </c>
      <c r="H303" s="40">
        <f t="shared" si="90"/>
        <v>0.124722</v>
      </c>
      <c r="I303" s="39" t="s">
        <v>33</v>
      </c>
      <c r="J303" s="39">
        <v>0.124722</v>
      </c>
      <c r="K303" s="39" t="s">
        <v>33</v>
      </c>
      <c r="L303" s="40">
        <v>0</v>
      </c>
      <c r="M303" s="39" t="s">
        <v>33</v>
      </c>
      <c r="N303" s="40">
        <v>0</v>
      </c>
      <c r="O303" s="46" t="s">
        <v>33</v>
      </c>
      <c r="P303" s="40">
        <v>0</v>
      </c>
      <c r="Q303" s="40" t="s">
        <v>33</v>
      </c>
      <c r="R303" s="40" t="s">
        <v>33</v>
      </c>
      <c r="S303" s="41" t="s">
        <v>33</v>
      </c>
      <c r="T303" s="42" t="s">
        <v>543</v>
      </c>
      <c r="U303" s="4"/>
      <c r="V303" s="4"/>
      <c r="W303" s="4"/>
      <c r="X303" s="20"/>
      <c r="Y303" s="20"/>
      <c r="Z303" s="20"/>
      <c r="AA303" s="3"/>
      <c r="AB303" s="3"/>
      <c r="AC303" s="21"/>
      <c r="AD303" s="21"/>
      <c r="AE303" s="21"/>
      <c r="AF303" s="4"/>
      <c r="AG303" s="1"/>
    </row>
    <row r="304" spans="1:33" ht="78.75" x14ac:dyDescent="0.25">
      <c r="A304" s="56" t="s">
        <v>518</v>
      </c>
      <c r="B304" s="37" t="s">
        <v>668</v>
      </c>
      <c r="C304" s="38" t="s">
        <v>669</v>
      </c>
      <c r="D304" s="39" t="s">
        <v>33</v>
      </c>
      <c r="E304" s="39" t="s">
        <v>33</v>
      </c>
      <c r="F304" s="39" t="s">
        <v>33</v>
      </c>
      <c r="G304" s="40" t="s">
        <v>33</v>
      </c>
      <c r="H304" s="40">
        <f t="shared" si="90"/>
        <v>11.127137490000001</v>
      </c>
      <c r="I304" s="39" t="s">
        <v>33</v>
      </c>
      <c r="J304" s="39">
        <v>11.127137490000001</v>
      </c>
      <c r="K304" s="39" t="s">
        <v>33</v>
      </c>
      <c r="L304" s="40">
        <v>0</v>
      </c>
      <c r="M304" s="39" t="s">
        <v>33</v>
      </c>
      <c r="N304" s="40">
        <v>0</v>
      </c>
      <c r="O304" s="46" t="s">
        <v>33</v>
      </c>
      <c r="P304" s="40">
        <v>0</v>
      </c>
      <c r="Q304" s="40" t="s">
        <v>33</v>
      </c>
      <c r="R304" s="40" t="s">
        <v>33</v>
      </c>
      <c r="S304" s="41" t="s">
        <v>33</v>
      </c>
      <c r="T304" s="42" t="s">
        <v>660</v>
      </c>
      <c r="U304" s="4"/>
      <c r="V304" s="4"/>
      <c r="W304" s="4"/>
      <c r="X304" s="20"/>
      <c r="Y304" s="20"/>
      <c r="Z304" s="20"/>
      <c r="AA304" s="3"/>
      <c r="AB304" s="3"/>
      <c r="AC304" s="21"/>
      <c r="AD304" s="21"/>
      <c r="AE304" s="21"/>
      <c r="AF304" s="4"/>
      <c r="AG304" s="1"/>
    </row>
    <row r="305" spans="1:33" ht="47.25" x14ac:dyDescent="0.25">
      <c r="A305" s="56" t="s">
        <v>518</v>
      </c>
      <c r="B305" s="37" t="s">
        <v>670</v>
      </c>
      <c r="C305" s="38" t="s">
        <v>671</v>
      </c>
      <c r="D305" s="39" t="s">
        <v>33</v>
      </c>
      <c r="E305" s="39" t="s">
        <v>33</v>
      </c>
      <c r="F305" s="39" t="s">
        <v>33</v>
      </c>
      <c r="G305" s="40" t="s">
        <v>33</v>
      </c>
      <c r="H305" s="40">
        <f t="shared" si="90"/>
        <v>0.48155040999999998</v>
      </c>
      <c r="I305" s="39" t="s">
        <v>33</v>
      </c>
      <c r="J305" s="39">
        <v>0.48155040999999998</v>
      </c>
      <c r="K305" s="39" t="s">
        <v>33</v>
      </c>
      <c r="L305" s="40">
        <v>0</v>
      </c>
      <c r="M305" s="39" t="s">
        <v>33</v>
      </c>
      <c r="N305" s="40">
        <v>0</v>
      </c>
      <c r="O305" s="46" t="s">
        <v>33</v>
      </c>
      <c r="P305" s="40">
        <v>0</v>
      </c>
      <c r="Q305" s="40" t="s">
        <v>33</v>
      </c>
      <c r="R305" s="40" t="s">
        <v>33</v>
      </c>
      <c r="S305" s="41" t="s">
        <v>33</v>
      </c>
      <c r="T305" s="42" t="s">
        <v>672</v>
      </c>
      <c r="U305" s="4"/>
      <c r="V305" s="4"/>
      <c r="W305" s="4"/>
      <c r="X305" s="20"/>
      <c r="Y305" s="20"/>
      <c r="Z305" s="20"/>
      <c r="AA305" s="3"/>
      <c r="AB305" s="3"/>
      <c r="AC305" s="21"/>
      <c r="AD305" s="21"/>
      <c r="AE305" s="21"/>
      <c r="AF305" s="4"/>
      <c r="AG305" s="1"/>
    </row>
    <row r="306" spans="1:33" ht="63" x14ac:dyDescent="0.25">
      <c r="A306" s="56" t="s">
        <v>518</v>
      </c>
      <c r="B306" s="37" t="s">
        <v>673</v>
      </c>
      <c r="C306" s="38" t="s">
        <v>674</v>
      </c>
      <c r="D306" s="39" t="s">
        <v>33</v>
      </c>
      <c r="E306" s="39" t="s">
        <v>33</v>
      </c>
      <c r="F306" s="39" t="s">
        <v>33</v>
      </c>
      <c r="G306" s="40" t="s">
        <v>33</v>
      </c>
      <c r="H306" s="40">
        <f t="shared" si="90"/>
        <v>0.15540000000000001</v>
      </c>
      <c r="I306" s="39" t="s">
        <v>33</v>
      </c>
      <c r="J306" s="39">
        <v>0.15540000000000001</v>
      </c>
      <c r="K306" s="39" t="s">
        <v>33</v>
      </c>
      <c r="L306" s="40">
        <v>0</v>
      </c>
      <c r="M306" s="39" t="s">
        <v>33</v>
      </c>
      <c r="N306" s="40">
        <v>0</v>
      </c>
      <c r="O306" s="46" t="s">
        <v>33</v>
      </c>
      <c r="P306" s="40">
        <v>0</v>
      </c>
      <c r="Q306" s="40" t="s">
        <v>33</v>
      </c>
      <c r="R306" s="40" t="s">
        <v>33</v>
      </c>
      <c r="S306" s="41" t="s">
        <v>33</v>
      </c>
      <c r="T306" s="42" t="s">
        <v>663</v>
      </c>
      <c r="U306" s="4"/>
      <c r="V306" s="4"/>
      <c r="W306" s="4"/>
      <c r="X306" s="20"/>
      <c r="Y306" s="20"/>
      <c r="Z306" s="20"/>
      <c r="AA306" s="3"/>
      <c r="AB306" s="3"/>
      <c r="AC306" s="21"/>
      <c r="AD306" s="21"/>
      <c r="AE306" s="21"/>
      <c r="AF306" s="4"/>
      <c r="AG306" s="1"/>
    </row>
    <row r="307" spans="1:33" ht="31.5" x14ac:dyDescent="0.25">
      <c r="A307" s="56" t="s">
        <v>518</v>
      </c>
      <c r="B307" s="37" t="s">
        <v>675</v>
      </c>
      <c r="C307" s="38" t="s">
        <v>676</v>
      </c>
      <c r="D307" s="39" t="s">
        <v>33</v>
      </c>
      <c r="E307" s="39" t="s">
        <v>33</v>
      </c>
      <c r="F307" s="39" t="s">
        <v>33</v>
      </c>
      <c r="G307" s="40" t="s">
        <v>33</v>
      </c>
      <c r="H307" s="40">
        <f t="shared" si="90"/>
        <v>0</v>
      </c>
      <c r="I307" s="39" t="s">
        <v>33</v>
      </c>
      <c r="J307" s="39">
        <v>0</v>
      </c>
      <c r="K307" s="39" t="s">
        <v>33</v>
      </c>
      <c r="L307" s="40">
        <v>0</v>
      </c>
      <c r="M307" s="39" t="s">
        <v>33</v>
      </c>
      <c r="N307" s="40">
        <v>0</v>
      </c>
      <c r="O307" s="46" t="s">
        <v>33</v>
      </c>
      <c r="P307" s="40">
        <v>0</v>
      </c>
      <c r="Q307" s="40" t="s">
        <v>33</v>
      </c>
      <c r="R307" s="40" t="s">
        <v>33</v>
      </c>
      <c r="S307" s="41" t="s">
        <v>33</v>
      </c>
      <c r="T307" s="42" t="s">
        <v>33</v>
      </c>
      <c r="U307" s="4"/>
      <c r="V307" s="4"/>
      <c r="W307" s="4"/>
      <c r="X307" s="20"/>
      <c r="Y307" s="20"/>
      <c r="Z307" s="20"/>
      <c r="AA307" s="3"/>
      <c r="AB307" s="3"/>
      <c r="AC307" s="21"/>
      <c r="AD307" s="21"/>
      <c r="AE307" s="21"/>
      <c r="AF307" s="4"/>
      <c r="AG307" s="1"/>
    </row>
    <row r="308" spans="1:33" ht="31.5" x14ac:dyDescent="0.25">
      <c r="A308" s="36" t="s">
        <v>518</v>
      </c>
      <c r="B308" s="37" t="s">
        <v>677</v>
      </c>
      <c r="C308" s="38" t="s">
        <v>678</v>
      </c>
      <c r="D308" s="39">
        <v>0.120426888</v>
      </c>
      <c r="E308" s="39">
        <v>0</v>
      </c>
      <c r="F308" s="39">
        <f t="shared" si="91"/>
        <v>0.120426888</v>
      </c>
      <c r="G308" s="40">
        <f t="shared" si="92"/>
        <v>0.120426888</v>
      </c>
      <c r="H308" s="40">
        <f t="shared" si="90"/>
        <v>0</v>
      </c>
      <c r="I308" s="39">
        <v>0</v>
      </c>
      <c r="J308" s="39">
        <v>0</v>
      </c>
      <c r="K308" s="39">
        <v>0</v>
      </c>
      <c r="L308" s="40">
        <v>0</v>
      </c>
      <c r="M308" s="39">
        <v>0</v>
      </c>
      <c r="N308" s="40">
        <v>0</v>
      </c>
      <c r="O308" s="46">
        <v>0.120426888</v>
      </c>
      <c r="P308" s="40">
        <v>0</v>
      </c>
      <c r="Q308" s="40">
        <f t="shared" si="93"/>
        <v>0.120426888</v>
      </c>
      <c r="R308" s="40">
        <f t="shared" si="94"/>
        <v>0</v>
      </c>
      <c r="S308" s="41">
        <v>0</v>
      </c>
      <c r="T308" s="42" t="s">
        <v>33</v>
      </c>
      <c r="U308" s="4"/>
      <c r="V308" s="4"/>
      <c r="W308" s="4"/>
      <c r="X308" s="20"/>
      <c r="Y308" s="20"/>
      <c r="Z308" s="20"/>
      <c r="AA308" s="3"/>
      <c r="AB308" s="3"/>
      <c r="AC308" s="21"/>
      <c r="AD308" s="21"/>
      <c r="AE308" s="21"/>
      <c r="AF308" s="4"/>
      <c r="AG308" s="1"/>
    </row>
    <row r="309" spans="1:33" ht="31.5" x14ac:dyDescent="0.25">
      <c r="A309" s="36" t="s">
        <v>518</v>
      </c>
      <c r="B309" s="37" t="s">
        <v>679</v>
      </c>
      <c r="C309" s="38" t="s">
        <v>680</v>
      </c>
      <c r="D309" s="39">
        <v>0.18064033200000001</v>
      </c>
      <c r="E309" s="39">
        <v>0</v>
      </c>
      <c r="F309" s="39">
        <f t="shared" si="91"/>
        <v>0.18064033200000001</v>
      </c>
      <c r="G309" s="40">
        <f t="shared" si="92"/>
        <v>0.18064033200000001</v>
      </c>
      <c r="H309" s="40">
        <f t="shared" si="90"/>
        <v>0</v>
      </c>
      <c r="I309" s="39">
        <v>0.18064033200000001</v>
      </c>
      <c r="J309" s="39">
        <v>0</v>
      </c>
      <c r="K309" s="39">
        <v>0</v>
      </c>
      <c r="L309" s="40">
        <v>0</v>
      </c>
      <c r="M309" s="39">
        <v>0</v>
      </c>
      <c r="N309" s="40">
        <v>0</v>
      </c>
      <c r="O309" s="46">
        <v>0</v>
      </c>
      <c r="P309" s="40">
        <v>0</v>
      </c>
      <c r="Q309" s="40">
        <f t="shared" si="93"/>
        <v>0.18064033200000001</v>
      </c>
      <c r="R309" s="40">
        <f t="shared" si="94"/>
        <v>-0.18064033200000001</v>
      </c>
      <c r="S309" s="41">
        <f t="shared" si="95"/>
        <v>-1</v>
      </c>
      <c r="T309" s="42" t="s">
        <v>681</v>
      </c>
      <c r="U309" s="4"/>
      <c r="V309" s="4"/>
      <c r="W309" s="4"/>
      <c r="X309" s="20"/>
      <c r="Y309" s="20"/>
      <c r="Z309" s="20"/>
      <c r="AA309" s="3"/>
      <c r="AB309" s="3"/>
      <c r="AC309" s="21"/>
      <c r="AD309" s="21"/>
      <c r="AE309" s="21"/>
      <c r="AF309" s="4"/>
      <c r="AG309" s="1"/>
    </row>
    <row r="310" spans="1:33" ht="63" x14ac:dyDescent="0.25">
      <c r="A310" s="56" t="s">
        <v>518</v>
      </c>
      <c r="B310" s="37" t="s">
        <v>682</v>
      </c>
      <c r="C310" s="38" t="s">
        <v>683</v>
      </c>
      <c r="D310" s="39">
        <v>1.0572000000000001</v>
      </c>
      <c r="E310" s="39">
        <v>0</v>
      </c>
      <c r="F310" s="39">
        <f>D310-E310</f>
        <v>1.0572000000000001</v>
      </c>
      <c r="G310" s="40" t="s">
        <v>33</v>
      </c>
      <c r="H310" s="40">
        <f t="shared" si="90"/>
        <v>1.0572000000000001</v>
      </c>
      <c r="I310" s="39" t="s">
        <v>33</v>
      </c>
      <c r="J310" s="39">
        <v>1.0572000000000001</v>
      </c>
      <c r="K310" s="39" t="s">
        <v>33</v>
      </c>
      <c r="L310" s="40">
        <v>0</v>
      </c>
      <c r="M310" s="39" t="s">
        <v>33</v>
      </c>
      <c r="N310" s="40">
        <v>0</v>
      </c>
      <c r="O310" s="46" t="s">
        <v>33</v>
      </c>
      <c r="P310" s="40">
        <v>0</v>
      </c>
      <c r="Q310" s="40">
        <f>F310-H310</f>
        <v>0</v>
      </c>
      <c r="R310" s="40" t="s">
        <v>33</v>
      </c>
      <c r="S310" s="41" t="s">
        <v>33</v>
      </c>
      <c r="T310" s="42" t="s">
        <v>357</v>
      </c>
      <c r="U310" s="4"/>
      <c r="V310" s="4"/>
      <c r="W310" s="4"/>
      <c r="X310" s="20"/>
      <c r="Y310" s="20"/>
      <c r="Z310" s="20"/>
      <c r="AA310" s="3"/>
      <c r="AB310" s="3"/>
      <c r="AC310" s="21"/>
      <c r="AD310" s="21"/>
      <c r="AE310" s="21"/>
      <c r="AF310" s="4"/>
      <c r="AG310" s="1"/>
    </row>
    <row r="311" spans="1:33" ht="31.5" x14ac:dyDescent="0.25">
      <c r="A311" s="36" t="s">
        <v>518</v>
      </c>
      <c r="B311" s="37" t="s">
        <v>684</v>
      </c>
      <c r="C311" s="38" t="s">
        <v>685</v>
      </c>
      <c r="D311" s="39">
        <v>0.14793550799999999</v>
      </c>
      <c r="E311" s="39">
        <v>0</v>
      </c>
      <c r="F311" s="39">
        <f t="shared" si="91"/>
        <v>0.14793550799999999</v>
      </c>
      <c r="G311" s="40">
        <f t="shared" si="92"/>
        <v>0.14793550799999999</v>
      </c>
      <c r="H311" s="40">
        <f t="shared" si="90"/>
        <v>0</v>
      </c>
      <c r="I311" s="39">
        <v>0</v>
      </c>
      <c r="J311" s="39">
        <v>0</v>
      </c>
      <c r="K311" s="39">
        <v>0</v>
      </c>
      <c r="L311" s="40">
        <v>0</v>
      </c>
      <c r="M311" s="39">
        <v>0.14793550799999999</v>
      </c>
      <c r="N311" s="40">
        <v>0</v>
      </c>
      <c r="O311" s="46">
        <v>0</v>
      </c>
      <c r="P311" s="40">
        <v>0</v>
      </c>
      <c r="Q311" s="40">
        <f t="shared" si="93"/>
        <v>0.14793550799999999</v>
      </c>
      <c r="R311" s="40">
        <f t="shared" si="94"/>
        <v>0</v>
      </c>
      <c r="S311" s="41">
        <v>0</v>
      </c>
      <c r="T311" s="42" t="s">
        <v>33</v>
      </c>
      <c r="U311" s="4"/>
      <c r="V311" s="4"/>
      <c r="W311" s="4"/>
      <c r="X311" s="20"/>
      <c r="Y311" s="20"/>
      <c r="Z311" s="20"/>
      <c r="AA311" s="3"/>
      <c r="AB311" s="3"/>
      <c r="AC311" s="21"/>
      <c r="AD311" s="21"/>
      <c r="AE311" s="21"/>
      <c r="AF311" s="4"/>
      <c r="AG311" s="1"/>
    </row>
    <row r="312" spans="1:33" x14ac:dyDescent="0.25">
      <c r="A312" s="36" t="s">
        <v>518</v>
      </c>
      <c r="B312" s="37" t="s">
        <v>686</v>
      </c>
      <c r="C312" s="38" t="s">
        <v>687</v>
      </c>
      <c r="D312" s="39">
        <v>0.40399200000000002</v>
      </c>
      <c r="E312" s="39">
        <v>0</v>
      </c>
      <c r="F312" s="39">
        <f t="shared" si="91"/>
        <v>0.40399200000000002</v>
      </c>
      <c r="G312" s="40">
        <f t="shared" si="92"/>
        <v>0.40399200000000002</v>
      </c>
      <c r="H312" s="40">
        <f t="shared" si="90"/>
        <v>0</v>
      </c>
      <c r="I312" s="39">
        <v>0</v>
      </c>
      <c r="J312" s="39">
        <v>0</v>
      </c>
      <c r="K312" s="39">
        <v>0</v>
      </c>
      <c r="L312" s="40">
        <v>0</v>
      </c>
      <c r="M312" s="39">
        <v>0.40399200000000002</v>
      </c>
      <c r="N312" s="40">
        <v>0</v>
      </c>
      <c r="O312" s="46">
        <v>0</v>
      </c>
      <c r="P312" s="40">
        <v>0</v>
      </c>
      <c r="Q312" s="40">
        <f t="shared" si="93"/>
        <v>0.40399200000000002</v>
      </c>
      <c r="R312" s="40">
        <f t="shared" si="94"/>
        <v>0</v>
      </c>
      <c r="S312" s="41">
        <v>0</v>
      </c>
      <c r="T312" s="42" t="s">
        <v>33</v>
      </c>
      <c r="U312" s="4"/>
      <c r="V312" s="4"/>
      <c r="W312" s="4"/>
      <c r="X312" s="20"/>
      <c r="Y312" s="20"/>
      <c r="Z312" s="20"/>
      <c r="AA312" s="3"/>
      <c r="AB312" s="3"/>
      <c r="AC312" s="21"/>
      <c r="AD312" s="21"/>
      <c r="AE312" s="21"/>
      <c r="AF312" s="4"/>
      <c r="AG312" s="1"/>
    </row>
    <row r="313" spans="1:33" ht="31.5" x14ac:dyDescent="0.25">
      <c r="A313" s="36" t="s">
        <v>518</v>
      </c>
      <c r="B313" s="37" t="s">
        <v>688</v>
      </c>
      <c r="C313" s="38" t="s">
        <v>689</v>
      </c>
      <c r="D313" s="39">
        <v>6.9398648039999991</v>
      </c>
      <c r="E313" s="39">
        <v>4.8276000000000003</v>
      </c>
      <c r="F313" s="39">
        <f t="shared" si="91"/>
        <v>2.1122648039999987</v>
      </c>
      <c r="G313" s="40">
        <f t="shared" si="92"/>
        <v>1.803058104</v>
      </c>
      <c r="H313" s="40">
        <f t="shared" si="90"/>
        <v>0</v>
      </c>
      <c r="I313" s="39">
        <v>0</v>
      </c>
      <c r="J313" s="39">
        <v>0</v>
      </c>
      <c r="K313" s="39">
        <v>0</v>
      </c>
      <c r="L313" s="40">
        <v>0</v>
      </c>
      <c r="M313" s="39">
        <v>1.803058104</v>
      </c>
      <c r="N313" s="40">
        <v>0</v>
      </c>
      <c r="O313" s="46">
        <v>0</v>
      </c>
      <c r="P313" s="40">
        <v>0</v>
      </c>
      <c r="Q313" s="40">
        <f t="shared" si="93"/>
        <v>2.1122648039999987</v>
      </c>
      <c r="R313" s="40">
        <f t="shared" si="94"/>
        <v>0</v>
      </c>
      <c r="S313" s="41">
        <v>0</v>
      </c>
      <c r="T313" s="42" t="s">
        <v>33</v>
      </c>
      <c r="U313" s="4"/>
      <c r="V313" s="4"/>
      <c r="W313" s="4"/>
      <c r="X313" s="20"/>
      <c r="Y313" s="20"/>
      <c r="Z313" s="20"/>
      <c r="AA313" s="3"/>
      <c r="AB313" s="3"/>
      <c r="AC313" s="21"/>
      <c r="AD313" s="21"/>
      <c r="AE313" s="21"/>
      <c r="AF313" s="4"/>
      <c r="AG313" s="1"/>
    </row>
    <row r="314" spans="1:33" ht="31.5" x14ac:dyDescent="0.25">
      <c r="A314" s="36" t="s">
        <v>518</v>
      </c>
      <c r="B314" s="37" t="s">
        <v>690</v>
      </c>
      <c r="C314" s="38" t="s">
        <v>691</v>
      </c>
      <c r="D314" s="39">
        <v>5.2965528600000003</v>
      </c>
      <c r="E314" s="39">
        <v>0</v>
      </c>
      <c r="F314" s="39">
        <f t="shared" si="91"/>
        <v>5.2965528600000003</v>
      </c>
      <c r="G314" s="40">
        <f t="shared" si="92"/>
        <v>5.2965528600000003</v>
      </c>
      <c r="H314" s="40">
        <f t="shared" si="90"/>
        <v>0</v>
      </c>
      <c r="I314" s="39">
        <v>0</v>
      </c>
      <c r="J314" s="39">
        <v>0</v>
      </c>
      <c r="K314" s="39">
        <v>0</v>
      </c>
      <c r="L314" s="40">
        <v>0</v>
      </c>
      <c r="M314" s="39">
        <v>0</v>
      </c>
      <c r="N314" s="40">
        <v>0</v>
      </c>
      <c r="O314" s="46">
        <v>5.2965528600000003</v>
      </c>
      <c r="P314" s="40">
        <v>0</v>
      </c>
      <c r="Q314" s="40">
        <f t="shared" si="93"/>
        <v>5.2965528600000003</v>
      </c>
      <c r="R314" s="40">
        <f t="shared" si="94"/>
        <v>0</v>
      </c>
      <c r="S314" s="41">
        <v>0</v>
      </c>
      <c r="T314" s="42" t="s">
        <v>33</v>
      </c>
      <c r="U314" s="4"/>
      <c r="V314" s="4"/>
      <c r="W314" s="4"/>
      <c r="X314" s="20"/>
      <c r="Y314" s="20"/>
      <c r="Z314" s="20"/>
      <c r="AA314" s="3"/>
      <c r="AB314" s="3"/>
      <c r="AC314" s="21"/>
      <c r="AD314" s="21"/>
      <c r="AE314" s="21"/>
      <c r="AF314" s="4"/>
      <c r="AG314" s="1"/>
    </row>
    <row r="315" spans="1:33" x14ac:dyDescent="0.25">
      <c r="A315" s="36" t="s">
        <v>518</v>
      </c>
      <c r="B315" s="37" t="s">
        <v>692</v>
      </c>
      <c r="C315" s="38" t="s">
        <v>693</v>
      </c>
      <c r="D315" s="39">
        <v>3.6330015599999999</v>
      </c>
      <c r="E315" s="39">
        <v>0</v>
      </c>
      <c r="F315" s="39">
        <f t="shared" si="91"/>
        <v>3.6330015599999999</v>
      </c>
      <c r="G315" s="40">
        <f t="shared" si="92"/>
        <v>3.6330015599999999</v>
      </c>
      <c r="H315" s="40">
        <f t="shared" si="90"/>
        <v>0</v>
      </c>
      <c r="I315" s="39">
        <v>0</v>
      </c>
      <c r="J315" s="39">
        <v>0</v>
      </c>
      <c r="K315" s="39">
        <v>0</v>
      </c>
      <c r="L315" s="40">
        <v>0</v>
      </c>
      <c r="M315" s="39">
        <v>3.6330015599999999</v>
      </c>
      <c r="N315" s="40">
        <v>0</v>
      </c>
      <c r="O315" s="46">
        <v>0</v>
      </c>
      <c r="P315" s="40">
        <v>0</v>
      </c>
      <c r="Q315" s="40">
        <f t="shared" si="93"/>
        <v>3.6330015599999999</v>
      </c>
      <c r="R315" s="40">
        <f t="shared" si="94"/>
        <v>0</v>
      </c>
      <c r="S315" s="41">
        <v>0</v>
      </c>
      <c r="T315" s="42" t="s">
        <v>33</v>
      </c>
      <c r="U315" s="4"/>
      <c r="V315" s="4"/>
      <c r="W315" s="4"/>
      <c r="X315" s="20"/>
      <c r="Y315" s="20"/>
      <c r="Z315" s="20"/>
      <c r="AA315" s="3"/>
      <c r="AB315" s="3"/>
      <c r="AC315" s="21"/>
      <c r="AD315" s="21"/>
      <c r="AE315" s="21"/>
      <c r="AF315" s="4"/>
      <c r="AG315" s="1"/>
    </row>
    <row r="316" spans="1:33" ht="31.5" x14ac:dyDescent="0.25">
      <c r="A316" s="36" t="s">
        <v>518</v>
      </c>
      <c r="B316" s="37" t="s">
        <v>694</v>
      </c>
      <c r="C316" s="38" t="s">
        <v>695</v>
      </c>
      <c r="D316" s="39">
        <v>0.40036363199999997</v>
      </c>
      <c r="E316" s="39">
        <v>0</v>
      </c>
      <c r="F316" s="39">
        <f t="shared" si="91"/>
        <v>0.40036363199999997</v>
      </c>
      <c r="G316" s="40">
        <f t="shared" si="92"/>
        <v>0.40036363199999997</v>
      </c>
      <c r="H316" s="40">
        <f t="shared" si="90"/>
        <v>0</v>
      </c>
      <c r="I316" s="39">
        <v>0</v>
      </c>
      <c r="J316" s="39">
        <v>0</v>
      </c>
      <c r="K316" s="39">
        <v>0</v>
      </c>
      <c r="L316" s="40">
        <v>0</v>
      </c>
      <c r="M316" s="39">
        <v>0.40036363199999997</v>
      </c>
      <c r="N316" s="40">
        <v>0</v>
      </c>
      <c r="O316" s="46">
        <v>0</v>
      </c>
      <c r="P316" s="40">
        <v>0</v>
      </c>
      <c r="Q316" s="40">
        <f t="shared" si="93"/>
        <v>0.40036363199999997</v>
      </c>
      <c r="R316" s="40">
        <f t="shared" si="94"/>
        <v>0</v>
      </c>
      <c r="S316" s="41">
        <v>0</v>
      </c>
      <c r="T316" s="42" t="s">
        <v>33</v>
      </c>
      <c r="U316" s="4"/>
      <c r="V316" s="4"/>
      <c r="W316" s="4"/>
      <c r="X316" s="20"/>
      <c r="Y316" s="20"/>
      <c r="Z316" s="20"/>
      <c r="AA316" s="3"/>
      <c r="AB316" s="3"/>
      <c r="AC316" s="21"/>
      <c r="AD316" s="21"/>
      <c r="AE316" s="21"/>
      <c r="AF316" s="4"/>
      <c r="AG316" s="1"/>
    </row>
    <row r="317" spans="1:33" ht="31.5" x14ac:dyDescent="0.25">
      <c r="A317" s="36" t="s">
        <v>518</v>
      </c>
      <c r="B317" s="37" t="s">
        <v>696</v>
      </c>
      <c r="C317" s="38" t="s">
        <v>697</v>
      </c>
      <c r="D317" s="39">
        <v>0.69901199999999997</v>
      </c>
      <c r="E317" s="39">
        <v>0</v>
      </c>
      <c r="F317" s="39">
        <f t="shared" si="91"/>
        <v>0.69901199999999997</v>
      </c>
      <c r="G317" s="40">
        <f t="shared" si="92"/>
        <v>0.69901199999999997</v>
      </c>
      <c r="H317" s="40">
        <f t="shared" si="90"/>
        <v>0</v>
      </c>
      <c r="I317" s="39">
        <v>0</v>
      </c>
      <c r="J317" s="39">
        <v>0</v>
      </c>
      <c r="K317" s="39">
        <v>0</v>
      </c>
      <c r="L317" s="40">
        <v>0</v>
      </c>
      <c r="M317" s="39">
        <v>0.69901199999999997</v>
      </c>
      <c r="N317" s="40">
        <v>0</v>
      </c>
      <c r="O317" s="40">
        <v>0</v>
      </c>
      <c r="P317" s="40">
        <v>0</v>
      </c>
      <c r="Q317" s="40">
        <f t="shared" si="93"/>
        <v>0.69901199999999997</v>
      </c>
      <c r="R317" s="40">
        <f t="shared" si="94"/>
        <v>0</v>
      </c>
      <c r="S317" s="41">
        <v>0</v>
      </c>
      <c r="T317" s="42" t="s">
        <v>33</v>
      </c>
      <c r="U317" s="4"/>
      <c r="V317" s="4"/>
      <c r="W317" s="4"/>
      <c r="X317" s="20"/>
      <c r="Y317" s="20"/>
      <c r="Z317" s="20"/>
      <c r="AA317" s="3"/>
      <c r="AB317" s="3"/>
      <c r="AC317" s="21"/>
      <c r="AD317" s="21"/>
      <c r="AE317" s="21"/>
      <c r="AF317" s="4"/>
      <c r="AG317" s="1"/>
    </row>
    <row r="318" spans="1:33" x14ac:dyDescent="0.25">
      <c r="A318" s="36" t="s">
        <v>518</v>
      </c>
      <c r="B318" s="37" t="s">
        <v>698</v>
      </c>
      <c r="C318" s="38" t="s">
        <v>699</v>
      </c>
      <c r="D318" s="39">
        <v>2.7876593999999999</v>
      </c>
      <c r="E318" s="39">
        <v>0</v>
      </c>
      <c r="F318" s="39">
        <f t="shared" ref="F318:F357" si="96">D318-E318</f>
        <v>2.7876593999999999</v>
      </c>
      <c r="G318" s="40">
        <f t="shared" ref="G318:H357" si="97">I318+K318+M318+O318</f>
        <v>2.7876593999999999</v>
      </c>
      <c r="H318" s="40">
        <f t="shared" si="97"/>
        <v>0</v>
      </c>
      <c r="I318" s="39">
        <v>0</v>
      </c>
      <c r="J318" s="39">
        <v>0</v>
      </c>
      <c r="K318" s="39">
        <v>0</v>
      </c>
      <c r="L318" s="40">
        <v>0</v>
      </c>
      <c r="M318" s="39">
        <v>2.7876593999999999</v>
      </c>
      <c r="N318" s="40">
        <v>0</v>
      </c>
      <c r="O318" s="40">
        <v>0</v>
      </c>
      <c r="P318" s="40">
        <v>0</v>
      </c>
      <c r="Q318" s="40">
        <f t="shared" ref="Q318:Q357" si="98">F318-H318</f>
        <v>2.7876593999999999</v>
      </c>
      <c r="R318" s="40">
        <f t="shared" ref="R318:R357" si="99">H318-(I318)</f>
        <v>0</v>
      </c>
      <c r="S318" s="41">
        <v>0</v>
      </c>
      <c r="T318" s="42" t="s">
        <v>33</v>
      </c>
      <c r="U318" s="4"/>
      <c r="V318" s="4"/>
      <c r="W318" s="4"/>
      <c r="X318" s="20"/>
      <c r="Y318" s="20"/>
      <c r="Z318" s="20"/>
      <c r="AA318" s="3"/>
      <c r="AB318" s="3"/>
      <c r="AC318" s="21"/>
      <c r="AD318" s="21"/>
      <c r="AE318" s="21"/>
      <c r="AF318" s="4"/>
      <c r="AG318" s="1"/>
    </row>
    <row r="319" spans="1:33" x14ac:dyDescent="0.25">
      <c r="A319" s="36" t="s">
        <v>518</v>
      </c>
      <c r="B319" s="37" t="s">
        <v>700</v>
      </c>
      <c r="C319" s="38" t="s">
        <v>701</v>
      </c>
      <c r="D319" s="39">
        <v>0.25070830799999999</v>
      </c>
      <c r="E319" s="39">
        <v>0</v>
      </c>
      <c r="F319" s="39">
        <f t="shared" si="96"/>
        <v>0.25070830799999999</v>
      </c>
      <c r="G319" s="40">
        <f t="shared" si="97"/>
        <v>0.25070830799999999</v>
      </c>
      <c r="H319" s="40">
        <f t="shared" si="97"/>
        <v>0</v>
      </c>
      <c r="I319" s="39">
        <v>0</v>
      </c>
      <c r="J319" s="39">
        <v>0</v>
      </c>
      <c r="K319" s="39">
        <v>0</v>
      </c>
      <c r="L319" s="40">
        <v>0</v>
      </c>
      <c r="M319" s="39">
        <v>0.25070830799999999</v>
      </c>
      <c r="N319" s="40">
        <v>0</v>
      </c>
      <c r="O319" s="40">
        <v>0</v>
      </c>
      <c r="P319" s="40">
        <v>0</v>
      </c>
      <c r="Q319" s="40">
        <f t="shared" si="98"/>
        <v>0.25070830799999999</v>
      </c>
      <c r="R319" s="40">
        <f t="shared" si="99"/>
        <v>0</v>
      </c>
      <c r="S319" s="41">
        <v>0</v>
      </c>
      <c r="T319" s="42" t="s">
        <v>33</v>
      </c>
      <c r="U319" s="4"/>
      <c r="V319" s="4"/>
      <c r="W319" s="4"/>
      <c r="X319" s="20"/>
      <c r="Y319" s="20"/>
      <c r="Z319" s="20"/>
      <c r="AA319" s="3"/>
      <c r="AB319" s="3"/>
      <c r="AC319" s="21"/>
      <c r="AD319" s="21"/>
      <c r="AE319" s="21"/>
      <c r="AF319" s="4"/>
      <c r="AG319" s="1"/>
    </row>
    <row r="320" spans="1:33" x14ac:dyDescent="0.25">
      <c r="A320" s="36" t="s">
        <v>518</v>
      </c>
      <c r="B320" s="37" t="s">
        <v>702</v>
      </c>
      <c r="C320" s="38" t="s">
        <v>703</v>
      </c>
      <c r="D320" s="39">
        <v>2.3603669639999998</v>
      </c>
      <c r="E320" s="39">
        <v>0</v>
      </c>
      <c r="F320" s="39">
        <f t="shared" si="96"/>
        <v>2.3603669639999998</v>
      </c>
      <c r="G320" s="40">
        <f t="shared" si="97"/>
        <v>2.3603669639999998</v>
      </c>
      <c r="H320" s="40">
        <f t="shared" si="97"/>
        <v>0</v>
      </c>
      <c r="I320" s="39">
        <v>0</v>
      </c>
      <c r="J320" s="39">
        <v>0</v>
      </c>
      <c r="K320" s="39">
        <v>0</v>
      </c>
      <c r="L320" s="40">
        <v>0</v>
      </c>
      <c r="M320" s="39">
        <v>2.3603669639999998</v>
      </c>
      <c r="N320" s="40">
        <v>0</v>
      </c>
      <c r="O320" s="40">
        <v>0</v>
      </c>
      <c r="P320" s="40">
        <v>0</v>
      </c>
      <c r="Q320" s="40">
        <f t="shared" si="98"/>
        <v>2.3603669639999998</v>
      </c>
      <c r="R320" s="40">
        <f t="shared" si="99"/>
        <v>0</v>
      </c>
      <c r="S320" s="41">
        <v>0</v>
      </c>
      <c r="T320" s="42" t="s">
        <v>33</v>
      </c>
      <c r="U320" s="4"/>
      <c r="V320" s="4"/>
      <c r="W320" s="4"/>
      <c r="X320" s="20"/>
      <c r="Y320" s="20"/>
      <c r="Z320" s="20"/>
      <c r="AA320" s="3"/>
      <c r="AB320" s="3"/>
      <c r="AC320" s="21"/>
      <c r="AD320" s="21"/>
      <c r="AE320" s="21"/>
      <c r="AF320" s="4"/>
      <c r="AG320" s="1"/>
    </row>
    <row r="321" spans="1:33" ht="31.5" x14ac:dyDescent="0.25">
      <c r="A321" s="36" t="s">
        <v>518</v>
      </c>
      <c r="B321" s="37" t="s">
        <v>704</v>
      </c>
      <c r="C321" s="38" t="s">
        <v>705</v>
      </c>
      <c r="D321" s="39">
        <v>1.62924</v>
      </c>
      <c r="E321" s="39">
        <v>0</v>
      </c>
      <c r="F321" s="39">
        <f t="shared" si="96"/>
        <v>1.62924</v>
      </c>
      <c r="G321" s="40">
        <f t="shared" si="97"/>
        <v>1.62924</v>
      </c>
      <c r="H321" s="40">
        <f t="shared" si="97"/>
        <v>0.45</v>
      </c>
      <c r="I321" s="39">
        <v>0</v>
      </c>
      <c r="J321" s="39">
        <v>0.45</v>
      </c>
      <c r="K321" s="39">
        <v>0</v>
      </c>
      <c r="L321" s="40">
        <v>0</v>
      </c>
      <c r="M321" s="39">
        <v>1.62924</v>
      </c>
      <c r="N321" s="40">
        <v>0</v>
      </c>
      <c r="O321" s="40">
        <v>0</v>
      </c>
      <c r="P321" s="40">
        <v>0</v>
      </c>
      <c r="Q321" s="40">
        <f t="shared" si="98"/>
        <v>1.1792400000000001</v>
      </c>
      <c r="R321" s="40">
        <f t="shared" si="99"/>
        <v>0.45</v>
      </c>
      <c r="S321" s="41">
        <v>1</v>
      </c>
      <c r="T321" s="42" t="s">
        <v>706</v>
      </c>
      <c r="U321" s="4"/>
      <c r="V321" s="4"/>
      <c r="W321" s="4"/>
      <c r="X321" s="20"/>
      <c r="Y321" s="20"/>
      <c r="Z321" s="20"/>
      <c r="AA321" s="3"/>
      <c r="AB321" s="3"/>
      <c r="AC321" s="21"/>
      <c r="AD321" s="21"/>
      <c r="AE321" s="21"/>
      <c r="AF321" s="4"/>
      <c r="AG321" s="1"/>
    </row>
    <row r="322" spans="1:33" ht="63" x14ac:dyDescent="0.25">
      <c r="A322" s="56" t="s">
        <v>518</v>
      </c>
      <c r="B322" s="37" t="s">
        <v>707</v>
      </c>
      <c r="C322" s="38" t="s">
        <v>708</v>
      </c>
      <c r="D322" s="39">
        <v>16.09553944</v>
      </c>
      <c r="E322" s="39">
        <v>0.14805000000000001</v>
      </c>
      <c r="F322" s="39">
        <f>D322-E322</f>
        <v>15.94748944</v>
      </c>
      <c r="G322" s="40" t="s">
        <v>33</v>
      </c>
      <c r="H322" s="40">
        <f t="shared" si="97"/>
        <v>14.674479999999999</v>
      </c>
      <c r="I322" s="39" t="s">
        <v>33</v>
      </c>
      <c r="J322" s="39">
        <v>14.674479999999999</v>
      </c>
      <c r="K322" s="39" t="s">
        <v>33</v>
      </c>
      <c r="L322" s="40">
        <v>0</v>
      </c>
      <c r="M322" s="39" t="s">
        <v>33</v>
      </c>
      <c r="N322" s="40">
        <v>0</v>
      </c>
      <c r="O322" s="40" t="s">
        <v>33</v>
      </c>
      <c r="P322" s="40">
        <v>0</v>
      </c>
      <c r="Q322" s="40">
        <f>F322-H322</f>
        <v>1.2730094400000009</v>
      </c>
      <c r="R322" s="40" t="s">
        <v>33</v>
      </c>
      <c r="S322" s="41" t="s">
        <v>33</v>
      </c>
      <c r="T322" s="42" t="s">
        <v>357</v>
      </c>
      <c r="U322" s="4"/>
      <c r="V322" s="4"/>
      <c r="W322" s="4"/>
      <c r="X322" s="20"/>
      <c r="Y322" s="20"/>
      <c r="Z322" s="20"/>
      <c r="AA322" s="3"/>
      <c r="AB322" s="3"/>
      <c r="AC322" s="21"/>
      <c r="AD322" s="21"/>
      <c r="AE322" s="21"/>
      <c r="AF322" s="4"/>
      <c r="AG322" s="1"/>
    </row>
    <row r="323" spans="1:33" ht="63" x14ac:dyDescent="0.25">
      <c r="A323" s="56" t="s">
        <v>518</v>
      </c>
      <c r="B323" s="37" t="s">
        <v>709</v>
      </c>
      <c r="C323" s="38" t="s">
        <v>710</v>
      </c>
      <c r="D323" s="39" t="s">
        <v>33</v>
      </c>
      <c r="E323" s="39" t="s">
        <v>33</v>
      </c>
      <c r="F323" s="39" t="s">
        <v>33</v>
      </c>
      <c r="G323" s="40" t="s">
        <v>33</v>
      </c>
      <c r="H323" s="40">
        <f t="shared" si="97"/>
        <v>2.6749999999999998</v>
      </c>
      <c r="I323" s="39" t="s">
        <v>33</v>
      </c>
      <c r="J323" s="39">
        <v>2.6749999999999998</v>
      </c>
      <c r="K323" s="39" t="s">
        <v>33</v>
      </c>
      <c r="L323" s="40">
        <v>0</v>
      </c>
      <c r="M323" s="39" t="s">
        <v>33</v>
      </c>
      <c r="N323" s="40">
        <v>0</v>
      </c>
      <c r="O323" s="40" t="s">
        <v>33</v>
      </c>
      <c r="P323" s="40">
        <v>0</v>
      </c>
      <c r="Q323" s="40" t="s">
        <v>33</v>
      </c>
      <c r="R323" s="40" t="s">
        <v>33</v>
      </c>
      <c r="S323" s="41" t="s">
        <v>33</v>
      </c>
      <c r="T323" s="42" t="s">
        <v>357</v>
      </c>
      <c r="U323" s="4"/>
      <c r="V323" s="4"/>
      <c r="W323" s="4"/>
      <c r="X323" s="20"/>
      <c r="Y323" s="20"/>
      <c r="Z323" s="20"/>
      <c r="AA323" s="3"/>
      <c r="AB323" s="3"/>
      <c r="AC323" s="21"/>
      <c r="AD323" s="21"/>
      <c r="AE323" s="21"/>
      <c r="AF323" s="4"/>
      <c r="AG323" s="1"/>
    </row>
    <row r="324" spans="1:33" ht="23.25" customHeight="1" x14ac:dyDescent="0.25">
      <c r="A324" s="56" t="s">
        <v>518</v>
      </c>
      <c r="B324" s="37" t="s">
        <v>711</v>
      </c>
      <c r="C324" s="38" t="s">
        <v>712</v>
      </c>
      <c r="D324" s="39" t="s">
        <v>33</v>
      </c>
      <c r="E324" s="39" t="s">
        <v>33</v>
      </c>
      <c r="F324" s="39" t="s">
        <v>33</v>
      </c>
      <c r="G324" s="40" t="s">
        <v>33</v>
      </c>
      <c r="H324" s="40">
        <f t="shared" si="97"/>
        <v>0.35004000000000002</v>
      </c>
      <c r="I324" s="39" t="s">
        <v>33</v>
      </c>
      <c r="J324" s="39">
        <v>0.35004000000000002</v>
      </c>
      <c r="K324" s="39" t="s">
        <v>33</v>
      </c>
      <c r="L324" s="40">
        <v>0</v>
      </c>
      <c r="M324" s="39" t="s">
        <v>33</v>
      </c>
      <c r="N324" s="40">
        <v>0</v>
      </c>
      <c r="O324" s="40" t="s">
        <v>33</v>
      </c>
      <c r="P324" s="40">
        <v>0</v>
      </c>
      <c r="Q324" s="40" t="s">
        <v>33</v>
      </c>
      <c r="R324" s="40" t="s">
        <v>33</v>
      </c>
      <c r="S324" s="41" t="s">
        <v>33</v>
      </c>
      <c r="T324" s="42" t="s">
        <v>622</v>
      </c>
      <c r="U324" s="4"/>
      <c r="V324" s="4"/>
      <c r="W324" s="4"/>
      <c r="X324" s="20"/>
      <c r="Y324" s="20"/>
      <c r="Z324" s="20"/>
      <c r="AA324" s="3"/>
      <c r="AB324" s="3"/>
      <c r="AC324" s="21"/>
      <c r="AD324" s="21"/>
      <c r="AE324" s="21"/>
      <c r="AF324" s="4"/>
      <c r="AG324" s="1"/>
    </row>
    <row r="325" spans="1:33" ht="24.75" customHeight="1" x14ac:dyDescent="0.25">
      <c r="A325" s="56" t="s">
        <v>518</v>
      </c>
      <c r="B325" s="37" t="s">
        <v>713</v>
      </c>
      <c r="C325" s="38" t="s">
        <v>714</v>
      </c>
      <c r="D325" s="39" t="s">
        <v>33</v>
      </c>
      <c r="E325" s="39" t="s">
        <v>33</v>
      </c>
      <c r="F325" s="39" t="s">
        <v>33</v>
      </c>
      <c r="G325" s="40" t="s">
        <v>33</v>
      </c>
      <c r="H325" s="40">
        <f t="shared" si="97"/>
        <v>0.12895200000000001</v>
      </c>
      <c r="I325" s="39" t="s">
        <v>33</v>
      </c>
      <c r="J325" s="39">
        <v>0.12895200000000001</v>
      </c>
      <c r="K325" s="39" t="s">
        <v>33</v>
      </c>
      <c r="L325" s="40">
        <v>0</v>
      </c>
      <c r="M325" s="39" t="s">
        <v>33</v>
      </c>
      <c r="N325" s="40">
        <v>0</v>
      </c>
      <c r="O325" s="40" t="s">
        <v>33</v>
      </c>
      <c r="P325" s="40">
        <v>0</v>
      </c>
      <c r="Q325" s="40" t="s">
        <v>33</v>
      </c>
      <c r="R325" s="40" t="s">
        <v>33</v>
      </c>
      <c r="S325" s="41" t="s">
        <v>33</v>
      </c>
      <c r="T325" s="42" t="s">
        <v>622</v>
      </c>
      <c r="U325" s="4"/>
      <c r="V325" s="4"/>
      <c r="W325" s="4"/>
      <c r="X325" s="20"/>
      <c r="Y325" s="20"/>
      <c r="Z325" s="20"/>
      <c r="AA325" s="3"/>
      <c r="AB325" s="3"/>
      <c r="AC325" s="21"/>
      <c r="AD325" s="21"/>
      <c r="AE325" s="21"/>
      <c r="AF325" s="4"/>
      <c r="AG325" s="1"/>
    </row>
    <row r="326" spans="1:33" ht="31.5" x14ac:dyDescent="0.25">
      <c r="A326" s="36" t="s">
        <v>518</v>
      </c>
      <c r="B326" s="37" t="s">
        <v>715</v>
      </c>
      <c r="C326" s="38" t="s">
        <v>716</v>
      </c>
      <c r="D326" s="39">
        <v>5.7171219119999996</v>
      </c>
      <c r="E326" s="39">
        <v>0</v>
      </c>
      <c r="F326" s="39">
        <f t="shared" si="96"/>
        <v>5.7171219119999996</v>
      </c>
      <c r="G326" s="40">
        <f t="shared" si="97"/>
        <v>5.7171219119999996</v>
      </c>
      <c r="H326" s="40">
        <f t="shared" si="97"/>
        <v>0</v>
      </c>
      <c r="I326" s="39">
        <v>0</v>
      </c>
      <c r="J326" s="39">
        <v>0</v>
      </c>
      <c r="K326" s="39">
        <v>0</v>
      </c>
      <c r="L326" s="40">
        <v>0</v>
      </c>
      <c r="M326" s="39">
        <v>5.7171219119999996</v>
      </c>
      <c r="N326" s="40">
        <v>0</v>
      </c>
      <c r="O326" s="40">
        <v>0</v>
      </c>
      <c r="P326" s="40">
        <v>0</v>
      </c>
      <c r="Q326" s="40">
        <f t="shared" si="98"/>
        <v>5.7171219119999996</v>
      </c>
      <c r="R326" s="40">
        <f t="shared" si="99"/>
        <v>0</v>
      </c>
      <c r="S326" s="41">
        <v>0</v>
      </c>
      <c r="T326" s="42" t="s">
        <v>33</v>
      </c>
      <c r="U326" s="4"/>
      <c r="V326" s="4"/>
      <c r="W326" s="4"/>
      <c r="X326" s="20"/>
      <c r="Y326" s="20"/>
      <c r="Z326" s="20"/>
      <c r="AA326" s="3"/>
      <c r="AB326" s="3"/>
      <c r="AC326" s="21"/>
      <c r="AD326" s="21"/>
      <c r="AE326" s="21"/>
      <c r="AF326" s="4"/>
      <c r="AG326" s="1"/>
    </row>
    <row r="327" spans="1:33" ht="31.5" x14ac:dyDescent="0.25">
      <c r="A327" s="36" t="s">
        <v>518</v>
      </c>
      <c r="B327" s="37" t="s">
        <v>717</v>
      </c>
      <c r="C327" s="38" t="s">
        <v>718</v>
      </c>
      <c r="D327" s="39">
        <v>15.559876260000001</v>
      </c>
      <c r="E327" s="39">
        <v>0</v>
      </c>
      <c r="F327" s="39">
        <f t="shared" si="96"/>
        <v>15.559876260000001</v>
      </c>
      <c r="G327" s="40">
        <f t="shared" si="97"/>
        <v>15.559876260000001</v>
      </c>
      <c r="H327" s="40">
        <f t="shared" si="97"/>
        <v>0</v>
      </c>
      <c r="I327" s="39">
        <v>0</v>
      </c>
      <c r="J327" s="39">
        <v>0</v>
      </c>
      <c r="K327" s="39">
        <v>0</v>
      </c>
      <c r="L327" s="40">
        <v>0</v>
      </c>
      <c r="M327" s="39">
        <v>15.559876260000001</v>
      </c>
      <c r="N327" s="40">
        <v>0</v>
      </c>
      <c r="O327" s="40">
        <v>0</v>
      </c>
      <c r="P327" s="40">
        <v>0</v>
      </c>
      <c r="Q327" s="40">
        <f t="shared" si="98"/>
        <v>15.559876260000001</v>
      </c>
      <c r="R327" s="40">
        <f t="shared" si="99"/>
        <v>0</v>
      </c>
      <c r="S327" s="41">
        <v>0</v>
      </c>
      <c r="T327" s="42" t="s">
        <v>33</v>
      </c>
      <c r="U327" s="4"/>
      <c r="V327" s="4"/>
      <c r="W327" s="4"/>
      <c r="X327" s="20"/>
      <c r="Y327" s="20"/>
      <c r="Z327" s="20"/>
      <c r="AA327" s="3"/>
      <c r="AB327" s="3"/>
      <c r="AC327" s="21"/>
      <c r="AD327" s="21"/>
      <c r="AE327" s="21"/>
      <c r="AF327" s="4"/>
      <c r="AG327" s="1"/>
    </row>
    <row r="328" spans="1:33" ht="47.25" x14ac:dyDescent="0.25">
      <c r="A328" s="36" t="s">
        <v>518</v>
      </c>
      <c r="B328" s="37" t="s">
        <v>719</v>
      </c>
      <c r="C328" s="38" t="s">
        <v>720</v>
      </c>
      <c r="D328" s="39">
        <v>13.826463275999998</v>
      </c>
      <c r="E328" s="39">
        <v>0</v>
      </c>
      <c r="F328" s="39">
        <f t="shared" si="96"/>
        <v>13.826463275999998</v>
      </c>
      <c r="G328" s="40">
        <f t="shared" si="97"/>
        <v>13.826463275999998</v>
      </c>
      <c r="H328" s="40">
        <f t="shared" si="97"/>
        <v>0</v>
      </c>
      <c r="I328" s="39">
        <v>0</v>
      </c>
      <c r="J328" s="39">
        <v>0</v>
      </c>
      <c r="K328" s="39">
        <v>0</v>
      </c>
      <c r="L328" s="40">
        <v>0</v>
      </c>
      <c r="M328" s="39">
        <v>13.826463275999998</v>
      </c>
      <c r="N328" s="40">
        <v>0</v>
      </c>
      <c r="O328" s="40">
        <v>0</v>
      </c>
      <c r="P328" s="40">
        <v>0</v>
      </c>
      <c r="Q328" s="40">
        <f t="shared" si="98"/>
        <v>13.826463275999998</v>
      </c>
      <c r="R328" s="40">
        <f t="shared" si="99"/>
        <v>0</v>
      </c>
      <c r="S328" s="41">
        <v>0</v>
      </c>
      <c r="T328" s="42" t="s">
        <v>33</v>
      </c>
      <c r="U328" s="4"/>
      <c r="V328" s="4"/>
      <c r="W328" s="4"/>
      <c r="X328" s="20"/>
      <c r="Y328" s="20"/>
      <c r="Z328" s="20"/>
      <c r="AA328" s="3"/>
      <c r="AB328" s="3"/>
      <c r="AC328" s="21"/>
      <c r="AD328" s="21"/>
      <c r="AE328" s="21"/>
      <c r="AF328" s="4"/>
      <c r="AG328" s="1"/>
    </row>
    <row r="329" spans="1:33" ht="47.25" x14ac:dyDescent="0.25">
      <c r="A329" s="55" t="s">
        <v>518</v>
      </c>
      <c r="B329" s="37" t="s">
        <v>721</v>
      </c>
      <c r="C329" s="38" t="s">
        <v>722</v>
      </c>
      <c r="D329" s="39" t="s">
        <v>33</v>
      </c>
      <c r="E329" s="39" t="s">
        <v>33</v>
      </c>
      <c r="F329" s="39" t="s">
        <v>33</v>
      </c>
      <c r="G329" s="40" t="s">
        <v>33</v>
      </c>
      <c r="H329" s="40">
        <f t="shared" si="97"/>
        <v>1.6324559999999999</v>
      </c>
      <c r="I329" s="39" t="s">
        <v>33</v>
      </c>
      <c r="J329" s="39">
        <v>1.6324559999999999</v>
      </c>
      <c r="K329" s="39" t="s">
        <v>33</v>
      </c>
      <c r="L329" s="40">
        <v>0</v>
      </c>
      <c r="M329" s="39" t="s">
        <v>33</v>
      </c>
      <c r="N329" s="40">
        <v>0</v>
      </c>
      <c r="O329" s="40" t="s">
        <v>33</v>
      </c>
      <c r="P329" s="40">
        <v>0</v>
      </c>
      <c r="Q329" s="40" t="s">
        <v>33</v>
      </c>
      <c r="R329" s="40" t="s">
        <v>33</v>
      </c>
      <c r="S329" s="41" t="s">
        <v>33</v>
      </c>
      <c r="T329" s="42" t="s">
        <v>543</v>
      </c>
      <c r="U329" s="4"/>
      <c r="V329" s="4"/>
      <c r="W329" s="4"/>
      <c r="X329" s="20"/>
      <c r="Y329" s="20"/>
      <c r="Z329" s="20"/>
      <c r="AA329" s="3"/>
      <c r="AB329" s="3"/>
      <c r="AC329" s="21"/>
      <c r="AD329" s="21"/>
      <c r="AE329" s="21"/>
      <c r="AF329" s="4"/>
      <c r="AG329" s="1"/>
    </row>
    <row r="330" spans="1:33" ht="31.5" x14ac:dyDescent="0.25">
      <c r="A330" s="56" t="s">
        <v>518</v>
      </c>
      <c r="B330" s="37" t="s">
        <v>723</v>
      </c>
      <c r="C330" s="38" t="s">
        <v>724</v>
      </c>
      <c r="D330" s="39" t="s">
        <v>33</v>
      </c>
      <c r="E330" s="39" t="s">
        <v>33</v>
      </c>
      <c r="F330" s="39" t="s">
        <v>33</v>
      </c>
      <c r="G330" s="40" t="s">
        <v>33</v>
      </c>
      <c r="H330" s="40">
        <f t="shared" si="97"/>
        <v>0</v>
      </c>
      <c r="I330" s="39" t="s">
        <v>33</v>
      </c>
      <c r="J330" s="39">
        <v>0</v>
      </c>
      <c r="K330" s="39" t="s">
        <v>33</v>
      </c>
      <c r="L330" s="40">
        <v>0</v>
      </c>
      <c r="M330" s="39" t="s">
        <v>33</v>
      </c>
      <c r="N330" s="40">
        <v>0</v>
      </c>
      <c r="O330" s="40" t="s">
        <v>33</v>
      </c>
      <c r="P330" s="40">
        <v>0</v>
      </c>
      <c r="Q330" s="40" t="s">
        <v>33</v>
      </c>
      <c r="R330" s="40" t="s">
        <v>33</v>
      </c>
      <c r="S330" s="41" t="s">
        <v>33</v>
      </c>
      <c r="T330" s="42" t="s">
        <v>33</v>
      </c>
      <c r="U330" s="4"/>
      <c r="V330" s="4"/>
      <c r="W330" s="4"/>
      <c r="X330" s="20"/>
      <c r="Y330" s="20"/>
      <c r="Z330" s="20"/>
      <c r="AA330" s="3"/>
      <c r="AB330" s="3"/>
      <c r="AC330" s="21"/>
      <c r="AD330" s="21"/>
      <c r="AE330" s="21"/>
      <c r="AF330" s="4"/>
      <c r="AG330" s="1"/>
    </row>
    <row r="331" spans="1:33" ht="63" x14ac:dyDescent="0.25">
      <c r="A331" s="56" t="s">
        <v>518</v>
      </c>
      <c r="B331" s="37" t="s">
        <v>725</v>
      </c>
      <c r="C331" s="38" t="s">
        <v>726</v>
      </c>
      <c r="D331" s="39" t="s">
        <v>33</v>
      </c>
      <c r="E331" s="39" t="s">
        <v>33</v>
      </c>
      <c r="F331" s="39" t="s">
        <v>33</v>
      </c>
      <c r="G331" s="40" t="s">
        <v>33</v>
      </c>
      <c r="H331" s="40">
        <f t="shared" si="97"/>
        <v>0.124374</v>
      </c>
      <c r="I331" s="39" t="s">
        <v>33</v>
      </c>
      <c r="J331" s="39">
        <v>0.124374</v>
      </c>
      <c r="K331" s="39" t="s">
        <v>33</v>
      </c>
      <c r="L331" s="40">
        <v>0</v>
      </c>
      <c r="M331" s="39" t="s">
        <v>33</v>
      </c>
      <c r="N331" s="40">
        <v>0</v>
      </c>
      <c r="O331" s="40" t="s">
        <v>33</v>
      </c>
      <c r="P331" s="40">
        <v>0</v>
      </c>
      <c r="Q331" s="40" t="s">
        <v>33</v>
      </c>
      <c r="R331" s="40" t="s">
        <v>33</v>
      </c>
      <c r="S331" s="41" t="s">
        <v>33</v>
      </c>
      <c r="T331" s="42" t="s">
        <v>663</v>
      </c>
      <c r="U331" s="4"/>
      <c r="V331" s="4"/>
      <c r="W331" s="4"/>
      <c r="X331" s="20"/>
      <c r="Y331" s="20"/>
      <c r="Z331" s="20"/>
      <c r="AA331" s="3"/>
      <c r="AB331" s="3"/>
      <c r="AC331" s="21"/>
      <c r="AD331" s="21"/>
      <c r="AE331" s="21"/>
      <c r="AF331" s="4"/>
      <c r="AG331" s="1"/>
    </row>
    <row r="332" spans="1:33" ht="47.25" x14ac:dyDescent="0.25">
      <c r="A332" s="56" t="s">
        <v>518</v>
      </c>
      <c r="B332" s="37" t="s">
        <v>727</v>
      </c>
      <c r="C332" s="38" t="s">
        <v>728</v>
      </c>
      <c r="D332" s="39" t="s">
        <v>33</v>
      </c>
      <c r="E332" s="39" t="s">
        <v>33</v>
      </c>
      <c r="F332" s="39" t="s">
        <v>33</v>
      </c>
      <c r="G332" s="40" t="s">
        <v>33</v>
      </c>
      <c r="H332" s="40">
        <f t="shared" si="97"/>
        <v>0.249444</v>
      </c>
      <c r="I332" s="39" t="s">
        <v>33</v>
      </c>
      <c r="J332" s="39">
        <v>0.249444</v>
      </c>
      <c r="K332" s="39" t="s">
        <v>33</v>
      </c>
      <c r="L332" s="40">
        <v>0</v>
      </c>
      <c r="M332" s="39" t="s">
        <v>33</v>
      </c>
      <c r="N332" s="40">
        <v>0</v>
      </c>
      <c r="O332" s="40" t="s">
        <v>33</v>
      </c>
      <c r="P332" s="40">
        <v>0</v>
      </c>
      <c r="Q332" s="40" t="s">
        <v>33</v>
      </c>
      <c r="R332" s="40" t="s">
        <v>33</v>
      </c>
      <c r="S332" s="41" t="s">
        <v>33</v>
      </c>
      <c r="T332" s="42" t="s">
        <v>543</v>
      </c>
      <c r="U332" s="4"/>
      <c r="V332" s="4"/>
      <c r="W332" s="4"/>
      <c r="X332" s="20"/>
      <c r="Y332" s="20"/>
      <c r="Z332" s="20"/>
      <c r="AA332" s="3"/>
      <c r="AB332" s="3"/>
      <c r="AC332" s="21"/>
      <c r="AD332" s="21"/>
      <c r="AE332" s="21"/>
      <c r="AF332" s="4"/>
      <c r="AG332" s="1"/>
    </row>
    <row r="333" spans="1:33" ht="47.25" x14ac:dyDescent="0.25">
      <c r="A333" s="56" t="s">
        <v>518</v>
      </c>
      <c r="B333" s="37" t="s">
        <v>729</v>
      </c>
      <c r="C333" s="38" t="s">
        <v>730</v>
      </c>
      <c r="D333" s="39" t="s">
        <v>33</v>
      </c>
      <c r="E333" s="39" t="s">
        <v>33</v>
      </c>
      <c r="F333" s="39" t="s">
        <v>33</v>
      </c>
      <c r="G333" s="40" t="s">
        <v>33</v>
      </c>
      <c r="H333" s="40">
        <f t="shared" si="97"/>
        <v>0.24944400000000003</v>
      </c>
      <c r="I333" s="39" t="s">
        <v>33</v>
      </c>
      <c r="J333" s="39">
        <v>0.24944400000000003</v>
      </c>
      <c r="K333" s="39" t="s">
        <v>33</v>
      </c>
      <c r="L333" s="40">
        <v>0</v>
      </c>
      <c r="M333" s="39" t="s">
        <v>33</v>
      </c>
      <c r="N333" s="40">
        <v>0</v>
      </c>
      <c r="O333" s="40" t="s">
        <v>33</v>
      </c>
      <c r="P333" s="40">
        <v>0</v>
      </c>
      <c r="Q333" s="40" t="s">
        <v>33</v>
      </c>
      <c r="R333" s="40" t="s">
        <v>33</v>
      </c>
      <c r="S333" s="41" t="s">
        <v>33</v>
      </c>
      <c r="T333" s="42" t="s">
        <v>543</v>
      </c>
      <c r="U333" s="4"/>
      <c r="V333" s="4"/>
      <c r="W333" s="4"/>
      <c r="X333" s="20"/>
      <c r="Y333" s="20"/>
      <c r="Z333" s="20"/>
      <c r="AA333" s="3"/>
      <c r="AB333" s="3"/>
      <c r="AC333" s="21"/>
      <c r="AD333" s="21"/>
      <c r="AE333" s="21"/>
      <c r="AF333" s="4"/>
      <c r="AG333" s="1"/>
    </row>
    <row r="334" spans="1:33" ht="80.25" customHeight="1" x14ac:dyDescent="0.25">
      <c r="A334" s="36" t="s">
        <v>518</v>
      </c>
      <c r="B334" s="37" t="s">
        <v>731</v>
      </c>
      <c r="C334" s="38" t="s">
        <v>732</v>
      </c>
      <c r="D334" s="39">
        <v>299.94468528999994</v>
      </c>
      <c r="E334" s="39">
        <v>298.32468529000005</v>
      </c>
      <c r="F334" s="39">
        <f t="shared" si="96"/>
        <v>1.6199999999998909</v>
      </c>
      <c r="G334" s="40">
        <f t="shared" si="97"/>
        <v>1.6200000000000292</v>
      </c>
      <c r="H334" s="40">
        <f t="shared" si="97"/>
        <v>1.62</v>
      </c>
      <c r="I334" s="39">
        <v>1.6200000000000292</v>
      </c>
      <c r="J334" s="39">
        <v>1.62</v>
      </c>
      <c r="K334" s="39">
        <v>0</v>
      </c>
      <c r="L334" s="40">
        <v>0</v>
      </c>
      <c r="M334" s="39">
        <v>0</v>
      </c>
      <c r="N334" s="40">
        <v>0</v>
      </c>
      <c r="O334" s="40">
        <v>0</v>
      </c>
      <c r="P334" s="40">
        <v>0</v>
      </c>
      <c r="Q334" s="40">
        <f t="shared" si="98"/>
        <v>-1.092459456231154E-13</v>
      </c>
      <c r="R334" s="40">
        <f t="shared" si="99"/>
        <v>-2.9087843245179101E-14</v>
      </c>
      <c r="S334" s="41">
        <f t="shared" ref="S334:S429" si="100">R334/(I334)</f>
        <v>-1.7955458793320109E-14</v>
      </c>
      <c r="T334" s="42" t="s">
        <v>33</v>
      </c>
      <c r="U334" s="4"/>
      <c r="V334" s="4"/>
      <c r="W334" s="4"/>
      <c r="X334" s="20"/>
      <c r="Y334" s="20"/>
      <c r="Z334" s="20"/>
      <c r="AA334" s="3"/>
      <c r="AB334" s="3"/>
      <c r="AC334" s="21"/>
      <c r="AD334" s="21"/>
      <c r="AE334" s="21"/>
      <c r="AF334" s="4"/>
      <c r="AG334" s="1"/>
    </row>
    <row r="335" spans="1:33" ht="78.75" x14ac:dyDescent="0.25">
      <c r="A335" s="36" t="s">
        <v>518</v>
      </c>
      <c r="B335" s="37" t="s">
        <v>733</v>
      </c>
      <c r="C335" s="38" t="s">
        <v>734</v>
      </c>
      <c r="D335" s="39">
        <v>72.599999999999994</v>
      </c>
      <c r="E335" s="39">
        <v>22.169999999999998</v>
      </c>
      <c r="F335" s="39">
        <f t="shared" si="96"/>
        <v>50.429999999999993</v>
      </c>
      <c r="G335" s="40">
        <f t="shared" si="97"/>
        <v>34.92</v>
      </c>
      <c r="H335" s="40">
        <f t="shared" si="97"/>
        <v>0</v>
      </c>
      <c r="I335" s="39">
        <v>0</v>
      </c>
      <c r="J335" s="39">
        <v>0</v>
      </c>
      <c r="K335" s="39">
        <v>0</v>
      </c>
      <c r="L335" s="40">
        <v>0</v>
      </c>
      <c r="M335" s="39">
        <v>0</v>
      </c>
      <c r="N335" s="40">
        <v>0</v>
      </c>
      <c r="O335" s="40">
        <v>34.92</v>
      </c>
      <c r="P335" s="40">
        <v>0</v>
      </c>
      <c r="Q335" s="40">
        <f t="shared" si="98"/>
        <v>50.429999999999993</v>
      </c>
      <c r="R335" s="40">
        <f t="shared" si="99"/>
        <v>0</v>
      </c>
      <c r="S335" s="41">
        <v>0</v>
      </c>
      <c r="T335" s="42" t="s">
        <v>33</v>
      </c>
      <c r="U335" s="4"/>
      <c r="V335" s="4"/>
      <c r="W335" s="4"/>
      <c r="X335" s="20"/>
      <c r="Y335" s="20"/>
      <c r="Z335" s="20"/>
      <c r="AA335" s="3"/>
      <c r="AB335" s="3"/>
      <c r="AC335" s="21"/>
      <c r="AD335" s="21"/>
      <c r="AE335" s="21"/>
      <c r="AF335" s="4"/>
      <c r="AG335" s="1"/>
    </row>
    <row r="336" spans="1:33" ht="63" x14ac:dyDescent="0.25">
      <c r="A336" s="36" t="s">
        <v>518</v>
      </c>
      <c r="B336" s="37" t="s">
        <v>735</v>
      </c>
      <c r="C336" s="38" t="s">
        <v>736</v>
      </c>
      <c r="D336" s="39">
        <v>96.000000000000014</v>
      </c>
      <c r="E336" s="39">
        <v>0</v>
      </c>
      <c r="F336" s="39">
        <f t="shared" si="96"/>
        <v>96.000000000000014</v>
      </c>
      <c r="G336" s="40">
        <f t="shared" si="97"/>
        <v>24</v>
      </c>
      <c r="H336" s="40">
        <f t="shared" si="97"/>
        <v>0</v>
      </c>
      <c r="I336" s="39">
        <v>0</v>
      </c>
      <c r="J336" s="39">
        <v>0</v>
      </c>
      <c r="K336" s="39">
        <v>0</v>
      </c>
      <c r="L336" s="40">
        <v>0</v>
      </c>
      <c r="M336" s="39">
        <v>0</v>
      </c>
      <c r="N336" s="40">
        <v>0</v>
      </c>
      <c r="O336" s="40">
        <v>24</v>
      </c>
      <c r="P336" s="40">
        <v>0</v>
      </c>
      <c r="Q336" s="40">
        <f t="shared" si="98"/>
        <v>96.000000000000014</v>
      </c>
      <c r="R336" s="40">
        <f t="shared" si="99"/>
        <v>0</v>
      </c>
      <c r="S336" s="41">
        <v>0</v>
      </c>
      <c r="T336" s="42" t="s">
        <v>33</v>
      </c>
      <c r="U336" s="4"/>
      <c r="V336" s="4"/>
      <c r="W336" s="4"/>
      <c r="X336" s="20"/>
      <c r="Y336" s="20"/>
      <c r="Z336" s="20"/>
      <c r="AA336" s="3"/>
      <c r="AB336" s="3"/>
      <c r="AC336" s="21"/>
      <c r="AD336" s="21"/>
      <c r="AE336" s="21"/>
      <c r="AF336" s="4"/>
      <c r="AG336" s="1"/>
    </row>
    <row r="337" spans="1:33" ht="47.25" x14ac:dyDescent="0.25">
      <c r="A337" s="56" t="s">
        <v>518</v>
      </c>
      <c r="B337" s="37" t="s">
        <v>737</v>
      </c>
      <c r="C337" s="38" t="s">
        <v>738</v>
      </c>
      <c r="D337" s="39" t="s">
        <v>33</v>
      </c>
      <c r="E337" s="39" t="s">
        <v>33</v>
      </c>
      <c r="F337" s="39" t="s">
        <v>33</v>
      </c>
      <c r="G337" s="40" t="s">
        <v>33</v>
      </c>
      <c r="H337" s="40">
        <f t="shared" si="97"/>
        <v>0</v>
      </c>
      <c r="I337" s="39" t="s">
        <v>33</v>
      </c>
      <c r="J337" s="39">
        <v>0</v>
      </c>
      <c r="K337" s="39" t="s">
        <v>33</v>
      </c>
      <c r="L337" s="40">
        <v>0</v>
      </c>
      <c r="M337" s="39" t="s">
        <v>33</v>
      </c>
      <c r="N337" s="40">
        <v>0</v>
      </c>
      <c r="O337" s="40" t="s">
        <v>33</v>
      </c>
      <c r="P337" s="40">
        <v>0</v>
      </c>
      <c r="Q337" s="40" t="s">
        <v>33</v>
      </c>
      <c r="R337" s="40" t="s">
        <v>33</v>
      </c>
      <c r="S337" s="41" t="s">
        <v>33</v>
      </c>
      <c r="T337" s="42" t="s">
        <v>739</v>
      </c>
      <c r="U337" s="4"/>
      <c r="V337" s="4"/>
      <c r="W337" s="4"/>
      <c r="X337" s="20"/>
      <c r="Y337" s="20"/>
      <c r="Z337" s="20"/>
      <c r="AA337" s="3"/>
      <c r="AB337" s="3"/>
      <c r="AC337" s="21"/>
      <c r="AD337" s="21"/>
      <c r="AE337" s="21"/>
      <c r="AF337" s="4"/>
      <c r="AG337" s="1"/>
    </row>
    <row r="338" spans="1:33" ht="31.5" x14ac:dyDescent="0.25">
      <c r="A338" s="56" t="s">
        <v>518</v>
      </c>
      <c r="B338" s="37" t="s">
        <v>740</v>
      </c>
      <c r="C338" s="38" t="s">
        <v>741</v>
      </c>
      <c r="D338" s="39" t="s">
        <v>33</v>
      </c>
      <c r="E338" s="39" t="s">
        <v>33</v>
      </c>
      <c r="F338" s="39" t="s">
        <v>33</v>
      </c>
      <c r="G338" s="40" t="s">
        <v>33</v>
      </c>
      <c r="H338" s="40">
        <f t="shared" si="97"/>
        <v>0.158</v>
      </c>
      <c r="I338" s="39" t="s">
        <v>33</v>
      </c>
      <c r="J338" s="39">
        <v>0.158</v>
      </c>
      <c r="K338" s="39" t="s">
        <v>33</v>
      </c>
      <c r="L338" s="40">
        <v>0</v>
      </c>
      <c r="M338" s="39" t="s">
        <v>33</v>
      </c>
      <c r="N338" s="40">
        <v>0</v>
      </c>
      <c r="O338" s="40" t="s">
        <v>33</v>
      </c>
      <c r="P338" s="40">
        <v>0</v>
      </c>
      <c r="Q338" s="40" t="s">
        <v>33</v>
      </c>
      <c r="R338" s="40" t="s">
        <v>33</v>
      </c>
      <c r="S338" s="41" t="s">
        <v>33</v>
      </c>
      <c r="T338" s="42" t="s">
        <v>739</v>
      </c>
      <c r="U338" s="4"/>
      <c r="V338" s="4"/>
      <c r="W338" s="4"/>
      <c r="X338" s="20"/>
      <c r="Y338" s="20"/>
      <c r="Z338" s="20"/>
      <c r="AA338" s="3"/>
      <c r="AB338" s="3"/>
      <c r="AC338" s="21"/>
      <c r="AD338" s="21"/>
      <c r="AE338" s="21"/>
      <c r="AF338" s="4"/>
      <c r="AG338" s="1"/>
    </row>
    <row r="339" spans="1:33" ht="31.5" x14ac:dyDescent="0.25">
      <c r="A339" s="56" t="s">
        <v>518</v>
      </c>
      <c r="B339" s="37" t="s">
        <v>742</v>
      </c>
      <c r="C339" s="38" t="s">
        <v>743</v>
      </c>
      <c r="D339" s="39" t="s">
        <v>33</v>
      </c>
      <c r="E339" s="39" t="s">
        <v>33</v>
      </c>
      <c r="F339" s="39" t="s">
        <v>33</v>
      </c>
      <c r="G339" s="40" t="s">
        <v>33</v>
      </c>
      <c r="H339" s="40">
        <f t="shared" si="97"/>
        <v>0</v>
      </c>
      <c r="I339" s="39" t="s">
        <v>33</v>
      </c>
      <c r="J339" s="39">
        <v>0</v>
      </c>
      <c r="K339" s="39" t="s">
        <v>33</v>
      </c>
      <c r="L339" s="40">
        <v>0</v>
      </c>
      <c r="M339" s="39" t="s">
        <v>33</v>
      </c>
      <c r="N339" s="40">
        <v>0</v>
      </c>
      <c r="O339" s="40" t="s">
        <v>33</v>
      </c>
      <c r="P339" s="40">
        <v>0</v>
      </c>
      <c r="Q339" s="40" t="s">
        <v>33</v>
      </c>
      <c r="R339" s="40" t="s">
        <v>33</v>
      </c>
      <c r="S339" s="41" t="s">
        <v>33</v>
      </c>
      <c r="T339" s="42" t="s">
        <v>739</v>
      </c>
      <c r="U339" s="4"/>
      <c r="V339" s="4"/>
      <c r="W339" s="4"/>
      <c r="X339" s="20"/>
      <c r="Y339" s="20"/>
      <c r="Z339" s="20"/>
      <c r="AA339" s="3"/>
      <c r="AB339" s="3"/>
      <c r="AC339" s="21"/>
      <c r="AD339" s="21"/>
      <c r="AE339" s="21"/>
      <c r="AF339" s="4"/>
      <c r="AG339" s="1"/>
    </row>
    <row r="340" spans="1:33" ht="47.25" x14ac:dyDescent="0.25">
      <c r="A340" s="56" t="s">
        <v>518</v>
      </c>
      <c r="B340" s="37" t="s">
        <v>744</v>
      </c>
      <c r="C340" s="38" t="s">
        <v>745</v>
      </c>
      <c r="D340" s="39" t="s">
        <v>33</v>
      </c>
      <c r="E340" s="39" t="s">
        <v>33</v>
      </c>
      <c r="F340" s="39" t="s">
        <v>33</v>
      </c>
      <c r="G340" s="40" t="s">
        <v>33</v>
      </c>
      <c r="H340" s="40">
        <f t="shared" si="97"/>
        <v>0</v>
      </c>
      <c r="I340" s="39" t="s">
        <v>33</v>
      </c>
      <c r="J340" s="39">
        <v>0</v>
      </c>
      <c r="K340" s="39" t="s">
        <v>33</v>
      </c>
      <c r="L340" s="40">
        <v>0</v>
      </c>
      <c r="M340" s="39" t="s">
        <v>33</v>
      </c>
      <c r="N340" s="40">
        <v>0</v>
      </c>
      <c r="O340" s="40" t="s">
        <v>33</v>
      </c>
      <c r="P340" s="40">
        <v>0</v>
      </c>
      <c r="Q340" s="40" t="s">
        <v>33</v>
      </c>
      <c r="R340" s="40" t="s">
        <v>33</v>
      </c>
      <c r="S340" s="41" t="s">
        <v>33</v>
      </c>
      <c r="T340" s="42" t="s">
        <v>739</v>
      </c>
      <c r="U340" s="4"/>
      <c r="V340" s="4"/>
      <c r="W340" s="4"/>
      <c r="X340" s="20"/>
      <c r="Y340" s="20"/>
      <c r="Z340" s="20"/>
      <c r="AA340" s="3"/>
      <c r="AB340" s="3"/>
      <c r="AC340" s="21"/>
      <c r="AD340" s="21"/>
      <c r="AE340" s="21"/>
      <c r="AF340" s="4"/>
      <c r="AG340" s="1"/>
    </row>
    <row r="341" spans="1:33" ht="31.5" x14ac:dyDescent="0.25">
      <c r="A341" s="56" t="s">
        <v>518</v>
      </c>
      <c r="B341" s="37" t="s">
        <v>746</v>
      </c>
      <c r="C341" s="38" t="s">
        <v>747</v>
      </c>
      <c r="D341" s="39" t="s">
        <v>33</v>
      </c>
      <c r="E341" s="39" t="s">
        <v>33</v>
      </c>
      <c r="F341" s="39" t="s">
        <v>33</v>
      </c>
      <c r="G341" s="40" t="s">
        <v>33</v>
      </c>
      <c r="H341" s="40">
        <f t="shared" si="97"/>
        <v>0.16400000000000001</v>
      </c>
      <c r="I341" s="39" t="s">
        <v>33</v>
      </c>
      <c r="J341" s="39">
        <v>0.16400000000000001</v>
      </c>
      <c r="K341" s="39" t="s">
        <v>33</v>
      </c>
      <c r="L341" s="40">
        <v>0</v>
      </c>
      <c r="M341" s="39" t="s">
        <v>33</v>
      </c>
      <c r="N341" s="40">
        <v>0</v>
      </c>
      <c r="O341" s="40" t="s">
        <v>33</v>
      </c>
      <c r="P341" s="40">
        <v>0</v>
      </c>
      <c r="Q341" s="40" t="s">
        <v>33</v>
      </c>
      <c r="R341" s="40" t="s">
        <v>33</v>
      </c>
      <c r="S341" s="41" t="s">
        <v>33</v>
      </c>
      <c r="T341" s="42" t="s">
        <v>739</v>
      </c>
      <c r="U341" s="4"/>
      <c r="V341" s="4"/>
      <c r="W341" s="4"/>
      <c r="X341" s="20"/>
      <c r="Y341" s="20"/>
      <c r="Z341" s="20"/>
      <c r="AA341" s="3"/>
      <c r="AB341" s="3"/>
      <c r="AC341" s="21"/>
      <c r="AD341" s="21"/>
      <c r="AE341" s="21"/>
      <c r="AF341" s="4"/>
      <c r="AG341" s="1"/>
    </row>
    <row r="342" spans="1:33" ht="47.25" x14ac:dyDescent="0.25">
      <c r="A342" s="56" t="s">
        <v>518</v>
      </c>
      <c r="B342" s="37" t="s">
        <v>748</v>
      </c>
      <c r="C342" s="38" t="s">
        <v>749</v>
      </c>
      <c r="D342" s="39" t="s">
        <v>33</v>
      </c>
      <c r="E342" s="39" t="s">
        <v>33</v>
      </c>
      <c r="F342" s="39" t="s">
        <v>33</v>
      </c>
      <c r="G342" s="40" t="s">
        <v>33</v>
      </c>
      <c r="H342" s="40">
        <f t="shared" si="97"/>
        <v>0</v>
      </c>
      <c r="I342" s="39" t="s">
        <v>33</v>
      </c>
      <c r="J342" s="39">
        <v>0</v>
      </c>
      <c r="K342" s="39" t="s">
        <v>33</v>
      </c>
      <c r="L342" s="40">
        <v>0</v>
      </c>
      <c r="M342" s="39" t="s">
        <v>33</v>
      </c>
      <c r="N342" s="40">
        <v>0</v>
      </c>
      <c r="O342" s="40" t="s">
        <v>33</v>
      </c>
      <c r="P342" s="40">
        <v>0</v>
      </c>
      <c r="Q342" s="40" t="s">
        <v>33</v>
      </c>
      <c r="R342" s="40" t="s">
        <v>33</v>
      </c>
      <c r="S342" s="41" t="s">
        <v>33</v>
      </c>
      <c r="T342" s="42" t="s">
        <v>739</v>
      </c>
      <c r="U342" s="4"/>
      <c r="V342" s="4"/>
      <c r="W342" s="4"/>
      <c r="X342" s="20"/>
      <c r="Y342" s="20"/>
      <c r="Z342" s="20"/>
      <c r="AA342" s="3"/>
      <c r="AB342" s="3"/>
      <c r="AC342" s="21"/>
      <c r="AD342" s="21"/>
      <c r="AE342" s="21"/>
      <c r="AF342" s="4"/>
      <c r="AG342" s="1"/>
    </row>
    <row r="343" spans="1:33" ht="31.5" x14ac:dyDescent="0.25">
      <c r="A343" s="56" t="s">
        <v>518</v>
      </c>
      <c r="B343" s="37" t="s">
        <v>750</v>
      </c>
      <c r="C343" s="38" t="s">
        <v>751</v>
      </c>
      <c r="D343" s="39" t="s">
        <v>33</v>
      </c>
      <c r="E343" s="39" t="s">
        <v>33</v>
      </c>
      <c r="F343" s="39" t="s">
        <v>33</v>
      </c>
      <c r="G343" s="40" t="s">
        <v>33</v>
      </c>
      <c r="H343" s="40">
        <f t="shared" si="97"/>
        <v>0.14499999999999999</v>
      </c>
      <c r="I343" s="39" t="s">
        <v>33</v>
      </c>
      <c r="J343" s="39">
        <v>0.14499999999999999</v>
      </c>
      <c r="K343" s="39" t="s">
        <v>33</v>
      </c>
      <c r="L343" s="40">
        <v>0</v>
      </c>
      <c r="M343" s="39" t="s">
        <v>33</v>
      </c>
      <c r="N343" s="40">
        <v>0</v>
      </c>
      <c r="O343" s="40" t="s">
        <v>33</v>
      </c>
      <c r="P343" s="40">
        <v>0</v>
      </c>
      <c r="Q343" s="40" t="s">
        <v>33</v>
      </c>
      <c r="R343" s="40" t="s">
        <v>33</v>
      </c>
      <c r="S343" s="41" t="s">
        <v>33</v>
      </c>
      <c r="T343" s="42" t="s">
        <v>739</v>
      </c>
      <c r="U343" s="4"/>
      <c r="V343" s="4"/>
      <c r="W343" s="4"/>
      <c r="X343" s="20"/>
      <c r="Y343" s="20"/>
      <c r="Z343" s="20"/>
      <c r="AA343" s="3"/>
      <c r="AB343" s="3"/>
      <c r="AC343" s="21"/>
      <c r="AD343" s="21"/>
      <c r="AE343" s="21"/>
      <c r="AF343" s="4"/>
      <c r="AG343" s="1"/>
    </row>
    <row r="344" spans="1:33" ht="47.25" x14ac:dyDescent="0.25">
      <c r="A344" s="56" t="s">
        <v>518</v>
      </c>
      <c r="B344" s="37" t="s">
        <v>752</v>
      </c>
      <c r="C344" s="38" t="s">
        <v>753</v>
      </c>
      <c r="D344" s="39" t="s">
        <v>33</v>
      </c>
      <c r="E344" s="39" t="s">
        <v>33</v>
      </c>
      <c r="F344" s="39" t="s">
        <v>33</v>
      </c>
      <c r="G344" s="40" t="s">
        <v>33</v>
      </c>
      <c r="H344" s="40">
        <f t="shared" si="97"/>
        <v>0.11</v>
      </c>
      <c r="I344" s="39" t="s">
        <v>33</v>
      </c>
      <c r="J344" s="39">
        <v>0.11</v>
      </c>
      <c r="K344" s="39" t="s">
        <v>33</v>
      </c>
      <c r="L344" s="40">
        <v>0</v>
      </c>
      <c r="M344" s="39" t="s">
        <v>33</v>
      </c>
      <c r="N344" s="40">
        <v>0</v>
      </c>
      <c r="O344" s="40" t="s">
        <v>33</v>
      </c>
      <c r="P344" s="40">
        <v>0</v>
      </c>
      <c r="Q344" s="40" t="s">
        <v>33</v>
      </c>
      <c r="R344" s="40" t="s">
        <v>33</v>
      </c>
      <c r="S344" s="41" t="s">
        <v>33</v>
      </c>
      <c r="T344" s="42" t="s">
        <v>739</v>
      </c>
      <c r="U344" s="4"/>
      <c r="V344" s="4"/>
      <c r="W344" s="4"/>
      <c r="X344" s="20"/>
      <c r="Y344" s="20"/>
      <c r="Z344" s="20"/>
      <c r="AA344" s="3"/>
      <c r="AB344" s="3"/>
      <c r="AC344" s="21"/>
      <c r="AD344" s="21"/>
      <c r="AE344" s="21"/>
      <c r="AF344" s="4"/>
      <c r="AG344" s="1"/>
    </row>
    <row r="345" spans="1:33" ht="31.5" x14ac:dyDescent="0.25">
      <c r="A345" s="56" t="s">
        <v>518</v>
      </c>
      <c r="B345" s="37" t="s">
        <v>754</v>
      </c>
      <c r="C345" s="38" t="s">
        <v>755</v>
      </c>
      <c r="D345" s="39" t="s">
        <v>33</v>
      </c>
      <c r="E345" s="39" t="s">
        <v>33</v>
      </c>
      <c r="F345" s="39" t="s">
        <v>33</v>
      </c>
      <c r="G345" s="40" t="s">
        <v>33</v>
      </c>
      <c r="H345" s="40">
        <f t="shared" si="97"/>
        <v>0</v>
      </c>
      <c r="I345" s="39" t="s">
        <v>33</v>
      </c>
      <c r="J345" s="39">
        <v>0</v>
      </c>
      <c r="K345" s="39" t="s">
        <v>33</v>
      </c>
      <c r="L345" s="40">
        <v>0</v>
      </c>
      <c r="M345" s="39" t="s">
        <v>33</v>
      </c>
      <c r="N345" s="40">
        <v>0</v>
      </c>
      <c r="O345" s="40" t="s">
        <v>33</v>
      </c>
      <c r="P345" s="40">
        <v>0</v>
      </c>
      <c r="Q345" s="40" t="s">
        <v>33</v>
      </c>
      <c r="R345" s="40" t="s">
        <v>33</v>
      </c>
      <c r="S345" s="41" t="s">
        <v>33</v>
      </c>
      <c r="T345" s="42" t="s">
        <v>739</v>
      </c>
      <c r="U345" s="4"/>
      <c r="V345" s="4"/>
      <c r="W345" s="4"/>
      <c r="X345" s="20"/>
      <c r="Y345" s="20"/>
      <c r="Z345" s="20"/>
      <c r="AA345" s="3"/>
      <c r="AB345" s="3"/>
      <c r="AC345" s="21"/>
      <c r="AD345" s="21"/>
      <c r="AE345" s="21"/>
      <c r="AF345" s="4"/>
      <c r="AG345" s="1"/>
    </row>
    <row r="346" spans="1:33" ht="47.25" x14ac:dyDescent="0.25">
      <c r="A346" s="56" t="s">
        <v>518</v>
      </c>
      <c r="B346" s="37" t="s">
        <v>756</v>
      </c>
      <c r="C346" s="38" t="s">
        <v>757</v>
      </c>
      <c r="D346" s="39" t="s">
        <v>33</v>
      </c>
      <c r="E346" s="39" t="s">
        <v>33</v>
      </c>
      <c r="F346" s="39" t="s">
        <v>33</v>
      </c>
      <c r="G346" s="40" t="s">
        <v>33</v>
      </c>
      <c r="H346" s="40">
        <f t="shared" si="97"/>
        <v>0</v>
      </c>
      <c r="I346" s="39" t="s">
        <v>33</v>
      </c>
      <c r="J346" s="39">
        <v>0</v>
      </c>
      <c r="K346" s="39" t="s">
        <v>33</v>
      </c>
      <c r="L346" s="40">
        <v>0</v>
      </c>
      <c r="M346" s="39" t="s">
        <v>33</v>
      </c>
      <c r="N346" s="40">
        <v>0</v>
      </c>
      <c r="O346" s="40" t="s">
        <v>33</v>
      </c>
      <c r="P346" s="40">
        <v>0</v>
      </c>
      <c r="Q346" s="40" t="s">
        <v>33</v>
      </c>
      <c r="R346" s="40" t="s">
        <v>33</v>
      </c>
      <c r="S346" s="41" t="s">
        <v>33</v>
      </c>
      <c r="T346" s="42" t="s">
        <v>739</v>
      </c>
      <c r="U346" s="4"/>
      <c r="V346" s="4"/>
      <c r="W346" s="4"/>
      <c r="X346" s="20"/>
      <c r="Y346" s="20"/>
      <c r="Z346" s="20"/>
      <c r="AA346" s="3"/>
      <c r="AB346" s="3"/>
      <c r="AC346" s="21"/>
      <c r="AD346" s="21"/>
      <c r="AE346" s="21"/>
      <c r="AF346" s="4"/>
      <c r="AG346" s="1"/>
    </row>
    <row r="347" spans="1:33" ht="47.25" x14ac:dyDescent="0.25">
      <c r="A347" s="56" t="s">
        <v>518</v>
      </c>
      <c r="B347" s="37" t="s">
        <v>758</v>
      </c>
      <c r="C347" s="38" t="s">
        <v>759</v>
      </c>
      <c r="D347" s="39" t="s">
        <v>33</v>
      </c>
      <c r="E347" s="39" t="s">
        <v>33</v>
      </c>
      <c r="F347" s="39" t="s">
        <v>33</v>
      </c>
      <c r="G347" s="40" t="s">
        <v>33</v>
      </c>
      <c r="H347" s="40">
        <f t="shared" si="97"/>
        <v>0</v>
      </c>
      <c r="I347" s="39" t="s">
        <v>33</v>
      </c>
      <c r="J347" s="39">
        <v>0</v>
      </c>
      <c r="K347" s="39" t="s">
        <v>33</v>
      </c>
      <c r="L347" s="40">
        <v>0</v>
      </c>
      <c r="M347" s="39" t="s">
        <v>33</v>
      </c>
      <c r="N347" s="40">
        <v>0</v>
      </c>
      <c r="O347" s="40" t="s">
        <v>33</v>
      </c>
      <c r="P347" s="40">
        <v>0</v>
      </c>
      <c r="Q347" s="40" t="s">
        <v>33</v>
      </c>
      <c r="R347" s="40" t="s">
        <v>33</v>
      </c>
      <c r="S347" s="41" t="s">
        <v>33</v>
      </c>
      <c r="T347" s="42" t="s">
        <v>739</v>
      </c>
      <c r="U347" s="4"/>
      <c r="V347" s="4"/>
      <c r="W347" s="4"/>
      <c r="X347" s="20"/>
      <c r="Y347" s="20"/>
      <c r="Z347" s="20"/>
      <c r="AA347" s="3"/>
      <c r="AB347" s="3"/>
      <c r="AC347" s="21"/>
      <c r="AD347" s="21"/>
      <c r="AE347" s="21"/>
      <c r="AF347" s="4"/>
      <c r="AG347" s="1"/>
    </row>
    <row r="348" spans="1:33" ht="31.5" x14ac:dyDescent="0.25">
      <c r="A348" s="56" t="s">
        <v>518</v>
      </c>
      <c r="B348" s="37" t="s">
        <v>760</v>
      </c>
      <c r="C348" s="38" t="s">
        <v>761</v>
      </c>
      <c r="D348" s="39" t="s">
        <v>33</v>
      </c>
      <c r="E348" s="39" t="s">
        <v>33</v>
      </c>
      <c r="F348" s="39" t="s">
        <v>33</v>
      </c>
      <c r="G348" s="40" t="s">
        <v>33</v>
      </c>
      <c r="H348" s="40">
        <f t="shared" si="97"/>
        <v>0.14799999999999999</v>
      </c>
      <c r="I348" s="39" t="s">
        <v>33</v>
      </c>
      <c r="J348" s="39">
        <v>0.14799999999999999</v>
      </c>
      <c r="K348" s="39" t="s">
        <v>33</v>
      </c>
      <c r="L348" s="40">
        <v>0</v>
      </c>
      <c r="M348" s="39" t="s">
        <v>33</v>
      </c>
      <c r="N348" s="40">
        <v>0</v>
      </c>
      <c r="O348" s="40" t="s">
        <v>33</v>
      </c>
      <c r="P348" s="40">
        <v>0</v>
      </c>
      <c r="Q348" s="40" t="s">
        <v>33</v>
      </c>
      <c r="R348" s="40" t="s">
        <v>33</v>
      </c>
      <c r="S348" s="41" t="s">
        <v>33</v>
      </c>
      <c r="T348" s="42" t="s">
        <v>739</v>
      </c>
      <c r="U348" s="4"/>
      <c r="V348" s="4"/>
      <c r="W348" s="4"/>
      <c r="X348" s="20"/>
      <c r="Y348" s="20"/>
      <c r="Z348" s="20"/>
      <c r="AA348" s="3"/>
      <c r="AB348" s="3"/>
      <c r="AC348" s="21"/>
      <c r="AD348" s="21"/>
      <c r="AE348" s="21"/>
      <c r="AF348" s="4"/>
      <c r="AG348" s="1"/>
    </row>
    <row r="349" spans="1:33" ht="47.25" x14ac:dyDescent="0.25">
      <c r="A349" s="56" t="s">
        <v>518</v>
      </c>
      <c r="B349" s="37" t="s">
        <v>762</v>
      </c>
      <c r="C349" s="38" t="s">
        <v>763</v>
      </c>
      <c r="D349" s="39" t="s">
        <v>33</v>
      </c>
      <c r="E349" s="39" t="s">
        <v>33</v>
      </c>
      <c r="F349" s="39" t="s">
        <v>33</v>
      </c>
      <c r="G349" s="40" t="s">
        <v>33</v>
      </c>
      <c r="H349" s="40">
        <f t="shared" si="97"/>
        <v>0</v>
      </c>
      <c r="I349" s="39" t="s">
        <v>33</v>
      </c>
      <c r="J349" s="39">
        <v>0</v>
      </c>
      <c r="K349" s="39" t="s">
        <v>33</v>
      </c>
      <c r="L349" s="40">
        <v>0</v>
      </c>
      <c r="M349" s="39" t="s">
        <v>33</v>
      </c>
      <c r="N349" s="40">
        <v>0</v>
      </c>
      <c r="O349" s="40" t="s">
        <v>33</v>
      </c>
      <c r="P349" s="40">
        <v>0</v>
      </c>
      <c r="Q349" s="40" t="s">
        <v>33</v>
      </c>
      <c r="R349" s="40" t="s">
        <v>33</v>
      </c>
      <c r="S349" s="41" t="s">
        <v>33</v>
      </c>
      <c r="T349" s="42" t="s">
        <v>739</v>
      </c>
      <c r="U349" s="4"/>
      <c r="V349" s="4"/>
      <c r="W349" s="4"/>
      <c r="X349" s="20"/>
      <c r="Y349" s="20"/>
      <c r="Z349" s="20"/>
      <c r="AA349" s="3"/>
      <c r="AB349" s="3"/>
      <c r="AC349" s="21"/>
      <c r="AD349" s="21"/>
      <c r="AE349" s="21"/>
      <c r="AF349" s="4"/>
      <c r="AG349" s="1"/>
    </row>
    <row r="350" spans="1:33" ht="31.5" x14ac:dyDescent="0.25">
      <c r="A350" s="56" t="s">
        <v>518</v>
      </c>
      <c r="B350" s="37" t="s">
        <v>764</v>
      </c>
      <c r="C350" s="38" t="s">
        <v>765</v>
      </c>
      <c r="D350" s="39" t="s">
        <v>33</v>
      </c>
      <c r="E350" s="39" t="s">
        <v>33</v>
      </c>
      <c r="F350" s="39" t="s">
        <v>33</v>
      </c>
      <c r="G350" s="40" t="s">
        <v>33</v>
      </c>
      <c r="H350" s="40">
        <f t="shared" si="97"/>
        <v>0.13</v>
      </c>
      <c r="I350" s="39" t="s">
        <v>33</v>
      </c>
      <c r="J350" s="39">
        <v>0.13</v>
      </c>
      <c r="K350" s="39" t="s">
        <v>33</v>
      </c>
      <c r="L350" s="40">
        <v>0</v>
      </c>
      <c r="M350" s="39" t="s">
        <v>33</v>
      </c>
      <c r="N350" s="40">
        <v>0</v>
      </c>
      <c r="O350" s="40" t="s">
        <v>33</v>
      </c>
      <c r="P350" s="40">
        <v>0</v>
      </c>
      <c r="Q350" s="40" t="s">
        <v>33</v>
      </c>
      <c r="R350" s="40" t="s">
        <v>33</v>
      </c>
      <c r="S350" s="41" t="s">
        <v>33</v>
      </c>
      <c r="T350" s="42" t="s">
        <v>739</v>
      </c>
      <c r="U350" s="4"/>
      <c r="V350" s="4"/>
      <c r="W350" s="4"/>
      <c r="X350" s="20"/>
      <c r="Y350" s="20"/>
      <c r="Z350" s="20"/>
      <c r="AA350" s="3"/>
      <c r="AB350" s="3"/>
      <c r="AC350" s="21"/>
      <c r="AD350" s="21"/>
      <c r="AE350" s="21"/>
      <c r="AF350" s="4"/>
      <c r="AG350" s="1"/>
    </row>
    <row r="351" spans="1:33" ht="31.5" x14ac:dyDescent="0.25">
      <c r="A351" s="56" t="s">
        <v>518</v>
      </c>
      <c r="B351" s="37" t="s">
        <v>766</v>
      </c>
      <c r="C351" s="38" t="s">
        <v>767</v>
      </c>
      <c r="D351" s="39" t="s">
        <v>33</v>
      </c>
      <c r="E351" s="39" t="s">
        <v>33</v>
      </c>
      <c r="F351" s="39" t="s">
        <v>33</v>
      </c>
      <c r="G351" s="40" t="s">
        <v>33</v>
      </c>
      <c r="H351" s="40">
        <f t="shared" si="97"/>
        <v>0.10199999999999999</v>
      </c>
      <c r="I351" s="39" t="s">
        <v>33</v>
      </c>
      <c r="J351" s="39">
        <v>0.10199999999999999</v>
      </c>
      <c r="K351" s="39" t="s">
        <v>33</v>
      </c>
      <c r="L351" s="40">
        <v>0</v>
      </c>
      <c r="M351" s="39" t="s">
        <v>33</v>
      </c>
      <c r="N351" s="40">
        <v>0</v>
      </c>
      <c r="O351" s="40" t="s">
        <v>33</v>
      </c>
      <c r="P351" s="40">
        <v>0</v>
      </c>
      <c r="Q351" s="40" t="s">
        <v>33</v>
      </c>
      <c r="R351" s="40" t="s">
        <v>33</v>
      </c>
      <c r="S351" s="41" t="s">
        <v>33</v>
      </c>
      <c r="T351" s="42" t="s">
        <v>739</v>
      </c>
      <c r="U351" s="4"/>
      <c r="V351" s="4"/>
      <c r="W351" s="4"/>
      <c r="X351" s="20"/>
      <c r="Y351" s="20"/>
      <c r="Z351" s="20"/>
      <c r="AA351" s="3"/>
      <c r="AB351" s="3"/>
      <c r="AC351" s="21"/>
      <c r="AD351" s="21"/>
      <c r="AE351" s="21"/>
      <c r="AF351" s="4"/>
      <c r="AG351" s="1"/>
    </row>
    <row r="352" spans="1:33" ht="31.5" x14ac:dyDescent="0.25">
      <c r="A352" s="56" t="s">
        <v>518</v>
      </c>
      <c r="B352" s="37" t="s">
        <v>768</v>
      </c>
      <c r="C352" s="38" t="s">
        <v>769</v>
      </c>
      <c r="D352" s="39" t="s">
        <v>33</v>
      </c>
      <c r="E352" s="39" t="s">
        <v>33</v>
      </c>
      <c r="F352" s="39" t="s">
        <v>33</v>
      </c>
      <c r="G352" s="40" t="s">
        <v>33</v>
      </c>
      <c r="H352" s="40">
        <f t="shared" si="97"/>
        <v>0</v>
      </c>
      <c r="I352" s="39" t="s">
        <v>33</v>
      </c>
      <c r="J352" s="39">
        <v>0</v>
      </c>
      <c r="K352" s="39" t="s">
        <v>33</v>
      </c>
      <c r="L352" s="40">
        <v>0</v>
      </c>
      <c r="M352" s="39" t="s">
        <v>33</v>
      </c>
      <c r="N352" s="40">
        <v>0</v>
      </c>
      <c r="O352" s="40" t="s">
        <v>33</v>
      </c>
      <c r="P352" s="40">
        <v>0</v>
      </c>
      <c r="Q352" s="40" t="s">
        <v>33</v>
      </c>
      <c r="R352" s="40" t="s">
        <v>33</v>
      </c>
      <c r="S352" s="41" t="s">
        <v>33</v>
      </c>
      <c r="T352" s="42" t="s">
        <v>739</v>
      </c>
      <c r="U352" s="4"/>
      <c r="V352" s="4"/>
      <c r="W352" s="4"/>
      <c r="X352" s="20"/>
      <c r="Y352" s="20"/>
      <c r="Z352" s="20"/>
      <c r="AA352" s="3"/>
      <c r="AB352" s="3"/>
      <c r="AC352" s="21"/>
      <c r="AD352" s="21"/>
      <c r="AE352" s="21"/>
      <c r="AF352" s="4"/>
      <c r="AG352" s="1"/>
    </row>
    <row r="353" spans="1:33" ht="47.25" x14ac:dyDescent="0.25">
      <c r="A353" s="56" t="s">
        <v>518</v>
      </c>
      <c r="B353" s="37" t="s">
        <v>770</v>
      </c>
      <c r="C353" s="38" t="s">
        <v>771</v>
      </c>
      <c r="D353" s="39" t="s">
        <v>33</v>
      </c>
      <c r="E353" s="39" t="s">
        <v>33</v>
      </c>
      <c r="F353" s="39" t="s">
        <v>33</v>
      </c>
      <c r="G353" s="40" t="s">
        <v>33</v>
      </c>
      <c r="H353" s="40">
        <f t="shared" si="97"/>
        <v>0</v>
      </c>
      <c r="I353" s="39" t="s">
        <v>33</v>
      </c>
      <c r="J353" s="39">
        <v>0</v>
      </c>
      <c r="K353" s="39" t="s">
        <v>33</v>
      </c>
      <c r="L353" s="40">
        <v>0</v>
      </c>
      <c r="M353" s="39" t="s">
        <v>33</v>
      </c>
      <c r="N353" s="40">
        <v>0</v>
      </c>
      <c r="O353" s="40" t="s">
        <v>33</v>
      </c>
      <c r="P353" s="40">
        <v>0</v>
      </c>
      <c r="Q353" s="40" t="s">
        <v>33</v>
      </c>
      <c r="R353" s="40" t="s">
        <v>33</v>
      </c>
      <c r="S353" s="41" t="s">
        <v>33</v>
      </c>
      <c r="T353" s="42" t="s">
        <v>739</v>
      </c>
      <c r="U353" s="4"/>
      <c r="V353" s="4"/>
      <c r="W353" s="4"/>
      <c r="X353" s="20"/>
      <c r="Y353" s="20"/>
      <c r="Z353" s="20"/>
      <c r="AA353" s="3"/>
      <c r="AB353" s="3"/>
      <c r="AC353" s="21"/>
      <c r="AD353" s="21"/>
      <c r="AE353" s="21"/>
      <c r="AF353" s="4"/>
      <c r="AG353" s="1"/>
    </row>
    <row r="354" spans="1:33" ht="31.5" x14ac:dyDescent="0.25">
      <c r="A354" s="56" t="s">
        <v>518</v>
      </c>
      <c r="B354" s="37" t="s">
        <v>772</v>
      </c>
      <c r="C354" s="38" t="s">
        <v>773</v>
      </c>
      <c r="D354" s="39" t="s">
        <v>33</v>
      </c>
      <c r="E354" s="39" t="s">
        <v>33</v>
      </c>
      <c r="F354" s="39" t="s">
        <v>33</v>
      </c>
      <c r="G354" s="40" t="s">
        <v>33</v>
      </c>
      <c r="H354" s="40">
        <f t="shared" si="97"/>
        <v>4.4999999999999997E-3</v>
      </c>
      <c r="I354" s="39" t="s">
        <v>33</v>
      </c>
      <c r="J354" s="39">
        <v>4.4999999999999997E-3</v>
      </c>
      <c r="K354" s="39" t="s">
        <v>33</v>
      </c>
      <c r="L354" s="40">
        <v>0</v>
      </c>
      <c r="M354" s="39" t="s">
        <v>33</v>
      </c>
      <c r="N354" s="40">
        <v>0</v>
      </c>
      <c r="O354" s="40" t="s">
        <v>33</v>
      </c>
      <c r="P354" s="40">
        <v>0</v>
      </c>
      <c r="Q354" s="40" t="s">
        <v>33</v>
      </c>
      <c r="R354" s="40" t="s">
        <v>33</v>
      </c>
      <c r="S354" s="41" t="s">
        <v>33</v>
      </c>
      <c r="T354" s="42" t="s">
        <v>739</v>
      </c>
      <c r="U354" s="4"/>
      <c r="V354" s="4"/>
      <c r="W354" s="4"/>
      <c r="X354" s="20"/>
      <c r="Y354" s="20"/>
      <c r="Z354" s="20"/>
      <c r="AA354" s="3"/>
      <c r="AB354" s="3"/>
      <c r="AC354" s="21"/>
      <c r="AD354" s="21"/>
      <c r="AE354" s="21"/>
      <c r="AF354" s="4"/>
      <c r="AG354" s="1"/>
    </row>
    <row r="355" spans="1:33" ht="31.5" x14ac:dyDescent="0.25">
      <c r="A355" s="56" t="s">
        <v>518</v>
      </c>
      <c r="B355" s="37" t="s">
        <v>774</v>
      </c>
      <c r="C355" s="38" t="s">
        <v>775</v>
      </c>
      <c r="D355" s="39" t="s">
        <v>33</v>
      </c>
      <c r="E355" s="39" t="s">
        <v>33</v>
      </c>
      <c r="F355" s="39" t="s">
        <v>33</v>
      </c>
      <c r="G355" s="40" t="s">
        <v>33</v>
      </c>
      <c r="H355" s="40">
        <f t="shared" si="97"/>
        <v>0.44039</v>
      </c>
      <c r="I355" s="39" t="s">
        <v>33</v>
      </c>
      <c r="J355" s="39">
        <v>0.44039</v>
      </c>
      <c r="K355" s="39" t="s">
        <v>33</v>
      </c>
      <c r="L355" s="40">
        <v>0</v>
      </c>
      <c r="M355" s="39" t="s">
        <v>33</v>
      </c>
      <c r="N355" s="40">
        <v>0</v>
      </c>
      <c r="O355" s="40" t="s">
        <v>33</v>
      </c>
      <c r="P355" s="40">
        <v>0</v>
      </c>
      <c r="Q355" s="40" t="s">
        <v>33</v>
      </c>
      <c r="R355" s="40" t="s">
        <v>33</v>
      </c>
      <c r="S355" s="41" t="s">
        <v>33</v>
      </c>
      <c r="T355" s="42" t="s">
        <v>739</v>
      </c>
      <c r="U355" s="4"/>
      <c r="V355" s="4"/>
      <c r="W355" s="4"/>
      <c r="X355" s="20"/>
      <c r="Y355" s="20"/>
      <c r="Z355" s="20"/>
      <c r="AA355" s="3"/>
      <c r="AB355" s="3"/>
      <c r="AC355" s="21"/>
      <c r="AD355" s="21"/>
      <c r="AE355" s="21"/>
      <c r="AF355" s="4"/>
      <c r="AG355" s="1"/>
    </row>
    <row r="356" spans="1:33" ht="47.25" x14ac:dyDescent="0.25">
      <c r="A356" s="56" t="s">
        <v>518</v>
      </c>
      <c r="B356" s="37" t="s">
        <v>776</v>
      </c>
      <c r="C356" s="38" t="s">
        <v>777</v>
      </c>
      <c r="D356" s="39" t="s">
        <v>33</v>
      </c>
      <c r="E356" s="39" t="s">
        <v>33</v>
      </c>
      <c r="F356" s="39" t="s">
        <v>33</v>
      </c>
      <c r="G356" s="40" t="s">
        <v>33</v>
      </c>
      <c r="H356" s="40">
        <f t="shared" si="97"/>
        <v>0</v>
      </c>
      <c r="I356" s="39" t="s">
        <v>33</v>
      </c>
      <c r="J356" s="39">
        <v>0</v>
      </c>
      <c r="K356" s="39" t="s">
        <v>33</v>
      </c>
      <c r="L356" s="40">
        <v>0</v>
      </c>
      <c r="M356" s="39" t="s">
        <v>33</v>
      </c>
      <c r="N356" s="40">
        <v>0</v>
      </c>
      <c r="O356" s="40" t="s">
        <v>33</v>
      </c>
      <c r="P356" s="40">
        <v>0</v>
      </c>
      <c r="Q356" s="40" t="s">
        <v>33</v>
      </c>
      <c r="R356" s="40" t="s">
        <v>33</v>
      </c>
      <c r="S356" s="41" t="s">
        <v>33</v>
      </c>
      <c r="T356" s="42" t="s">
        <v>778</v>
      </c>
      <c r="U356" s="4"/>
      <c r="V356" s="4"/>
      <c r="W356" s="4"/>
      <c r="X356" s="20"/>
      <c r="Y356" s="20"/>
      <c r="Z356" s="20"/>
      <c r="AA356" s="3"/>
      <c r="AB356" s="3"/>
      <c r="AC356" s="21"/>
      <c r="AD356" s="21"/>
      <c r="AE356" s="21"/>
      <c r="AF356" s="4"/>
      <c r="AG356" s="1"/>
    </row>
    <row r="357" spans="1:33" ht="47.25" x14ac:dyDescent="0.25">
      <c r="A357" s="36" t="s">
        <v>518</v>
      </c>
      <c r="B357" s="37" t="s">
        <v>779</v>
      </c>
      <c r="C357" s="38" t="s">
        <v>780</v>
      </c>
      <c r="D357" s="39">
        <v>1638.5108999400002</v>
      </c>
      <c r="E357" s="39">
        <v>503.33575098999995</v>
      </c>
      <c r="F357" s="39">
        <f t="shared" si="96"/>
        <v>1135.1751489500002</v>
      </c>
      <c r="G357" s="40">
        <f t="shared" si="97"/>
        <v>132.30769232</v>
      </c>
      <c r="H357" s="40">
        <f t="shared" si="97"/>
        <v>33.07692308</v>
      </c>
      <c r="I357" s="39">
        <v>132.30769232</v>
      </c>
      <c r="J357" s="39">
        <v>33.07692308</v>
      </c>
      <c r="K357" s="39">
        <v>0</v>
      </c>
      <c r="L357" s="40">
        <v>0</v>
      </c>
      <c r="M357" s="39">
        <v>0</v>
      </c>
      <c r="N357" s="40">
        <v>0</v>
      </c>
      <c r="O357" s="40">
        <v>0</v>
      </c>
      <c r="P357" s="40">
        <v>0</v>
      </c>
      <c r="Q357" s="40">
        <f t="shared" si="98"/>
        <v>1102.0982258700003</v>
      </c>
      <c r="R357" s="40">
        <f t="shared" si="99"/>
        <v>-99.230769240000001</v>
      </c>
      <c r="S357" s="41">
        <f t="shared" si="100"/>
        <v>-0.75</v>
      </c>
      <c r="T357" s="42" t="s">
        <v>781</v>
      </c>
      <c r="U357" s="4"/>
      <c r="V357" s="4"/>
      <c r="W357" s="4"/>
      <c r="X357" s="20"/>
      <c r="Y357" s="20"/>
      <c r="Z357" s="20"/>
      <c r="AA357" s="3"/>
      <c r="AB357" s="3"/>
      <c r="AC357" s="21"/>
      <c r="AD357" s="21"/>
      <c r="AE357" s="21"/>
      <c r="AF357" s="4"/>
      <c r="AG357" s="1"/>
    </row>
    <row r="358" spans="1:33" x14ac:dyDescent="0.25">
      <c r="A358" s="29" t="s">
        <v>782</v>
      </c>
      <c r="B358" s="30" t="s">
        <v>783</v>
      </c>
      <c r="C358" s="30" t="s">
        <v>32</v>
      </c>
      <c r="D358" s="31">
        <f t="shared" ref="D358:R358" si="101">SUM(D359,D379,D399,D434,D447,D455,D456)</f>
        <v>11313.351096948092</v>
      </c>
      <c r="E358" s="31">
        <f t="shared" si="101"/>
        <v>1057.1795646099999</v>
      </c>
      <c r="F358" s="31">
        <f t="shared" si="101"/>
        <v>10256.17153233809</v>
      </c>
      <c r="G358" s="32">
        <f t="shared" si="101"/>
        <v>1038.5040333335999</v>
      </c>
      <c r="H358" s="32">
        <f t="shared" si="101"/>
        <v>114.63788099000001</v>
      </c>
      <c r="I358" s="31">
        <f t="shared" si="101"/>
        <v>69.586401823999992</v>
      </c>
      <c r="J358" s="31">
        <f t="shared" si="101"/>
        <v>114.63788099000001</v>
      </c>
      <c r="K358" s="31">
        <f t="shared" si="101"/>
        <v>47.560450598000003</v>
      </c>
      <c r="L358" s="32">
        <f t="shared" si="101"/>
        <v>0</v>
      </c>
      <c r="M358" s="31">
        <f t="shared" si="101"/>
        <v>258.10047462140011</v>
      </c>
      <c r="N358" s="32">
        <f t="shared" si="101"/>
        <v>0</v>
      </c>
      <c r="O358" s="32">
        <f t="shared" si="101"/>
        <v>663.2567062902001</v>
      </c>
      <c r="P358" s="32">
        <f t="shared" si="101"/>
        <v>0</v>
      </c>
      <c r="Q358" s="32">
        <f t="shared" si="101"/>
        <v>10165.74940802809</v>
      </c>
      <c r="R358" s="32">
        <f t="shared" si="101"/>
        <v>-11.023443493999995</v>
      </c>
      <c r="S358" s="33">
        <f t="shared" si="100"/>
        <v>-0.1584137590830004</v>
      </c>
      <c r="T358" s="34" t="s">
        <v>33</v>
      </c>
      <c r="U358" s="4"/>
      <c r="V358" s="4"/>
      <c r="W358" s="4"/>
      <c r="X358" s="20"/>
      <c r="Y358" s="20"/>
      <c r="Z358" s="20"/>
      <c r="AA358" s="3"/>
      <c r="AB358" s="3"/>
      <c r="AC358" s="21"/>
      <c r="AD358" s="21"/>
      <c r="AE358" s="21"/>
      <c r="AF358" s="4"/>
      <c r="AG358" s="1"/>
    </row>
    <row r="359" spans="1:33" ht="31.5" x14ac:dyDescent="0.25">
      <c r="A359" s="29" t="s">
        <v>784</v>
      </c>
      <c r="B359" s="30" t="s">
        <v>51</v>
      </c>
      <c r="C359" s="30" t="s">
        <v>32</v>
      </c>
      <c r="D359" s="31">
        <f t="shared" ref="D359:R359" si="102">SUM(D360,D363,D366,D378)</f>
        <v>72.140028371999989</v>
      </c>
      <c r="E359" s="31">
        <f t="shared" si="102"/>
        <v>11.712564</v>
      </c>
      <c r="F359" s="31">
        <f t="shared" si="102"/>
        <v>60.427464371999996</v>
      </c>
      <c r="G359" s="32">
        <f t="shared" si="102"/>
        <v>35.275913807399995</v>
      </c>
      <c r="H359" s="32">
        <f t="shared" si="102"/>
        <v>12.624763550000001</v>
      </c>
      <c r="I359" s="31">
        <f t="shared" si="102"/>
        <v>5.4166453199999998</v>
      </c>
      <c r="J359" s="31">
        <f t="shared" si="102"/>
        <v>12.624763550000001</v>
      </c>
      <c r="K359" s="31">
        <f t="shared" si="102"/>
        <v>5.4166453199999998</v>
      </c>
      <c r="L359" s="32">
        <f t="shared" si="102"/>
        <v>0</v>
      </c>
      <c r="M359" s="31">
        <f t="shared" si="102"/>
        <v>19.557300671399993</v>
      </c>
      <c r="N359" s="32">
        <f t="shared" si="102"/>
        <v>0</v>
      </c>
      <c r="O359" s="32">
        <f t="shared" si="102"/>
        <v>4.8853224959999997</v>
      </c>
      <c r="P359" s="32">
        <f t="shared" si="102"/>
        <v>0</v>
      </c>
      <c r="Q359" s="32">
        <f t="shared" si="102"/>
        <v>57.683446471999993</v>
      </c>
      <c r="R359" s="32">
        <f t="shared" si="102"/>
        <v>-2.88660074</v>
      </c>
      <c r="S359" s="33">
        <f t="shared" si="100"/>
        <v>-0.53291300601531721</v>
      </c>
      <c r="T359" s="34" t="s">
        <v>33</v>
      </c>
      <c r="U359" s="4"/>
      <c r="V359" s="4"/>
      <c r="W359" s="4"/>
      <c r="X359" s="20"/>
      <c r="Y359" s="20"/>
      <c r="Z359" s="20"/>
      <c r="AA359" s="3"/>
      <c r="AB359" s="3"/>
      <c r="AC359" s="21"/>
      <c r="AD359" s="21"/>
      <c r="AE359" s="21"/>
      <c r="AF359" s="4"/>
      <c r="AG359" s="1"/>
    </row>
    <row r="360" spans="1:33" ht="78.75" x14ac:dyDescent="0.25">
      <c r="A360" s="29" t="s">
        <v>785</v>
      </c>
      <c r="B360" s="30" t="s">
        <v>53</v>
      </c>
      <c r="C360" s="30" t="s">
        <v>32</v>
      </c>
      <c r="D360" s="31">
        <f t="shared" ref="D360:F360" si="103">SUM(D361:D362)</f>
        <v>0</v>
      </c>
      <c r="E360" s="31">
        <f t="shared" si="103"/>
        <v>0</v>
      </c>
      <c r="F360" s="31">
        <f t="shared" si="103"/>
        <v>0</v>
      </c>
      <c r="G360" s="32">
        <f t="shared" ref="G360:R360" si="104">SUM(G361:G362)</f>
        <v>0</v>
      </c>
      <c r="H360" s="32">
        <f t="shared" si="104"/>
        <v>0</v>
      </c>
      <c r="I360" s="31">
        <f t="shared" si="104"/>
        <v>0</v>
      </c>
      <c r="J360" s="31">
        <f t="shared" si="104"/>
        <v>0</v>
      </c>
      <c r="K360" s="31">
        <f t="shared" si="104"/>
        <v>0</v>
      </c>
      <c r="L360" s="32">
        <f t="shared" si="104"/>
        <v>0</v>
      </c>
      <c r="M360" s="31">
        <f t="shared" si="104"/>
        <v>0</v>
      </c>
      <c r="N360" s="32">
        <f t="shared" si="104"/>
        <v>0</v>
      </c>
      <c r="O360" s="32">
        <f t="shared" si="104"/>
        <v>0</v>
      </c>
      <c r="P360" s="32">
        <f t="shared" si="104"/>
        <v>0</v>
      </c>
      <c r="Q360" s="32">
        <f t="shared" si="104"/>
        <v>0</v>
      </c>
      <c r="R360" s="32">
        <f t="shared" si="104"/>
        <v>0</v>
      </c>
      <c r="S360" s="33">
        <v>0</v>
      </c>
      <c r="T360" s="34" t="s">
        <v>33</v>
      </c>
      <c r="U360" s="4"/>
      <c r="V360" s="4"/>
      <c r="W360" s="4"/>
      <c r="X360" s="20"/>
      <c r="Y360" s="20"/>
      <c r="Z360" s="20"/>
      <c r="AA360" s="3"/>
      <c r="AB360" s="3"/>
      <c r="AC360" s="21"/>
      <c r="AD360" s="21"/>
      <c r="AE360" s="21"/>
      <c r="AF360" s="4"/>
      <c r="AG360" s="1"/>
    </row>
    <row r="361" spans="1:33" ht="31.5" x14ac:dyDescent="0.25">
      <c r="A361" s="29" t="s">
        <v>786</v>
      </c>
      <c r="B361" s="30" t="s">
        <v>57</v>
      </c>
      <c r="C361" s="30" t="s">
        <v>32</v>
      </c>
      <c r="D361" s="31">
        <v>0</v>
      </c>
      <c r="E361" s="31">
        <v>0</v>
      </c>
      <c r="F361" s="31">
        <v>0</v>
      </c>
      <c r="G361" s="32">
        <v>0</v>
      </c>
      <c r="H361" s="32">
        <v>0</v>
      </c>
      <c r="I361" s="31">
        <v>0</v>
      </c>
      <c r="J361" s="31">
        <v>0</v>
      </c>
      <c r="K361" s="31">
        <v>0</v>
      </c>
      <c r="L361" s="32">
        <v>0</v>
      </c>
      <c r="M361" s="31">
        <v>0</v>
      </c>
      <c r="N361" s="32">
        <v>0</v>
      </c>
      <c r="O361" s="32">
        <v>0</v>
      </c>
      <c r="P361" s="32">
        <v>0</v>
      </c>
      <c r="Q361" s="32">
        <v>0</v>
      </c>
      <c r="R361" s="32">
        <v>0</v>
      </c>
      <c r="S361" s="33">
        <v>0</v>
      </c>
      <c r="T361" s="34" t="s">
        <v>33</v>
      </c>
      <c r="U361" s="4"/>
      <c r="V361" s="4"/>
      <c r="W361" s="4"/>
      <c r="X361" s="20"/>
      <c r="Y361" s="20"/>
      <c r="Z361" s="20"/>
      <c r="AA361" s="3"/>
      <c r="AB361" s="3"/>
      <c r="AC361" s="21"/>
      <c r="AD361" s="21"/>
      <c r="AE361" s="21"/>
      <c r="AF361" s="4"/>
      <c r="AG361" s="1"/>
    </row>
    <row r="362" spans="1:33" ht="31.5" x14ac:dyDescent="0.25">
      <c r="A362" s="29" t="s">
        <v>787</v>
      </c>
      <c r="B362" s="30" t="s">
        <v>57</v>
      </c>
      <c r="C362" s="30" t="s">
        <v>32</v>
      </c>
      <c r="D362" s="31">
        <v>0</v>
      </c>
      <c r="E362" s="31">
        <v>0</v>
      </c>
      <c r="F362" s="31">
        <v>0</v>
      </c>
      <c r="G362" s="32">
        <v>0</v>
      </c>
      <c r="H362" s="32">
        <v>0</v>
      </c>
      <c r="I362" s="31">
        <v>0</v>
      </c>
      <c r="J362" s="31">
        <v>0</v>
      </c>
      <c r="K362" s="31">
        <v>0</v>
      </c>
      <c r="L362" s="32">
        <v>0</v>
      </c>
      <c r="M362" s="31">
        <v>0</v>
      </c>
      <c r="N362" s="32">
        <v>0</v>
      </c>
      <c r="O362" s="32">
        <v>0</v>
      </c>
      <c r="P362" s="32">
        <v>0</v>
      </c>
      <c r="Q362" s="32">
        <v>0</v>
      </c>
      <c r="R362" s="32">
        <v>0</v>
      </c>
      <c r="S362" s="33">
        <v>0</v>
      </c>
      <c r="T362" s="34" t="s">
        <v>33</v>
      </c>
      <c r="U362" s="4"/>
      <c r="V362" s="4"/>
      <c r="W362" s="4"/>
      <c r="X362" s="20"/>
      <c r="Y362" s="20"/>
      <c r="Z362" s="20"/>
      <c r="AA362" s="3"/>
      <c r="AB362" s="3"/>
      <c r="AC362" s="21"/>
      <c r="AD362" s="21"/>
      <c r="AE362" s="21"/>
      <c r="AF362" s="4"/>
      <c r="AG362" s="1"/>
    </row>
    <row r="363" spans="1:33" ht="47.25" x14ac:dyDescent="0.25">
      <c r="A363" s="29" t="s">
        <v>788</v>
      </c>
      <c r="B363" s="30" t="s">
        <v>59</v>
      </c>
      <c r="C363" s="30" t="s">
        <v>32</v>
      </c>
      <c r="D363" s="31">
        <f t="shared" ref="D363:F363" si="105">SUM(D364)</f>
        <v>0</v>
      </c>
      <c r="E363" s="31">
        <f t="shared" si="105"/>
        <v>0</v>
      </c>
      <c r="F363" s="31">
        <f t="shared" si="105"/>
        <v>0</v>
      </c>
      <c r="G363" s="32">
        <f t="shared" ref="G363:R363" si="106">SUM(G364)</f>
        <v>0</v>
      </c>
      <c r="H363" s="32">
        <f t="shared" si="106"/>
        <v>0</v>
      </c>
      <c r="I363" s="31">
        <f t="shared" si="106"/>
        <v>0</v>
      </c>
      <c r="J363" s="31">
        <f t="shared" si="106"/>
        <v>0</v>
      </c>
      <c r="K363" s="31">
        <f t="shared" si="106"/>
        <v>0</v>
      </c>
      <c r="L363" s="32">
        <f t="shared" si="106"/>
        <v>0</v>
      </c>
      <c r="M363" s="31">
        <f t="shared" si="106"/>
        <v>0</v>
      </c>
      <c r="N363" s="32">
        <f t="shared" si="106"/>
        <v>0</v>
      </c>
      <c r="O363" s="32">
        <f t="shared" si="106"/>
        <v>0</v>
      </c>
      <c r="P363" s="32">
        <f t="shared" si="106"/>
        <v>0</v>
      </c>
      <c r="Q363" s="32">
        <f t="shared" si="106"/>
        <v>0</v>
      </c>
      <c r="R363" s="32">
        <f t="shared" si="106"/>
        <v>0</v>
      </c>
      <c r="S363" s="33">
        <v>0</v>
      </c>
      <c r="T363" s="34" t="s">
        <v>33</v>
      </c>
      <c r="U363" s="4"/>
      <c r="V363" s="4"/>
      <c r="W363" s="4"/>
      <c r="X363" s="20"/>
      <c r="Y363" s="20"/>
      <c r="Z363" s="20"/>
      <c r="AA363" s="3"/>
      <c r="AB363" s="3"/>
      <c r="AC363" s="21"/>
      <c r="AD363" s="21"/>
      <c r="AE363" s="21"/>
      <c r="AF363" s="4"/>
      <c r="AG363" s="1"/>
    </row>
    <row r="364" spans="1:33" ht="31.5" x14ac:dyDescent="0.25">
      <c r="A364" s="29" t="s">
        <v>789</v>
      </c>
      <c r="B364" s="30" t="s">
        <v>57</v>
      </c>
      <c r="C364" s="30" t="s">
        <v>32</v>
      </c>
      <c r="D364" s="31">
        <v>0</v>
      </c>
      <c r="E364" s="31">
        <v>0</v>
      </c>
      <c r="F364" s="31">
        <v>0</v>
      </c>
      <c r="G364" s="32">
        <v>0</v>
      </c>
      <c r="H364" s="32">
        <v>0</v>
      </c>
      <c r="I364" s="31">
        <v>0</v>
      </c>
      <c r="J364" s="31">
        <v>0</v>
      </c>
      <c r="K364" s="31">
        <v>0</v>
      </c>
      <c r="L364" s="32">
        <v>0</v>
      </c>
      <c r="M364" s="31">
        <v>0</v>
      </c>
      <c r="N364" s="32">
        <v>0</v>
      </c>
      <c r="O364" s="32">
        <v>0</v>
      </c>
      <c r="P364" s="32">
        <v>0</v>
      </c>
      <c r="Q364" s="32">
        <v>0</v>
      </c>
      <c r="R364" s="32">
        <v>0</v>
      </c>
      <c r="S364" s="33">
        <v>0</v>
      </c>
      <c r="T364" s="34" t="s">
        <v>33</v>
      </c>
      <c r="U364" s="4"/>
      <c r="V364" s="4"/>
      <c r="W364" s="4"/>
      <c r="X364" s="20"/>
      <c r="Y364" s="20"/>
      <c r="Z364" s="20"/>
      <c r="AA364" s="3"/>
      <c r="AB364" s="3"/>
      <c r="AC364" s="21"/>
      <c r="AD364" s="21"/>
      <c r="AE364" s="21"/>
      <c r="AF364" s="4"/>
      <c r="AG364" s="1"/>
    </row>
    <row r="365" spans="1:33" ht="31.5" x14ac:dyDescent="0.25">
      <c r="A365" s="29" t="s">
        <v>790</v>
      </c>
      <c r="B365" s="30" t="s">
        <v>57</v>
      </c>
      <c r="C365" s="30" t="s">
        <v>32</v>
      </c>
      <c r="D365" s="31">
        <v>0</v>
      </c>
      <c r="E365" s="31">
        <v>0</v>
      </c>
      <c r="F365" s="31">
        <v>0</v>
      </c>
      <c r="G365" s="32">
        <v>0</v>
      </c>
      <c r="H365" s="32">
        <v>0</v>
      </c>
      <c r="I365" s="31">
        <v>0</v>
      </c>
      <c r="J365" s="31">
        <v>0</v>
      </c>
      <c r="K365" s="31">
        <v>0</v>
      </c>
      <c r="L365" s="32">
        <v>0</v>
      </c>
      <c r="M365" s="31">
        <v>0</v>
      </c>
      <c r="N365" s="32">
        <v>0</v>
      </c>
      <c r="O365" s="32">
        <v>0</v>
      </c>
      <c r="P365" s="32">
        <v>0</v>
      </c>
      <c r="Q365" s="32">
        <v>0</v>
      </c>
      <c r="R365" s="32">
        <v>0</v>
      </c>
      <c r="S365" s="33">
        <v>0</v>
      </c>
      <c r="T365" s="34" t="s">
        <v>33</v>
      </c>
      <c r="U365" s="4"/>
      <c r="V365" s="4"/>
      <c r="W365" s="4"/>
      <c r="X365" s="20"/>
      <c r="Y365" s="20"/>
      <c r="Z365" s="20"/>
      <c r="AA365" s="3"/>
      <c r="AB365" s="3"/>
      <c r="AC365" s="21"/>
      <c r="AD365" s="21"/>
      <c r="AE365" s="21"/>
      <c r="AF365" s="4"/>
      <c r="AG365" s="1"/>
    </row>
    <row r="366" spans="1:33" ht="47.25" x14ac:dyDescent="0.25">
      <c r="A366" s="29" t="s">
        <v>791</v>
      </c>
      <c r="B366" s="30" t="s">
        <v>63</v>
      </c>
      <c r="C366" s="30" t="s">
        <v>32</v>
      </c>
      <c r="D366" s="31">
        <f t="shared" ref="D366:F366" si="107">SUM(D367:D371)</f>
        <v>72.140028371999989</v>
      </c>
      <c r="E366" s="31">
        <f t="shared" si="107"/>
        <v>11.712564</v>
      </c>
      <c r="F366" s="31">
        <f t="shared" si="107"/>
        <v>60.427464371999996</v>
      </c>
      <c r="G366" s="32">
        <f t="shared" ref="G366:R366" si="108">SUM(G367:G371)</f>
        <v>35.275913807399995</v>
      </c>
      <c r="H366" s="32">
        <f t="shared" si="108"/>
        <v>12.624763550000001</v>
      </c>
      <c r="I366" s="31">
        <f t="shared" si="108"/>
        <v>5.4166453199999998</v>
      </c>
      <c r="J366" s="31">
        <f t="shared" si="108"/>
        <v>12.624763550000001</v>
      </c>
      <c r="K366" s="31">
        <f t="shared" si="108"/>
        <v>5.4166453199999998</v>
      </c>
      <c r="L366" s="32">
        <f t="shared" si="108"/>
        <v>0</v>
      </c>
      <c r="M366" s="31">
        <f t="shared" si="108"/>
        <v>19.557300671399993</v>
      </c>
      <c r="N366" s="32">
        <f t="shared" si="108"/>
        <v>0</v>
      </c>
      <c r="O366" s="32">
        <f t="shared" si="108"/>
        <v>4.8853224959999997</v>
      </c>
      <c r="P366" s="32">
        <f t="shared" si="108"/>
        <v>0</v>
      </c>
      <c r="Q366" s="32">
        <f t="shared" si="108"/>
        <v>57.683446471999993</v>
      </c>
      <c r="R366" s="32">
        <f t="shared" si="108"/>
        <v>-2.88660074</v>
      </c>
      <c r="S366" s="33">
        <f t="shared" si="100"/>
        <v>-0.53291300601531721</v>
      </c>
      <c r="T366" s="34" t="s">
        <v>33</v>
      </c>
      <c r="U366" s="4"/>
      <c r="V366" s="4"/>
      <c r="W366" s="4"/>
      <c r="X366" s="20"/>
      <c r="Y366" s="20"/>
      <c r="Z366" s="20"/>
      <c r="AA366" s="3"/>
      <c r="AB366" s="3"/>
      <c r="AC366" s="21"/>
      <c r="AD366" s="21"/>
      <c r="AE366" s="21"/>
      <c r="AF366" s="4"/>
      <c r="AG366" s="1"/>
    </row>
    <row r="367" spans="1:33" ht="63" x14ac:dyDescent="0.25">
      <c r="A367" s="29" t="s">
        <v>792</v>
      </c>
      <c r="B367" s="30" t="s">
        <v>65</v>
      </c>
      <c r="C367" s="30" t="s">
        <v>32</v>
      </c>
      <c r="D367" s="31">
        <v>0</v>
      </c>
      <c r="E367" s="31">
        <v>0</v>
      </c>
      <c r="F367" s="31">
        <v>0</v>
      </c>
      <c r="G367" s="32">
        <v>0</v>
      </c>
      <c r="H367" s="32">
        <v>0</v>
      </c>
      <c r="I367" s="31">
        <v>0</v>
      </c>
      <c r="J367" s="31">
        <v>0</v>
      </c>
      <c r="K367" s="31">
        <v>0</v>
      </c>
      <c r="L367" s="32">
        <v>0</v>
      </c>
      <c r="M367" s="31">
        <v>0</v>
      </c>
      <c r="N367" s="32">
        <v>0</v>
      </c>
      <c r="O367" s="32">
        <v>0</v>
      </c>
      <c r="P367" s="32">
        <v>0</v>
      </c>
      <c r="Q367" s="32">
        <v>0</v>
      </c>
      <c r="R367" s="32">
        <v>0</v>
      </c>
      <c r="S367" s="33">
        <v>0</v>
      </c>
      <c r="T367" s="34" t="s">
        <v>33</v>
      </c>
      <c r="U367" s="4"/>
      <c r="V367" s="4"/>
      <c r="W367" s="4"/>
      <c r="X367" s="20"/>
      <c r="Y367" s="20"/>
      <c r="Z367" s="20"/>
      <c r="AA367" s="3"/>
      <c r="AB367" s="3"/>
      <c r="AC367" s="21"/>
      <c r="AD367" s="21"/>
      <c r="AE367" s="21"/>
      <c r="AF367" s="4"/>
      <c r="AG367" s="1"/>
    </row>
    <row r="368" spans="1:33" ht="78.75" x14ac:dyDescent="0.25">
      <c r="A368" s="29" t="s">
        <v>793</v>
      </c>
      <c r="B368" s="30" t="s">
        <v>67</v>
      </c>
      <c r="C368" s="30" t="s">
        <v>32</v>
      </c>
      <c r="D368" s="31">
        <v>0</v>
      </c>
      <c r="E368" s="31">
        <v>0</v>
      </c>
      <c r="F368" s="31">
        <v>0</v>
      </c>
      <c r="G368" s="32">
        <v>0</v>
      </c>
      <c r="H368" s="32">
        <v>0</v>
      </c>
      <c r="I368" s="31">
        <v>0</v>
      </c>
      <c r="J368" s="31">
        <v>0</v>
      </c>
      <c r="K368" s="31">
        <v>0</v>
      </c>
      <c r="L368" s="32">
        <v>0</v>
      </c>
      <c r="M368" s="31">
        <v>0</v>
      </c>
      <c r="N368" s="32">
        <v>0</v>
      </c>
      <c r="O368" s="32">
        <v>0</v>
      </c>
      <c r="P368" s="32">
        <v>0</v>
      </c>
      <c r="Q368" s="32">
        <v>0</v>
      </c>
      <c r="R368" s="32">
        <v>0</v>
      </c>
      <c r="S368" s="33">
        <v>0</v>
      </c>
      <c r="T368" s="34" t="s">
        <v>33</v>
      </c>
      <c r="U368" s="4"/>
      <c r="V368" s="4"/>
      <c r="W368" s="4"/>
      <c r="X368" s="20"/>
      <c r="Y368" s="20"/>
      <c r="Z368" s="20"/>
      <c r="AA368" s="3"/>
      <c r="AB368" s="3"/>
      <c r="AC368" s="21"/>
      <c r="AD368" s="21"/>
      <c r="AE368" s="21"/>
      <c r="AF368" s="4"/>
      <c r="AG368" s="1"/>
    </row>
    <row r="369" spans="1:33" ht="63" x14ac:dyDescent="0.25">
      <c r="A369" s="29" t="s">
        <v>794</v>
      </c>
      <c r="B369" s="30" t="s">
        <v>69</v>
      </c>
      <c r="C369" s="30" t="s">
        <v>32</v>
      </c>
      <c r="D369" s="31">
        <v>0</v>
      </c>
      <c r="E369" s="31">
        <v>0</v>
      </c>
      <c r="F369" s="31">
        <v>0</v>
      </c>
      <c r="G369" s="32">
        <v>0</v>
      </c>
      <c r="H369" s="32">
        <v>0</v>
      </c>
      <c r="I369" s="31">
        <v>0</v>
      </c>
      <c r="J369" s="31">
        <v>0</v>
      </c>
      <c r="K369" s="31">
        <v>0</v>
      </c>
      <c r="L369" s="32">
        <v>0</v>
      </c>
      <c r="M369" s="31">
        <v>0</v>
      </c>
      <c r="N369" s="32">
        <v>0</v>
      </c>
      <c r="O369" s="32">
        <v>0</v>
      </c>
      <c r="P369" s="32">
        <v>0</v>
      </c>
      <c r="Q369" s="32">
        <v>0</v>
      </c>
      <c r="R369" s="32">
        <v>0</v>
      </c>
      <c r="S369" s="33">
        <v>0</v>
      </c>
      <c r="T369" s="34" t="s">
        <v>33</v>
      </c>
      <c r="U369" s="4"/>
      <c r="V369" s="4"/>
      <c r="W369" s="4"/>
      <c r="X369" s="20"/>
      <c r="Y369" s="20"/>
      <c r="Z369" s="20"/>
      <c r="AA369" s="3"/>
      <c r="AB369" s="3"/>
      <c r="AC369" s="21"/>
      <c r="AD369" s="21"/>
      <c r="AE369" s="21"/>
      <c r="AF369" s="4"/>
      <c r="AG369" s="1"/>
    </row>
    <row r="370" spans="1:33" ht="78.75" x14ac:dyDescent="0.25">
      <c r="A370" s="29" t="s">
        <v>795</v>
      </c>
      <c r="B370" s="30" t="s">
        <v>74</v>
      </c>
      <c r="C370" s="30" t="s">
        <v>32</v>
      </c>
      <c r="D370" s="31">
        <v>0</v>
      </c>
      <c r="E370" s="31">
        <v>0</v>
      </c>
      <c r="F370" s="31">
        <v>0</v>
      </c>
      <c r="G370" s="32">
        <v>0</v>
      </c>
      <c r="H370" s="32">
        <v>0</v>
      </c>
      <c r="I370" s="31">
        <v>0</v>
      </c>
      <c r="J370" s="31">
        <v>0</v>
      </c>
      <c r="K370" s="31">
        <v>0</v>
      </c>
      <c r="L370" s="32">
        <v>0</v>
      </c>
      <c r="M370" s="31">
        <v>0</v>
      </c>
      <c r="N370" s="32">
        <v>0</v>
      </c>
      <c r="O370" s="32">
        <v>0</v>
      </c>
      <c r="P370" s="32">
        <v>0</v>
      </c>
      <c r="Q370" s="32">
        <v>0</v>
      </c>
      <c r="R370" s="32">
        <v>0</v>
      </c>
      <c r="S370" s="33">
        <v>0</v>
      </c>
      <c r="T370" s="34" t="s">
        <v>33</v>
      </c>
      <c r="U370" s="4"/>
      <c r="V370" s="4"/>
      <c r="W370" s="4"/>
      <c r="X370" s="20"/>
      <c r="Y370" s="20"/>
      <c r="Z370" s="20"/>
      <c r="AA370" s="3"/>
      <c r="AB370" s="3"/>
      <c r="AC370" s="21"/>
      <c r="AD370" s="21"/>
      <c r="AE370" s="21"/>
      <c r="AF370" s="4"/>
      <c r="AG370" s="1"/>
    </row>
    <row r="371" spans="1:33" ht="78.75" x14ac:dyDescent="0.25">
      <c r="A371" s="29" t="s">
        <v>796</v>
      </c>
      <c r="B371" s="30" t="s">
        <v>78</v>
      </c>
      <c r="C371" s="30" t="s">
        <v>32</v>
      </c>
      <c r="D371" s="32">
        <f t="shared" ref="D371:R371" si="109">SUM(D372:D377)</f>
        <v>72.140028371999989</v>
      </c>
      <c r="E371" s="32">
        <f t="shared" si="109"/>
        <v>11.712564</v>
      </c>
      <c r="F371" s="32">
        <f t="shared" si="109"/>
        <v>60.427464371999996</v>
      </c>
      <c r="G371" s="32">
        <f t="shared" si="109"/>
        <v>35.275913807399995</v>
      </c>
      <c r="H371" s="32">
        <f t="shared" si="109"/>
        <v>12.624763550000001</v>
      </c>
      <c r="I371" s="32">
        <f t="shared" si="109"/>
        <v>5.4166453199999998</v>
      </c>
      <c r="J371" s="32">
        <f t="shared" si="109"/>
        <v>12.624763550000001</v>
      </c>
      <c r="K371" s="32">
        <f t="shared" si="109"/>
        <v>5.4166453199999998</v>
      </c>
      <c r="L371" s="32">
        <f t="shared" si="109"/>
        <v>0</v>
      </c>
      <c r="M371" s="32">
        <f t="shared" si="109"/>
        <v>19.557300671399993</v>
      </c>
      <c r="N371" s="32">
        <f t="shared" si="109"/>
        <v>0</v>
      </c>
      <c r="O371" s="32">
        <f t="shared" si="109"/>
        <v>4.8853224959999997</v>
      </c>
      <c r="P371" s="32">
        <f t="shared" si="109"/>
        <v>0</v>
      </c>
      <c r="Q371" s="32">
        <f t="shared" si="109"/>
        <v>57.683446471999993</v>
      </c>
      <c r="R371" s="32">
        <f t="shared" si="109"/>
        <v>-2.88660074</v>
      </c>
      <c r="S371" s="33">
        <f t="shared" si="100"/>
        <v>-0.53291300601531721</v>
      </c>
      <c r="T371" s="34" t="s">
        <v>33</v>
      </c>
      <c r="U371" s="4"/>
      <c r="V371" s="4"/>
      <c r="W371" s="4"/>
      <c r="X371" s="20"/>
      <c r="Y371" s="20"/>
      <c r="Z371" s="20"/>
      <c r="AA371" s="3"/>
      <c r="AB371" s="3"/>
      <c r="AC371" s="21"/>
      <c r="AD371" s="21"/>
      <c r="AE371" s="21"/>
      <c r="AF371" s="4"/>
      <c r="AG371" s="1"/>
    </row>
    <row r="372" spans="1:33" ht="63" x14ac:dyDescent="0.25">
      <c r="A372" s="36" t="s">
        <v>796</v>
      </c>
      <c r="B372" s="37" t="s">
        <v>797</v>
      </c>
      <c r="C372" s="38" t="s">
        <v>798</v>
      </c>
      <c r="D372" s="40">
        <v>61.476376739999992</v>
      </c>
      <c r="E372" s="40">
        <v>7.64707092</v>
      </c>
      <c r="F372" s="39">
        <f t="shared" ref="F372:F374" si="110">D372-E372</f>
        <v>53.829305819999995</v>
      </c>
      <c r="G372" s="40">
        <f t="shared" ref="G372:H377" si="111">I372+K372+M372+O372</f>
        <v>30.390591311399994</v>
      </c>
      <c r="H372" s="40">
        <f t="shared" si="111"/>
        <v>2.5300445799999998</v>
      </c>
      <c r="I372" s="39">
        <v>5.4166453199999998</v>
      </c>
      <c r="J372" s="40">
        <v>2.5300445799999998</v>
      </c>
      <c r="K372" s="39">
        <v>5.4166453199999998</v>
      </c>
      <c r="L372" s="40">
        <v>0</v>
      </c>
      <c r="M372" s="39">
        <v>19.557300671399993</v>
      </c>
      <c r="N372" s="40">
        <v>0</v>
      </c>
      <c r="O372" s="40">
        <v>0</v>
      </c>
      <c r="P372" s="40">
        <v>0</v>
      </c>
      <c r="Q372" s="40">
        <f t="shared" ref="Q372:Q374" si="112">F372-H372</f>
        <v>51.299261239999993</v>
      </c>
      <c r="R372" s="40">
        <f t="shared" ref="R372:R374" si="113">H372-(I372)</f>
        <v>-2.88660074</v>
      </c>
      <c r="S372" s="41">
        <f t="shared" si="100"/>
        <v>-0.53291300601531721</v>
      </c>
      <c r="T372" s="42" t="s">
        <v>799</v>
      </c>
      <c r="U372" s="4"/>
      <c r="V372" s="4"/>
      <c r="W372" s="4"/>
      <c r="X372" s="20"/>
      <c r="Y372" s="20"/>
      <c r="Z372" s="20"/>
      <c r="AA372" s="3"/>
      <c r="AB372" s="3"/>
      <c r="AC372" s="21"/>
      <c r="AD372" s="21"/>
      <c r="AE372" s="21"/>
      <c r="AF372" s="4"/>
      <c r="AG372" s="1"/>
    </row>
    <row r="373" spans="1:33" ht="47.25" x14ac:dyDescent="0.25">
      <c r="A373" s="36" t="s">
        <v>796</v>
      </c>
      <c r="B373" s="37" t="s">
        <v>800</v>
      </c>
      <c r="C373" s="38" t="s">
        <v>801</v>
      </c>
      <c r="D373" s="40">
        <v>2.8118289959999996</v>
      </c>
      <c r="E373" s="40">
        <v>0</v>
      </c>
      <c r="F373" s="39">
        <f t="shared" si="110"/>
        <v>2.8118289959999996</v>
      </c>
      <c r="G373" s="40">
        <f t="shared" si="111"/>
        <v>2.8118289959999996</v>
      </c>
      <c r="H373" s="40">
        <f t="shared" si="111"/>
        <v>0</v>
      </c>
      <c r="I373" s="39">
        <v>0</v>
      </c>
      <c r="J373" s="40">
        <v>0</v>
      </c>
      <c r="K373" s="39">
        <v>0</v>
      </c>
      <c r="L373" s="40">
        <v>0</v>
      </c>
      <c r="M373" s="39">
        <v>0</v>
      </c>
      <c r="N373" s="40">
        <v>0</v>
      </c>
      <c r="O373" s="40">
        <v>2.8118289959999996</v>
      </c>
      <c r="P373" s="40">
        <v>0</v>
      </c>
      <c r="Q373" s="40">
        <f t="shared" si="112"/>
        <v>2.8118289959999996</v>
      </c>
      <c r="R373" s="40">
        <f t="shared" si="113"/>
        <v>0</v>
      </c>
      <c r="S373" s="41">
        <v>0</v>
      </c>
      <c r="T373" s="42" t="s">
        <v>33</v>
      </c>
      <c r="U373" s="4"/>
      <c r="V373" s="4"/>
      <c r="W373" s="4"/>
      <c r="X373" s="20"/>
      <c r="Y373" s="20"/>
      <c r="Z373" s="20"/>
      <c r="AA373" s="3"/>
      <c r="AB373" s="3"/>
      <c r="AC373" s="21"/>
      <c r="AD373" s="21"/>
      <c r="AE373" s="21"/>
      <c r="AF373" s="4"/>
      <c r="AG373" s="1"/>
    </row>
    <row r="374" spans="1:33" ht="63" x14ac:dyDescent="0.25">
      <c r="A374" s="36" t="s">
        <v>796</v>
      </c>
      <c r="B374" s="37" t="s">
        <v>802</v>
      </c>
      <c r="C374" s="38" t="s">
        <v>803</v>
      </c>
      <c r="D374" s="40">
        <v>2.0734935000000001</v>
      </c>
      <c r="E374" s="40">
        <v>0</v>
      </c>
      <c r="F374" s="39">
        <f t="shared" si="110"/>
        <v>2.0734935000000001</v>
      </c>
      <c r="G374" s="40">
        <f t="shared" si="111"/>
        <v>2.0734935000000001</v>
      </c>
      <c r="H374" s="40">
        <f t="shared" si="111"/>
        <v>0</v>
      </c>
      <c r="I374" s="39">
        <v>0</v>
      </c>
      <c r="J374" s="40">
        <v>0</v>
      </c>
      <c r="K374" s="39">
        <v>0</v>
      </c>
      <c r="L374" s="40">
        <v>0</v>
      </c>
      <c r="M374" s="39">
        <v>0</v>
      </c>
      <c r="N374" s="40">
        <v>0</v>
      </c>
      <c r="O374" s="40">
        <v>2.0734935000000001</v>
      </c>
      <c r="P374" s="40">
        <v>0</v>
      </c>
      <c r="Q374" s="40">
        <f t="shared" si="112"/>
        <v>2.0734935000000001</v>
      </c>
      <c r="R374" s="40">
        <f t="shared" si="113"/>
        <v>0</v>
      </c>
      <c r="S374" s="41">
        <v>0</v>
      </c>
      <c r="T374" s="42" t="s">
        <v>33</v>
      </c>
      <c r="U374" s="4"/>
      <c r="V374" s="4"/>
      <c r="W374" s="4"/>
      <c r="X374" s="20"/>
      <c r="Y374" s="20"/>
      <c r="Z374" s="20"/>
      <c r="AA374" s="3"/>
      <c r="AB374" s="3"/>
      <c r="AC374" s="21"/>
      <c r="AD374" s="21"/>
      <c r="AE374" s="21"/>
      <c r="AF374" s="4"/>
      <c r="AG374" s="1"/>
    </row>
    <row r="375" spans="1:33" ht="47.25" x14ac:dyDescent="0.25">
      <c r="A375" s="55" t="s">
        <v>796</v>
      </c>
      <c r="B375" s="37" t="s">
        <v>804</v>
      </c>
      <c r="C375" s="38" t="s">
        <v>805</v>
      </c>
      <c r="D375" s="40">
        <v>5.7783291359999991</v>
      </c>
      <c r="E375" s="40">
        <v>4.0654930799999995</v>
      </c>
      <c r="F375" s="39">
        <f>D375-E375</f>
        <v>1.7128360559999996</v>
      </c>
      <c r="G375" s="40" t="s">
        <v>33</v>
      </c>
      <c r="H375" s="40">
        <f t="shared" si="111"/>
        <v>0.21397331999999999</v>
      </c>
      <c r="I375" s="39" t="s">
        <v>33</v>
      </c>
      <c r="J375" s="40">
        <v>0.21397331999999999</v>
      </c>
      <c r="K375" s="39" t="s">
        <v>33</v>
      </c>
      <c r="L375" s="40">
        <v>0</v>
      </c>
      <c r="M375" s="39" t="s">
        <v>33</v>
      </c>
      <c r="N375" s="40">
        <v>0</v>
      </c>
      <c r="O375" s="40" t="s">
        <v>33</v>
      </c>
      <c r="P375" s="40">
        <v>0</v>
      </c>
      <c r="Q375" s="40">
        <f>F375-H375</f>
        <v>1.4988627359999995</v>
      </c>
      <c r="R375" s="40" t="s">
        <v>33</v>
      </c>
      <c r="S375" s="41" t="s">
        <v>33</v>
      </c>
      <c r="T375" s="42" t="s">
        <v>806</v>
      </c>
      <c r="U375" s="4"/>
      <c r="V375" s="4"/>
      <c r="W375" s="4"/>
      <c r="X375" s="20"/>
      <c r="Y375" s="20"/>
      <c r="Z375" s="20"/>
      <c r="AA375" s="3"/>
      <c r="AB375" s="3"/>
      <c r="AC375" s="21"/>
      <c r="AD375" s="21"/>
      <c r="AE375" s="21"/>
      <c r="AF375" s="4"/>
      <c r="AG375" s="1"/>
    </row>
    <row r="376" spans="1:33" ht="78.75" x14ac:dyDescent="0.25">
      <c r="A376" s="55" t="s">
        <v>796</v>
      </c>
      <c r="B376" s="37" t="s">
        <v>807</v>
      </c>
      <c r="C376" s="38" t="s">
        <v>808</v>
      </c>
      <c r="D376" s="40" t="s">
        <v>33</v>
      </c>
      <c r="E376" s="40" t="s">
        <v>33</v>
      </c>
      <c r="F376" s="39" t="s">
        <v>33</v>
      </c>
      <c r="G376" s="40" t="s">
        <v>33</v>
      </c>
      <c r="H376" s="40">
        <f t="shared" si="111"/>
        <v>0.62598565000000006</v>
      </c>
      <c r="I376" s="39" t="s">
        <v>33</v>
      </c>
      <c r="J376" s="40">
        <v>0.62598565000000006</v>
      </c>
      <c r="K376" s="39" t="s">
        <v>33</v>
      </c>
      <c r="L376" s="40">
        <v>0</v>
      </c>
      <c r="M376" s="39" t="s">
        <v>33</v>
      </c>
      <c r="N376" s="40">
        <v>0</v>
      </c>
      <c r="O376" s="40" t="s">
        <v>33</v>
      </c>
      <c r="P376" s="40">
        <v>0</v>
      </c>
      <c r="Q376" s="40" t="s">
        <v>33</v>
      </c>
      <c r="R376" s="40" t="s">
        <v>33</v>
      </c>
      <c r="S376" s="41" t="s">
        <v>33</v>
      </c>
      <c r="T376" s="42" t="s">
        <v>809</v>
      </c>
      <c r="U376" s="4"/>
      <c r="V376" s="4"/>
      <c r="W376" s="4"/>
      <c r="X376" s="20"/>
      <c r="Y376" s="20"/>
      <c r="Z376" s="20"/>
      <c r="AA376" s="3"/>
      <c r="AB376" s="3"/>
      <c r="AC376" s="21"/>
      <c r="AD376" s="21"/>
      <c r="AE376" s="21"/>
      <c r="AF376" s="4"/>
      <c r="AG376" s="1"/>
    </row>
    <row r="377" spans="1:33" ht="78.75" x14ac:dyDescent="0.25">
      <c r="A377" s="56" t="s">
        <v>796</v>
      </c>
      <c r="B377" s="37" t="s">
        <v>810</v>
      </c>
      <c r="C377" s="38" t="s">
        <v>811</v>
      </c>
      <c r="D377" s="40" t="s">
        <v>33</v>
      </c>
      <c r="E377" s="40" t="s">
        <v>33</v>
      </c>
      <c r="F377" s="39" t="s">
        <v>33</v>
      </c>
      <c r="G377" s="40" t="s">
        <v>33</v>
      </c>
      <c r="H377" s="40">
        <f t="shared" si="111"/>
        <v>9.254760000000001</v>
      </c>
      <c r="I377" s="39" t="s">
        <v>33</v>
      </c>
      <c r="J377" s="40">
        <v>9.254760000000001</v>
      </c>
      <c r="K377" s="39" t="s">
        <v>33</v>
      </c>
      <c r="L377" s="40">
        <v>0</v>
      </c>
      <c r="M377" s="39" t="s">
        <v>33</v>
      </c>
      <c r="N377" s="40">
        <v>0</v>
      </c>
      <c r="O377" s="40" t="s">
        <v>33</v>
      </c>
      <c r="P377" s="40">
        <v>0</v>
      </c>
      <c r="Q377" s="40" t="s">
        <v>33</v>
      </c>
      <c r="R377" s="40" t="s">
        <v>33</v>
      </c>
      <c r="S377" s="41" t="s">
        <v>33</v>
      </c>
      <c r="T377" s="42" t="s">
        <v>812</v>
      </c>
      <c r="U377" s="4"/>
      <c r="V377" s="4"/>
      <c r="W377" s="4"/>
      <c r="X377" s="20"/>
      <c r="Y377" s="20"/>
      <c r="Z377" s="20"/>
      <c r="AA377" s="3"/>
      <c r="AB377" s="3"/>
      <c r="AC377" s="21"/>
      <c r="AD377" s="21"/>
      <c r="AE377" s="21"/>
      <c r="AF377" s="4"/>
      <c r="AG377" s="1"/>
    </row>
    <row r="378" spans="1:33" ht="31.5" x14ac:dyDescent="0.25">
      <c r="A378" s="29" t="s">
        <v>813</v>
      </c>
      <c r="B378" s="30" t="s">
        <v>103</v>
      </c>
      <c r="C378" s="30" t="s">
        <v>32</v>
      </c>
      <c r="D378" s="31">
        <v>0</v>
      </c>
      <c r="E378" s="31">
        <v>0</v>
      </c>
      <c r="F378" s="31">
        <v>0</v>
      </c>
      <c r="G378" s="32">
        <v>0</v>
      </c>
      <c r="H378" s="32">
        <v>0</v>
      </c>
      <c r="I378" s="31">
        <v>0</v>
      </c>
      <c r="J378" s="31">
        <v>0</v>
      </c>
      <c r="K378" s="31">
        <v>0</v>
      </c>
      <c r="L378" s="32">
        <v>0</v>
      </c>
      <c r="M378" s="31">
        <v>0</v>
      </c>
      <c r="N378" s="32">
        <v>0</v>
      </c>
      <c r="O378" s="32">
        <v>0</v>
      </c>
      <c r="P378" s="32">
        <v>0</v>
      </c>
      <c r="Q378" s="32">
        <v>0</v>
      </c>
      <c r="R378" s="32">
        <v>0</v>
      </c>
      <c r="S378" s="33">
        <v>0</v>
      </c>
      <c r="T378" s="34" t="s">
        <v>33</v>
      </c>
      <c r="U378" s="4"/>
      <c r="V378" s="4"/>
      <c r="W378" s="4"/>
      <c r="X378" s="20"/>
      <c r="Y378" s="20"/>
      <c r="Z378" s="20"/>
      <c r="AA378" s="3"/>
      <c r="AB378" s="3"/>
      <c r="AC378" s="21"/>
      <c r="AD378" s="21"/>
      <c r="AE378" s="21"/>
      <c r="AF378" s="4"/>
      <c r="AG378" s="1"/>
    </row>
    <row r="379" spans="1:33" ht="47.25" x14ac:dyDescent="0.25">
      <c r="A379" s="29" t="s">
        <v>814</v>
      </c>
      <c r="B379" s="30" t="s">
        <v>105</v>
      </c>
      <c r="C379" s="30" t="s">
        <v>32</v>
      </c>
      <c r="D379" s="31">
        <f t="shared" ref="D379:R379" si="114">D380+D389+D390+D393</f>
        <v>398.8928808278913</v>
      </c>
      <c r="E379" s="31">
        <f t="shared" si="114"/>
        <v>90.015579889999998</v>
      </c>
      <c r="F379" s="31">
        <f t="shared" si="114"/>
        <v>308.87730093789139</v>
      </c>
      <c r="G379" s="32">
        <f t="shared" si="114"/>
        <v>80.151403528000003</v>
      </c>
      <c r="H379" s="32">
        <f t="shared" si="114"/>
        <v>20.032920060000002</v>
      </c>
      <c r="I379" s="31">
        <f t="shared" si="114"/>
        <v>21.116302059999999</v>
      </c>
      <c r="J379" s="31">
        <f t="shared" si="114"/>
        <v>20.032920060000002</v>
      </c>
      <c r="K379" s="31">
        <f t="shared" si="114"/>
        <v>2.9</v>
      </c>
      <c r="L379" s="32">
        <f t="shared" si="114"/>
        <v>0</v>
      </c>
      <c r="M379" s="31">
        <f t="shared" si="114"/>
        <v>35.780671220000002</v>
      </c>
      <c r="N379" s="32">
        <f t="shared" si="114"/>
        <v>0</v>
      </c>
      <c r="O379" s="32">
        <f t="shared" si="114"/>
        <v>20.354430248000003</v>
      </c>
      <c r="P379" s="32">
        <f t="shared" si="114"/>
        <v>0</v>
      </c>
      <c r="Q379" s="32">
        <f t="shared" si="114"/>
        <v>288.84438030789136</v>
      </c>
      <c r="R379" s="32">
        <f t="shared" si="114"/>
        <v>-2.6692255299999967</v>
      </c>
      <c r="S379" s="33">
        <f t="shared" si="100"/>
        <v>-0.12640591721105532</v>
      </c>
      <c r="T379" s="34" t="s">
        <v>33</v>
      </c>
      <c r="U379" s="4"/>
      <c r="V379" s="4"/>
      <c r="W379" s="4"/>
      <c r="X379" s="20"/>
      <c r="Y379" s="20"/>
      <c r="Z379" s="20"/>
      <c r="AA379" s="3"/>
      <c r="AB379" s="3"/>
      <c r="AC379" s="21"/>
      <c r="AD379" s="21"/>
      <c r="AE379" s="21"/>
      <c r="AF379" s="4"/>
      <c r="AG379" s="1"/>
    </row>
    <row r="380" spans="1:33" ht="31.5" x14ac:dyDescent="0.25">
      <c r="A380" s="29" t="s">
        <v>815</v>
      </c>
      <c r="B380" s="30" t="s">
        <v>107</v>
      </c>
      <c r="C380" s="30" t="s">
        <v>32</v>
      </c>
      <c r="D380" s="31">
        <f t="shared" ref="D380:F380" si="115">SUM(D381:D388)</f>
        <v>95.960068179999979</v>
      </c>
      <c r="E380" s="31">
        <f t="shared" si="115"/>
        <v>33.881367879999999</v>
      </c>
      <c r="F380" s="31">
        <f t="shared" si="115"/>
        <v>62.078700300000001</v>
      </c>
      <c r="G380" s="32">
        <f t="shared" ref="G380:I380" si="116">SUM(G381:G388)</f>
        <v>49.067693911999996</v>
      </c>
      <c r="H380" s="32">
        <f t="shared" si="116"/>
        <v>13.484165539999999</v>
      </c>
      <c r="I380" s="31">
        <f t="shared" si="116"/>
        <v>19.139063663999998</v>
      </c>
      <c r="J380" s="31">
        <f>SUM(J381:J388)</f>
        <v>13.484165539999999</v>
      </c>
      <c r="K380" s="31">
        <f t="shared" ref="K380:R380" si="117">SUM(K381:K388)</f>
        <v>2.9</v>
      </c>
      <c r="L380" s="32">
        <f t="shared" si="117"/>
        <v>0</v>
      </c>
      <c r="M380" s="31">
        <f t="shared" si="117"/>
        <v>8.3262</v>
      </c>
      <c r="N380" s="32">
        <f t="shared" si="117"/>
        <v>0</v>
      </c>
      <c r="O380" s="32">
        <f t="shared" si="117"/>
        <v>18.702430248000002</v>
      </c>
      <c r="P380" s="32">
        <f t="shared" si="117"/>
        <v>0</v>
      </c>
      <c r="Q380" s="32">
        <f t="shared" si="117"/>
        <v>48.594534759999995</v>
      </c>
      <c r="R380" s="32">
        <f t="shared" si="117"/>
        <v>-6.8011709439999972</v>
      </c>
      <c r="S380" s="33">
        <f t="shared" si="100"/>
        <v>-0.35535546897170289</v>
      </c>
      <c r="T380" s="34" t="s">
        <v>33</v>
      </c>
      <c r="U380" s="4"/>
      <c r="V380" s="4"/>
      <c r="W380" s="4"/>
      <c r="X380" s="20"/>
      <c r="Y380" s="20"/>
      <c r="Z380" s="20"/>
      <c r="AA380" s="3"/>
      <c r="AB380" s="3"/>
      <c r="AC380" s="21"/>
      <c r="AD380" s="21"/>
      <c r="AE380" s="21"/>
      <c r="AF380" s="4"/>
      <c r="AG380" s="1"/>
    </row>
    <row r="381" spans="1:33" ht="31.5" x14ac:dyDescent="0.25">
      <c r="A381" s="36" t="s">
        <v>815</v>
      </c>
      <c r="B381" s="37" t="s">
        <v>816</v>
      </c>
      <c r="C381" s="38" t="s">
        <v>817</v>
      </c>
      <c r="D381" s="40">
        <v>11.738199999999999</v>
      </c>
      <c r="E381" s="40">
        <v>0.64</v>
      </c>
      <c r="F381" s="39">
        <f t="shared" ref="F381:F388" si="118">D381-E381</f>
        <v>11.098199999999999</v>
      </c>
      <c r="G381" s="40">
        <f t="shared" ref="G381:H388" si="119">I381+K381+M381+O381</f>
        <v>8.3262</v>
      </c>
      <c r="H381" s="40">
        <f t="shared" si="119"/>
        <v>0</v>
      </c>
      <c r="I381" s="39">
        <v>0</v>
      </c>
      <c r="J381" s="40">
        <v>0</v>
      </c>
      <c r="K381" s="39">
        <v>0</v>
      </c>
      <c r="L381" s="40">
        <v>0</v>
      </c>
      <c r="M381" s="39">
        <v>8.3262</v>
      </c>
      <c r="N381" s="40">
        <v>0</v>
      </c>
      <c r="O381" s="40">
        <v>0</v>
      </c>
      <c r="P381" s="40">
        <v>0</v>
      </c>
      <c r="Q381" s="40">
        <f t="shared" ref="Q381:Q388" si="120">F381-H381</f>
        <v>11.098199999999999</v>
      </c>
      <c r="R381" s="40">
        <f t="shared" ref="R381:R388" si="121">H381-(I381)</f>
        <v>0</v>
      </c>
      <c r="S381" s="41">
        <v>0</v>
      </c>
      <c r="T381" s="42" t="s">
        <v>33</v>
      </c>
      <c r="U381" s="4"/>
      <c r="V381" s="4"/>
      <c r="W381" s="4"/>
      <c r="X381" s="20"/>
      <c r="Y381" s="20"/>
      <c r="Z381" s="20"/>
      <c r="AA381" s="3"/>
      <c r="AB381" s="3"/>
      <c r="AC381" s="21"/>
      <c r="AD381" s="21"/>
      <c r="AE381" s="21"/>
      <c r="AF381" s="4"/>
      <c r="AG381" s="1"/>
    </row>
    <row r="382" spans="1:33" ht="63" x14ac:dyDescent="0.25">
      <c r="A382" s="36" t="s">
        <v>815</v>
      </c>
      <c r="B382" s="37" t="s">
        <v>818</v>
      </c>
      <c r="C382" s="38" t="s">
        <v>819</v>
      </c>
      <c r="D382" s="40">
        <v>31.235217599999999</v>
      </c>
      <c r="E382" s="40">
        <v>32.106060720000002</v>
      </c>
      <c r="F382" s="39">
        <f>D382-E382</f>
        <v>-0.87084312000000352</v>
      </c>
      <c r="G382" s="40" t="s">
        <v>33</v>
      </c>
      <c r="H382" s="40">
        <f t="shared" si="119"/>
        <v>1.1462728200000001</v>
      </c>
      <c r="I382" s="39" t="s">
        <v>33</v>
      </c>
      <c r="J382" s="40">
        <v>1.1462728200000001</v>
      </c>
      <c r="K382" s="39" t="s">
        <v>33</v>
      </c>
      <c r="L382" s="40">
        <v>0</v>
      </c>
      <c r="M382" s="39" t="s">
        <v>33</v>
      </c>
      <c r="N382" s="40">
        <v>0</v>
      </c>
      <c r="O382" s="40" t="s">
        <v>33</v>
      </c>
      <c r="P382" s="40">
        <v>0</v>
      </c>
      <c r="Q382" s="40">
        <f>F382-H382</f>
        <v>-2.0171159400000036</v>
      </c>
      <c r="R382" s="40" t="s">
        <v>33</v>
      </c>
      <c r="S382" s="41" t="s">
        <v>33</v>
      </c>
      <c r="T382" s="47" t="s">
        <v>368</v>
      </c>
      <c r="U382" s="4"/>
      <c r="V382" s="4"/>
      <c r="W382" s="4"/>
      <c r="X382" s="20"/>
      <c r="Y382" s="20"/>
      <c r="Z382" s="20"/>
      <c r="AA382" s="3"/>
      <c r="AB382" s="3"/>
      <c r="AC382" s="21"/>
      <c r="AD382" s="21"/>
      <c r="AE382" s="21"/>
      <c r="AF382" s="4"/>
      <c r="AG382" s="1"/>
    </row>
    <row r="383" spans="1:33" ht="47.25" x14ac:dyDescent="0.25">
      <c r="A383" s="36" t="s">
        <v>815</v>
      </c>
      <c r="B383" s="37" t="s">
        <v>820</v>
      </c>
      <c r="C383" s="38" t="s">
        <v>821</v>
      </c>
      <c r="D383" s="40">
        <v>13.159923708000001</v>
      </c>
      <c r="E383" s="40">
        <v>0</v>
      </c>
      <c r="F383" s="39">
        <f t="shared" si="118"/>
        <v>13.159923708000001</v>
      </c>
      <c r="G383" s="40">
        <f t="shared" si="119"/>
        <v>13.159923708000001</v>
      </c>
      <c r="H383" s="40">
        <f t="shared" si="119"/>
        <v>1.7826294400000002</v>
      </c>
      <c r="I383" s="39">
        <v>0</v>
      </c>
      <c r="J383" s="40">
        <v>1.7826294400000002</v>
      </c>
      <c r="K383" s="39">
        <v>0</v>
      </c>
      <c r="L383" s="40">
        <v>0</v>
      </c>
      <c r="M383" s="39">
        <v>0</v>
      </c>
      <c r="N383" s="40">
        <v>0</v>
      </c>
      <c r="O383" s="40">
        <v>13.159923708000001</v>
      </c>
      <c r="P383" s="40">
        <v>0</v>
      </c>
      <c r="Q383" s="40">
        <f t="shared" si="120"/>
        <v>11.377294268</v>
      </c>
      <c r="R383" s="40">
        <f t="shared" si="121"/>
        <v>1.7826294400000002</v>
      </c>
      <c r="S383" s="41">
        <v>1</v>
      </c>
      <c r="T383" s="42" t="s">
        <v>822</v>
      </c>
      <c r="U383" s="4"/>
      <c r="V383" s="4"/>
      <c r="W383" s="4"/>
      <c r="X383" s="20"/>
      <c r="Y383" s="20"/>
      <c r="Z383" s="20"/>
      <c r="AA383" s="3"/>
      <c r="AB383" s="3"/>
      <c r="AC383" s="21"/>
      <c r="AD383" s="21"/>
      <c r="AE383" s="21"/>
      <c r="AF383" s="4"/>
      <c r="AG383" s="1"/>
    </row>
    <row r="384" spans="1:33" ht="63" x14ac:dyDescent="0.25">
      <c r="A384" s="36" t="s">
        <v>815</v>
      </c>
      <c r="B384" s="37" t="s">
        <v>823</v>
      </c>
      <c r="C384" s="38" t="s">
        <v>824</v>
      </c>
      <c r="D384" s="40">
        <v>2.2131832079999998</v>
      </c>
      <c r="E384" s="40">
        <v>0</v>
      </c>
      <c r="F384" s="39">
        <f t="shared" si="118"/>
        <v>2.2131832079999998</v>
      </c>
      <c r="G384" s="40">
        <f t="shared" si="119"/>
        <v>2.2131832079999998</v>
      </c>
      <c r="H384" s="40">
        <f t="shared" si="119"/>
        <v>0.88567569999999995</v>
      </c>
      <c r="I384" s="39">
        <v>0</v>
      </c>
      <c r="J384" s="40">
        <v>0.88567569999999995</v>
      </c>
      <c r="K384" s="39">
        <v>0</v>
      </c>
      <c r="L384" s="40">
        <v>0</v>
      </c>
      <c r="M384" s="39">
        <v>0</v>
      </c>
      <c r="N384" s="40">
        <v>0</v>
      </c>
      <c r="O384" s="40">
        <v>2.2131832079999998</v>
      </c>
      <c r="P384" s="40">
        <v>0</v>
      </c>
      <c r="Q384" s="40">
        <f t="shared" si="120"/>
        <v>1.3275075079999998</v>
      </c>
      <c r="R384" s="40">
        <f t="shared" si="121"/>
        <v>0.88567569999999995</v>
      </c>
      <c r="S384" s="41">
        <v>1</v>
      </c>
      <c r="T384" s="42" t="s">
        <v>825</v>
      </c>
      <c r="U384" s="4"/>
      <c r="V384" s="4"/>
      <c r="W384" s="4"/>
      <c r="X384" s="20"/>
      <c r="Y384" s="20"/>
      <c r="Z384" s="20"/>
      <c r="AA384" s="3"/>
      <c r="AB384" s="3"/>
      <c r="AC384" s="21"/>
      <c r="AD384" s="21"/>
      <c r="AE384" s="21"/>
      <c r="AF384" s="4"/>
      <c r="AG384" s="1"/>
    </row>
    <row r="385" spans="1:33" ht="47.25" x14ac:dyDescent="0.25">
      <c r="A385" s="36" t="s">
        <v>815</v>
      </c>
      <c r="B385" s="37" t="s">
        <v>826</v>
      </c>
      <c r="C385" s="38" t="s">
        <v>827</v>
      </c>
      <c r="D385" s="40">
        <v>0.96444169199999996</v>
      </c>
      <c r="E385" s="40">
        <v>0</v>
      </c>
      <c r="F385" s="39">
        <f t="shared" si="118"/>
        <v>0.96444169199999996</v>
      </c>
      <c r="G385" s="40">
        <f t="shared" si="119"/>
        <v>0.96444169199999996</v>
      </c>
      <c r="H385" s="40">
        <f t="shared" si="119"/>
        <v>0.26939079999999999</v>
      </c>
      <c r="I385" s="39">
        <v>0</v>
      </c>
      <c r="J385" s="40">
        <v>0.26939079999999999</v>
      </c>
      <c r="K385" s="39">
        <v>0</v>
      </c>
      <c r="L385" s="40">
        <v>0</v>
      </c>
      <c r="M385" s="39">
        <v>0</v>
      </c>
      <c r="N385" s="40">
        <v>0</v>
      </c>
      <c r="O385" s="40">
        <v>0.96444169199999996</v>
      </c>
      <c r="P385" s="40">
        <v>0</v>
      </c>
      <c r="Q385" s="40">
        <f t="shared" si="120"/>
        <v>0.69505089200000003</v>
      </c>
      <c r="R385" s="40">
        <f t="shared" si="121"/>
        <v>0.26939079999999999</v>
      </c>
      <c r="S385" s="41">
        <v>1</v>
      </c>
      <c r="T385" s="42" t="s">
        <v>825</v>
      </c>
      <c r="U385" s="4"/>
      <c r="V385" s="4"/>
      <c r="W385" s="4"/>
      <c r="X385" s="20"/>
      <c r="Y385" s="20"/>
      <c r="Z385" s="20"/>
      <c r="AA385" s="3"/>
      <c r="AB385" s="3"/>
      <c r="AC385" s="21"/>
      <c r="AD385" s="21"/>
      <c r="AE385" s="21"/>
      <c r="AF385" s="4"/>
      <c r="AG385" s="1"/>
    </row>
    <row r="386" spans="1:33" ht="31.5" x14ac:dyDescent="0.25">
      <c r="A386" s="36" t="s">
        <v>815</v>
      </c>
      <c r="B386" s="37" t="s">
        <v>828</v>
      </c>
      <c r="C386" s="38" t="s">
        <v>829</v>
      </c>
      <c r="D386" s="40">
        <v>19.139063663999998</v>
      </c>
      <c r="E386" s="40">
        <v>0</v>
      </c>
      <c r="F386" s="39">
        <f t="shared" si="118"/>
        <v>19.139063663999998</v>
      </c>
      <c r="G386" s="40">
        <f t="shared" si="119"/>
        <v>19.139063663999998</v>
      </c>
      <c r="H386" s="40">
        <f t="shared" si="119"/>
        <v>0</v>
      </c>
      <c r="I386" s="39">
        <v>19.139063663999998</v>
      </c>
      <c r="J386" s="40">
        <v>0</v>
      </c>
      <c r="K386" s="39">
        <v>0</v>
      </c>
      <c r="L386" s="40">
        <v>0</v>
      </c>
      <c r="M386" s="39">
        <v>0</v>
      </c>
      <c r="N386" s="40">
        <v>0</v>
      </c>
      <c r="O386" s="40">
        <v>0</v>
      </c>
      <c r="P386" s="40">
        <v>0</v>
      </c>
      <c r="Q386" s="40">
        <f t="shared" si="120"/>
        <v>19.139063663999998</v>
      </c>
      <c r="R386" s="40">
        <f t="shared" si="121"/>
        <v>-19.139063663999998</v>
      </c>
      <c r="S386" s="41">
        <f t="shared" si="100"/>
        <v>-1</v>
      </c>
      <c r="T386" s="42" t="s">
        <v>830</v>
      </c>
      <c r="U386" s="4"/>
      <c r="V386" s="4"/>
      <c r="W386" s="4"/>
      <c r="X386" s="20"/>
      <c r="Y386" s="20"/>
      <c r="Z386" s="20"/>
      <c r="AA386" s="3"/>
      <c r="AB386" s="3"/>
      <c r="AC386" s="21"/>
      <c r="AD386" s="21"/>
      <c r="AE386" s="21"/>
      <c r="AF386" s="4"/>
      <c r="AG386" s="1"/>
    </row>
    <row r="387" spans="1:33" ht="47.25" x14ac:dyDescent="0.25">
      <c r="A387" s="36" t="s">
        <v>815</v>
      </c>
      <c r="B387" s="37" t="s">
        <v>831</v>
      </c>
      <c r="C387" s="38" t="s">
        <v>832</v>
      </c>
      <c r="D387" s="40">
        <v>15.145156668</v>
      </c>
      <c r="E387" s="40">
        <v>1.1353071599999998</v>
      </c>
      <c r="F387" s="39">
        <f t="shared" si="118"/>
        <v>14.009849508</v>
      </c>
      <c r="G387" s="40">
        <f t="shared" si="119"/>
        <v>2.9</v>
      </c>
      <c r="H387" s="40">
        <f t="shared" si="119"/>
        <v>9.4001967799999999</v>
      </c>
      <c r="I387" s="39">
        <v>0</v>
      </c>
      <c r="J387" s="40">
        <v>9.4001967799999999</v>
      </c>
      <c r="K387" s="39">
        <v>2.9</v>
      </c>
      <c r="L387" s="40">
        <v>0</v>
      </c>
      <c r="M387" s="39">
        <v>0</v>
      </c>
      <c r="N387" s="40">
        <v>0</v>
      </c>
      <c r="O387" s="40">
        <v>0</v>
      </c>
      <c r="P387" s="40">
        <v>0</v>
      </c>
      <c r="Q387" s="40">
        <f t="shared" si="120"/>
        <v>4.6096527280000004</v>
      </c>
      <c r="R387" s="40">
        <f t="shared" si="121"/>
        <v>9.4001967799999999</v>
      </c>
      <c r="S387" s="41">
        <v>1</v>
      </c>
      <c r="T387" s="42" t="s">
        <v>319</v>
      </c>
      <c r="U387" s="4"/>
      <c r="V387" s="4"/>
      <c r="W387" s="4"/>
      <c r="X387" s="20"/>
      <c r="Y387" s="20"/>
      <c r="Z387" s="20"/>
      <c r="AA387" s="3"/>
      <c r="AB387" s="3"/>
      <c r="AC387" s="21"/>
      <c r="AD387" s="21"/>
      <c r="AE387" s="21"/>
      <c r="AF387" s="4"/>
      <c r="AG387" s="1"/>
    </row>
    <row r="388" spans="1:33" ht="63" x14ac:dyDescent="0.25">
      <c r="A388" s="36" t="s">
        <v>815</v>
      </c>
      <c r="B388" s="37" t="s">
        <v>833</v>
      </c>
      <c r="C388" s="38" t="s">
        <v>834</v>
      </c>
      <c r="D388" s="40">
        <v>2.3648816400000001</v>
      </c>
      <c r="E388" s="40">
        <v>0</v>
      </c>
      <c r="F388" s="39">
        <f t="shared" si="118"/>
        <v>2.3648816400000001</v>
      </c>
      <c r="G388" s="40">
        <f t="shared" si="119"/>
        <v>2.3648816400000001</v>
      </c>
      <c r="H388" s="40">
        <f t="shared" si="119"/>
        <v>0</v>
      </c>
      <c r="I388" s="39">
        <v>0</v>
      </c>
      <c r="J388" s="40">
        <v>0</v>
      </c>
      <c r="K388" s="39">
        <v>0</v>
      </c>
      <c r="L388" s="40">
        <v>0</v>
      </c>
      <c r="M388" s="39">
        <v>0</v>
      </c>
      <c r="N388" s="40">
        <v>0</v>
      </c>
      <c r="O388" s="40">
        <v>2.3648816400000001</v>
      </c>
      <c r="P388" s="40">
        <v>0</v>
      </c>
      <c r="Q388" s="40">
        <f t="shared" si="120"/>
        <v>2.3648816400000001</v>
      </c>
      <c r="R388" s="40">
        <f t="shared" si="121"/>
        <v>0</v>
      </c>
      <c r="S388" s="41">
        <v>0</v>
      </c>
      <c r="T388" s="42" t="s">
        <v>33</v>
      </c>
      <c r="U388" s="4"/>
      <c r="V388" s="4"/>
      <c r="W388" s="4"/>
      <c r="X388" s="20"/>
      <c r="Y388" s="20"/>
      <c r="Z388" s="20"/>
      <c r="AA388" s="3"/>
      <c r="AB388" s="3"/>
      <c r="AC388" s="21"/>
      <c r="AD388" s="21"/>
      <c r="AE388" s="21"/>
      <c r="AF388" s="4"/>
      <c r="AG388" s="1"/>
    </row>
    <row r="389" spans="1:33" x14ac:dyDescent="0.25">
      <c r="A389" s="29" t="s">
        <v>835</v>
      </c>
      <c r="B389" s="30" t="s">
        <v>121</v>
      </c>
      <c r="C389" s="30" t="s">
        <v>32</v>
      </c>
      <c r="D389" s="31">
        <v>0</v>
      </c>
      <c r="E389" s="31">
        <v>0</v>
      </c>
      <c r="F389" s="31">
        <v>0</v>
      </c>
      <c r="G389" s="32">
        <v>0</v>
      </c>
      <c r="H389" s="32">
        <v>0</v>
      </c>
      <c r="I389" s="31">
        <v>0</v>
      </c>
      <c r="J389" s="31">
        <v>0</v>
      </c>
      <c r="K389" s="31">
        <v>0</v>
      </c>
      <c r="L389" s="32">
        <v>0</v>
      </c>
      <c r="M389" s="31">
        <v>0</v>
      </c>
      <c r="N389" s="32">
        <v>0</v>
      </c>
      <c r="O389" s="32">
        <v>0</v>
      </c>
      <c r="P389" s="32">
        <v>0</v>
      </c>
      <c r="Q389" s="32">
        <v>0</v>
      </c>
      <c r="R389" s="32">
        <v>0</v>
      </c>
      <c r="S389" s="33">
        <v>0</v>
      </c>
      <c r="T389" s="34" t="s">
        <v>33</v>
      </c>
      <c r="U389" s="4"/>
      <c r="V389" s="4"/>
      <c r="W389" s="4"/>
      <c r="X389" s="20"/>
      <c r="Y389" s="20"/>
      <c r="Z389" s="20"/>
      <c r="AA389" s="3"/>
      <c r="AB389" s="3"/>
      <c r="AC389" s="21"/>
      <c r="AD389" s="21"/>
      <c r="AE389" s="21"/>
      <c r="AF389" s="4"/>
      <c r="AG389" s="1"/>
    </row>
    <row r="390" spans="1:33" x14ac:dyDescent="0.25">
      <c r="A390" s="29" t="s">
        <v>836</v>
      </c>
      <c r="B390" s="30" t="s">
        <v>129</v>
      </c>
      <c r="C390" s="30" t="s">
        <v>32</v>
      </c>
      <c r="D390" s="31">
        <f>SUM(D391:D392)</f>
        <v>8.9570000000000007</v>
      </c>
      <c r="E390" s="31">
        <f t="shared" ref="E390:R390" si="122">SUM(E391:E392)</f>
        <v>8.8277599999999996</v>
      </c>
      <c r="F390" s="31">
        <f t="shared" si="122"/>
        <v>0.12924000000000113</v>
      </c>
      <c r="G390" s="31">
        <f t="shared" si="122"/>
        <v>0.87350000000000005</v>
      </c>
      <c r="H390" s="31">
        <f t="shared" si="122"/>
        <v>-5.6999999999999994E-7</v>
      </c>
      <c r="I390" s="31">
        <f t="shared" si="122"/>
        <v>0.87350000000000005</v>
      </c>
      <c r="J390" s="31">
        <f t="shared" si="122"/>
        <v>-5.6999999999999994E-7</v>
      </c>
      <c r="K390" s="31">
        <f t="shared" si="122"/>
        <v>0</v>
      </c>
      <c r="L390" s="31">
        <f t="shared" si="122"/>
        <v>0</v>
      </c>
      <c r="M390" s="31">
        <f t="shared" si="122"/>
        <v>0</v>
      </c>
      <c r="N390" s="31">
        <f t="shared" si="122"/>
        <v>0</v>
      </c>
      <c r="O390" s="31">
        <f t="shared" si="122"/>
        <v>0</v>
      </c>
      <c r="P390" s="31">
        <f t="shared" si="122"/>
        <v>0</v>
      </c>
      <c r="Q390" s="31">
        <f t="shared" si="122"/>
        <v>0.12924000000000113</v>
      </c>
      <c r="R390" s="31">
        <f t="shared" si="122"/>
        <v>-0.87350000000000005</v>
      </c>
      <c r="S390" s="33">
        <f t="shared" si="100"/>
        <v>-1</v>
      </c>
      <c r="T390" s="34" t="s">
        <v>33</v>
      </c>
      <c r="U390" s="4"/>
      <c r="V390" s="4"/>
      <c r="W390" s="4"/>
      <c r="X390" s="20"/>
      <c r="Y390" s="20"/>
      <c r="Z390" s="20"/>
      <c r="AA390" s="3"/>
      <c r="AB390" s="3"/>
      <c r="AC390" s="21"/>
      <c r="AD390" s="21"/>
      <c r="AE390" s="21"/>
      <c r="AF390" s="4"/>
      <c r="AG390" s="1"/>
    </row>
    <row r="391" spans="1:33" ht="47.25" x14ac:dyDescent="0.25">
      <c r="A391" s="36" t="s">
        <v>836</v>
      </c>
      <c r="B391" s="37" t="s">
        <v>837</v>
      </c>
      <c r="C391" s="38" t="s">
        <v>838</v>
      </c>
      <c r="D391" s="40">
        <v>8.9570000000000007</v>
      </c>
      <c r="E391" s="40">
        <v>8.8277599999999996</v>
      </c>
      <c r="F391" s="39">
        <f>D391-E391</f>
        <v>0.12924000000000113</v>
      </c>
      <c r="G391" s="40">
        <f>I391+K391+M391+O391</f>
        <v>0.87350000000000005</v>
      </c>
      <c r="H391" s="40">
        <f>J391+L391+N391+P391</f>
        <v>0</v>
      </c>
      <c r="I391" s="39">
        <v>0.87350000000000005</v>
      </c>
      <c r="J391" s="40">
        <v>0</v>
      </c>
      <c r="K391" s="39">
        <v>0</v>
      </c>
      <c r="L391" s="40">
        <v>0</v>
      </c>
      <c r="M391" s="39">
        <v>0</v>
      </c>
      <c r="N391" s="40">
        <v>0</v>
      </c>
      <c r="O391" s="40">
        <v>0</v>
      </c>
      <c r="P391" s="40">
        <v>0</v>
      </c>
      <c r="Q391" s="40">
        <f>F391-H391</f>
        <v>0.12924000000000113</v>
      </c>
      <c r="R391" s="40">
        <f>H391-(I391)</f>
        <v>-0.87350000000000005</v>
      </c>
      <c r="S391" s="41">
        <f t="shared" si="100"/>
        <v>-1</v>
      </c>
      <c r="T391" s="42" t="s">
        <v>839</v>
      </c>
      <c r="U391" s="4"/>
      <c r="V391" s="4"/>
      <c r="W391" s="4"/>
      <c r="X391" s="20"/>
      <c r="Y391" s="20"/>
      <c r="Z391" s="20"/>
      <c r="AA391" s="3"/>
      <c r="AB391" s="3"/>
      <c r="AC391" s="21"/>
      <c r="AD391" s="21"/>
      <c r="AE391" s="21"/>
      <c r="AF391" s="4"/>
      <c r="AG391" s="1"/>
    </row>
    <row r="392" spans="1:33" ht="78.75" x14ac:dyDescent="0.25">
      <c r="A392" s="36" t="s">
        <v>836</v>
      </c>
      <c r="B392" s="37" t="s">
        <v>840</v>
      </c>
      <c r="C392" s="38" t="s">
        <v>841</v>
      </c>
      <c r="D392" s="40" t="s">
        <v>33</v>
      </c>
      <c r="E392" s="40" t="s">
        <v>33</v>
      </c>
      <c r="F392" s="39" t="s">
        <v>33</v>
      </c>
      <c r="G392" s="40" t="s">
        <v>33</v>
      </c>
      <c r="H392" s="40">
        <f>J392+L392+N392+P392</f>
        <v>-5.6999999999999994E-7</v>
      </c>
      <c r="I392" s="39" t="s">
        <v>33</v>
      </c>
      <c r="J392" s="40">
        <v>-5.6999999999999994E-7</v>
      </c>
      <c r="K392" s="39" t="s">
        <v>33</v>
      </c>
      <c r="L392" s="40">
        <v>0</v>
      </c>
      <c r="M392" s="39" t="s">
        <v>33</v>
      </c>
      <c r="N392" s="40">
        <v>0</v>
      </c>
      <c r="O392" s="40" t="s">
        <v>33</v>
      </c>
      <c r="P392" s="40">
        <v>0</v>
      </c>
      <c r="Q392" s="40" t="s">
        <v>33</v>
      </c>
      <c r="R392" s="40" t="s">
        <v>33</v>
      </c>
      <c r="S392" s="41" t="s">
        <v>33</v>
      </c>
      <c r="T392" s="42" t="s">
        <v>842</v>
      </c>
      <c r="U392" s="4"/>
      <c r="V392" s="4"/>
      <c r="W392" s="4"/>
      <c r="X392" s="20"/>
      <c r="Y392" s="20"/>
      <c r="Z392" s="20"/>
      <c r="AA392" s="3"/>
      <c r="AB392" s="3"/>
      <c r="AC392" s="21"/>
      <c r="AD392" s="21"/>
      <c r="AE392" s="21"/>
      <c r="AF392" s="4"/>
      <c r="AG392" s="1"/>
    </row>
    <row r="393" spans="1:33" ht="31.5" x14ac:dyDescent="0.25">
      <c r="A393" s="29" t="s">
        <v>843</v>
      </c>
      <c r="B393" s="30" t="s">
        <v>138</v>
      </c>
      <c r="C393" s="30" t="s">
        <v>32</v>
      </c>
      <c r="D393" s="31">
        <f t="shared" ref="D393:F393" si="123">SUM(D394:D398)</f>
        <v>293.97581264789136</v>
      </c>
      <c r="E393" s="31">
        <f t="shared" si="123"/>
        <v>47.306452010000001</v>
      </c>
      <c r="F393" s="31">
        <f t="shared" si="123"/>
        <v>246.66936063789137</v>
      </c>
      <c r="G393" s="32">
        <f t="shared" ref="G393:I393" si="124">SUM(G394:G398)</f>
        <v>30.210209616000004</v>
      </c>
      <c r="H393" s="32">
        <f t="shared" si="124"/>
        <v>6.5487550900000002</v>
      </c>
      <c r="I393" s="31">
        <f t="shared" si="124"/>
        <v>1.1037383960000007</v>
      </c>
      <c r="J393" s="31">
        <f>SUM(J394:J398)</f>
        <v>6.5487550900000002</v>
      </c>
      <c r="K393" s="31">
        <f t="shared" ref="K393:R393" si="125">SUM(K394:K398)</f>
        <v>0</v>
      </c>
      <c r="L393" s="32">
        <f t="shared" si="125"/>
        <v>0</v>
      </c>
      <c r="M393" s="31">
        <f t="shared" si="125"/>
        <v>27.454471220000002</v>
      </c>
      <c r="N393" s="32">
        <f t="shared" si="125"/>
        <v>0</v>
      </c>
      <c r="O393" s="32">
        <f>SUM(O394:O398)</f>
        <v>1.6519999999999999</v>
      </c>
      <c r="P393" s="32">
        <f t="shared" si="125"/>
        <v>0</v>
      </c>
      <c r="Q393" s="32">
        <f t="shared" si="125"/>
        <v>240.12060554789136</v>
      </c>
      <c r="R393" s="32">
        <f t="shared" si="125"/>
        <v>5.0054454140000004</v>
      </c>
      <c r="S393" s="33">
        <f t="shared" si="100"/>
        <v>4.5349925599580185</v>
      </c>
      <c r="T393" s="34" t="s">
        <v>33</v>
      </c>
      <c r="U393" s="4"/>
      <c r="V393" s="4"/>
      <c r="W393" s="4"/>
      <c r="X393" s="20"/>
      <c r="Y393" s="20"/>
      <c r="Z393" s="20"/>
      <c r="AA393" s="3"/>
      <c r="AB393" s="3"/>
      <c r="AC393" s="21"/>
      <c r="AD393" s="21"/>
      <c r="AE393" s="21"/>
      <c r="AF393" s="4"/>
      <c r="AG393" s="1"/>
    </row>
    <row r="394" spans="1:33" ht="31.5" x14ac:dyDescent="0.25">
      <c r="A394" s="36" t="s">
        <v>843</v>
      </c>
      <c r="B394" s="37" t="s">
        <v>844</v>
      </c>
      <c r="C394" s="38" t="s">
        <v>845</v>
      </c>
      <c r="D394" s="40">
        <v>75.191189581891379</v>
      </c>
      <c r="E394" s="40">
        <v>0</v>
      </c>
      <c r="F394" s="39">
        <f t="shared" ref="F394:F398" si="126">D394-E394</f>
        <v>75.191189581891379</v>
      </c>
      <c r="G394" s="40">
        <f t="shared" ref="G394:H398" si="127">I394+K394+M394+O394</f>
        <v>5.96</v>
      </c>
      <c r="H394" s="40">
        <f t="shared" si="127"/>
        <v>0</v>
      </c>
      <c r="I394" s="39">
        <v>0</v>
      </c>
      <c r="J394" s="40">
        <v>0</v>
      </c>
      <c r="K394" s="39">
        <v>0</v>
      </c>
      <c r="L394" s="40">
        <v>0</v>
      </c>
      <c r="M394" s="39">
        <v>5.96</v>
      </c>
      <c r="N394" s="40">
        <v>0</v>
      </c>
      <c r="O394" s="40">
        <v>0</v>
      </c>
      <c r="P394" s="40">
        <v>0</v>
      </c>
      <c r="Q394" s="40">
        <f t="shared" ref="Q394:Q398" si="128">F394-H394</f>
        <v>75.191189581891379</v>
      </c>
      <c r="R394" s="40">
        <f t="shared" ref="R394:R398" si="129">H394-(I394)</f>
        <v>0</v>
      </c>
      <c r="S394" s="41">
        <v>0</v>
      </c>
      <c r="T394" s="42" t="s">
        <v>33</v>
      </c>
      <c r="U394" s="4"/>
      <c r="V394" s="4"/>
      <c r="W394" s="4"/>
      <c r="X394" s="20"/>
      <c r="Y394" s="20"/>
      <c r="Z394" s="20"/>
      <c r="AA394" s="3"/>
      <c r="AB394" s="3"/>
      <c r="AC394" s="21"/>
      <c r="AD394" s="21"/>
      <c r="AE394" s="21"/>
      <c r="AF394" s="4"/>
      <c r="AG394" s="1"/>
    </row>
    <row r="395" spans="1:33" ht="47.25" x14ac:dyDescent="0.25">
      <c r="A395" s="56" t="s">
        <v>843</v>
      </c>
      <c r="B395" s="37" t="s">
        <v>846</v>
      </c>
      <c r="C395" s="38" t="s">
        <v>847</v>
      </c>
      <c r="D395" s="40">
        <v>86.76</v>
      </c>
      <c r="E395" s="40">
        <v>22.74470299</v>
      </c>
      <c r="F395" s="39">
        <f>D395-E395</f>
        <v>64.015297010000012</v>
      </c>
      <c r="G395" s="40" t="s">
        <v>33</v>
      </c>
      <c r="H395" s="40">
        <f t="shared" si="127"/>
        <v>0.43957128000000001</v>
      </c>
      <c r="I395" s="39" t="s">
        <v>33</v>
      </c>
      <c r="J395" s="40">
        <v>0.43957128000000001</v>
      </c>
      <c r="K395" s="39" t="s">
        <v>33</v>
      </c>
      <c r="L395" s="40">
        <v>0</v>
      </c>
      <c r="M395" s="39" t="s">
        <v>33</v>
      </c>
      <c r="N395" s="40">
        <v>0</v>
      </c>
      <c r="O395" s="40" t="s">
        <v>33</v>
      </c>
      <c r="P395" s="40">
        <v>0</v>
      </c>
      <c r="Q395" s="40">
        <f>F395-H395</f>
        <v>63.575725730000009</v>
      </c>
      <c r="R395" s="40" t="s">
        <v>33</v>
      </c>
      <c r="S395" s="41" t="s">
        <v>33</v>
      </c>
      <c r="T395" s="47" t="s">
        <v>848</v>
      </c>
      <c r="U395" s="4"/>
      <c r="V395" s="4"/>
      <c r="W395" s="4"/>
      <c r="X395" s="20"/>
      <c r="Y395" s="20"/>
      <c r="Z395" s="20"/>
      <c r="AA395" s="3"/>
      <c r="AB395" s="3"/>
      <c r="AC395" s="21"/>
      <c r="AD395" s="21"/>
      <c r="AE395" s="21"/>
      <c r="AF395" s="4"/>
      <c r="AG395" s="1"/>
    </row>
    <row r="396" spans="1:33" ht="31.5" x14ac:dyDescent="0.25">
      <c r="A396" s="36" t="s">
        <v>843</v>
      </c>
      <c r="B396" s="37" t="s">
        <v>849</v>
      </c>
      <c r="C396" s="38" t="s">
        <v>850</v>
      </c>
      <c r="D396" s="40">
        <v>118.482</v>
      </c>
      <c r="E396" s="40">
        <v>13.646642419999999</v>
      </c>
      <c r="F396" s="39">
        <f t="shared" si="126"/>
        <v>104.83535757999999</v>
      </c>
      <c r="G396" s="40">
        <f t="shared" si="127"/>
        <v>21.494471220000001</v>
      </c>
      <c r="H396" s="40">
        <f t="shared" si="127"/>
        <v>4.9748100100000006</v>
      </c>
      <c r="I396" s="39">
        <v>0</v>
      </c>
      <c r="J396" s="40">
        <v>4.9748100100000006</v>
      </c>
      <c r="K396" s="39">
        <v>0</v>
      </c>
      <c r="L396" s="40">
        <v>0</v>
      </c>
      <c r="M396" s="39">
        <v>21.494471220000001</v>
      </c>
      <c r="N396" s="40">
        <v>0</v>
      </c>
      <c r="O396" s="40">
        <v>0</v>
      </c>
      <c r="P396" s="40">
        <v>0</v>
      </c>
      <c r="Q396" s="40">
        <f t="shared" si="128"/>
        <v>99.860547569999994</v>
      </c>
      <c r="R396" s="40">
        <f t="shared" si="129"/>
        <v>4.9748100100000006</v>
      </c>
      <c r="S396" s="41">
        <v>1</v>
      </c>
      <c r="T396" s="42" t="s">
        <v>851</v>
      </c>
      <c r="U396" s="4"/>
      <c r="V396" s="4"/>
      <c r="W396" s="4"/>
      <c r="X396" s="20"/>
      <c r="Y396" s="20"/>
      <c r="Z396" s="20"/>
      <c r="AA396" s="3"/>
      <c r="AB396" s="3"/>
      <c r="AC396" s="21"/>
      <c r="AD396" s="21"/>
      <c r="AE396" s="21"/>
      <c r="AF396" s="4"/>
      <c r="AG396" s="1"/>
    </row>
    <row r="397" spans="1:33" ht="31.5" x14ac:dyDescent="0.25">
      <c r="A397" s="36" t="s">
        <v>843</v>
      </c>
      <c r="B397" s="37" t="s">
        <v>852</v>
      </c>
      <c r="C397" s="38" t="s">
        <v>853</v>
      </c>
      <c r="D397" s="40">
        <v>1.6519999999999999</v>
      </c>
      <c r="E397" s="40">
        <v>0</v>
      </c>
      <c r="F397" s="39">
        <f t="shared" si="126"/>
        <v>1.6519999999999999</v>
      </c>
      <c r="G397" s="40">
        <f t="shared" si="127"/>
        <v>1.6519999999999999</v>
      </c>
      <c r="H397" s="40">
        <f t="shared" si="127"/>
        <v>0</v>
      </c>
      <c r="I397" s="39">
        <v>0</v>
      </c>
      <c r="J397" s="40">
        <v>0</v>
      </c>
      <c r="K397" s="39">
        <v>0</v>
      </c>
      <c r="L397" s="40">
        <v>0</v>
      </c>
      <c r="M397" s="39">
        <v>0</v>
      </c>
      <c r="N397" s="40">
        <v>0</v>
      </c>
      <c r="O397" s="40">
        <v>1.6519999999999999</v>
      </c>
      <c r="P397" s="40">
        <v>0</v>
      </c>
      <c r="Q397" s="40">
        <f t="shared" si="128"/>
        <v>1.6519999999999999</v>
      </c>
      <c r="R397" s="40">
        <f t="shared" si="129"/>
        <v>0</v>
      </c>
      <c r="S397" s="41">
        <v>0</v>
      </c>
      <c r="T397" s="42" t="s">
        <v>33</v>
      </c>
      <c r="U397" s="4"/>
      <c r="V397" s="4"/>
      <c r="W397" s="4"/>
      <c r="X397" s="20"/>
      <c r="Y397" s="20"/>
      <c r="Z397" s="20"/>
      <c r="AA397" s="3"/>
      <c r="AB397" s="3"/>
      <c r="AC397" s="21"/>
      <c r="AD397" s="21"/>
      <c r="AE397" s="21"/>
      <c r="AF397" s="4"/>
      <c r="AG397" s="1"/>
    </row>
    <row r="398" spans="1:33" x14ac:dyDescent="0.25">
      <c r="A398" s="36" t="s">
        <v>843</v>
      </c>
      <c r="B398" s="37" t="s">
        <v>854</v>
      </c>
      <c r="C398" s="38" t="s">
        <v>855</v>
      </c>
      <c r="D398" s="40">
        <v>11.890623066</v>
      </c>
      <c r="E398" s="40">
        <v>10.9151066</v>
      </c>
      <c r="F398" s="39">
        <f t="shared" si="126"/>
        <v>0.97551646600000019</v>
      </c>
      <c r="G398" s="40">
        <f t="shared" si="127"/>
        <v>1.1037383960000007</v>
      </c>
      <c r="H398" s="40">
        <f t="shared" si="127"/>
        <v>1.1343738000000001</v>
      </c>
      <c r="I398" s="39">
        <v>1.1037383960000007</v>
      </c>
      <c r="J398" s="40">
        <v>1.1343738000000001</v>
      </c>
      <c r="K398" s="39">
        <v>0</v>
      </c>
      <c r="L398" s="40">
        <v>0</v>
      </c>
      <c r="M398" s="39">
        <v>0</v>
      </c>
      <c r="N398" s="40">
        <v>0</v>
      </c>
      <c r="O398" s="40">
        <v>0</v>
      </c>
      <c r="P398" s="40">
        <v>0</v>
      </c>
      <c r="Q398" s="40">
        <f t="shared" si="128"/>
        <v>-0.15885733399999991</v>
      </c>
      <c r="R398" s="40">
        <f t="shared" si="129"/>
        <v>3.0635403999999422E-2</v>
      </c>
      <c r="S398" s="41">
        <f t="shared" si="100"/>
        <v>2.7756037219529149E-2</v>
      </c>
      <c r="T398" s="42" t="s">
        <v>33</v>
      </c>
      <c r="U398" s="4"/>
      <c r="V398" s="4"/>
      <c r="W398" s="4"/>
      <c r="X398" s="20"/>
      <c r="Y398" s="20"/>
      <c r="Z398" s="20"/>
      <c r="AA398" s="3"/>
      <c r="AB398" s="3"/>
      <c r="AC398" s="21"/>
      <c r="AD398" s="21"/>
      <c r="AE398" s="21"/>
      <c r="AF398" s="4"/>
      <c r="AG398" s="1"/>
    </row>
    <row r="399" spans="1:33" ht="31.5" x14ac:dyDescent="0.25">
      <c r="A399" s="29" t="s">
        <v>856</v>
      </c>
      <c r="B399" s="30" t="s">
        <v>159</v>
      </c>
      <c r="C399" s="30" t="s">
        <v>32</v>
      </c>
      <c r="D399" s="31">
        <f t="shared" ref="D399:R399" si="130">D400+D408+D410+D412</f>
        <v>2067.3447354238006</v>
      </c>
      <c r="E399" s="31">
        <f t="shared" si="130"/>
        <v>626.06427464000001</v>
      </c>
      <c r="F399" s="31">
        <f t="shared" si="130"/>
        <v>1441.2804607838002</v>
      </c>
      <c r="G399" s="32">
        <f t="shared" si="130"/>
        <v>659.17290487819992</v>
      </c>
      <c r="H399" s="32">
        <f t="shared" si="130"/>
        <v>31.917672489999998</v>
      </c>
      <c r="I399" s="31">
        <f t="shared" si="130"/>
        <v>39.958917204000002</v>
      </c>
      <c r="J399" s="31">
        <f t="shared" si="130"/>
        <v>31.917672489999998</v>
      </c>
      <c r="K399" s="31">
        <f t="shared" si="130"/>
        <v>25.26771523</v>
      </c>
      <c r="L399" s="32">
        <f t="shared" si="130"/>
        <v>0</v>
      </c>
      <c r="M399" s="31">
        <f t="shared" si="130"/>
        <v>40.302277079999996</v>
      </c>
      <c r="N399" s="32">
        <f t="shared" si="130"/>
        <v>0</v>
      </c>
      <c r="O399" s="32">
        <f t="shared" si="130"/>
        <v>553.64399536420001</v>
      </c>
      <c r="P399" s="32">
        <f t="shared" si="130"/>
        <v>0</v>
      </c>
      <c r="Q399" s="32">
        <f t="shared" si="130"/>
        <v>1409.3627882937999</v>
      </c>
      <c r="R399" s="32">
        <f t="shared" si="130"/>
        <v>-11.955566784</v>
      </c>
      <c r="S399" s="33">
        <f t="shared" si="100"/>
        <v>-0.29919646528367927</v>
      </c>
      <c r="T399" s="34" t="s">
        <v>33</v>
      </c>
      <c r="U399" s="4"/>
      <c r="V399" s="4"/>
      <c r="W399" s="4"/>
      <c r="X399" s="20"/>
      <c r="Y399" s="20"/>
      <c r="Z399" s="20"/>
      <c r="AA399" s="3"/>
      <c r="AB399" s="3"/>
      <c r="AC399" s="21"/>
      <c r="AD399" s="21"/>
      <c r="AE399" s="21"/>
      <c r="AF399" s="4"/>
      <c r="AG399" s="1"/>
    </row>
    <row r="400" spans="1:33" ht="47.25" x14ac:dyDescent="0.25">
      <c r="A400" s="29" t="s">
        <v>857</v>
      </c>
      <c r="B400" s="30" t="s">
        <v>161</v>
      </c>
      <c r="C400" s="30" t="s">
        <v>32</v>
      </c>
      <c r="D400" s="31">
        <f>SUM(D401:D407)</f>
        <v>344.41259045299995</v>
      </c>
      <c r="E400" s="31">
        <f t="shared" ref="E400:Q400" si="131">SUM(E401:E407)</f>
        <v>243.81763232999998</v>
      </c>
      <c r="F400" s="31">
        <f t="shared" si="131"/>
        <v>100.59495812299998</v>
      </c>
      <c r="G400" s="31">
        <f t="shared" si="131"/>
        <v>67.269483653599991</v>
      </c>
      <c r="H400" s="31">
        <f t="shared" si="131"/>
        <v>3.1809466200000003</v>
      </c>
      <c r="I400" s="31">
        <f t="shared" si="131"/>
        <v>3.7589906399999999</v>
      </c>
      <c r="J400" s="31">
        <f t="shared" si="131"/>
        <v>3.1809466200000003</v>
      </c>
      <c r="K400" s="31">
        <f t="shared" si="131"/>
        <v>0</v>
      </c>
      <c r="L400" s="31">
        <f t="shared" si="131"/>
        <v>0</v>
      </c>
      <c r="M400" s="31">
        <f t="shared" si="131"/>
        <v>4.5240692000000005</v>
      </c>
      <c r="N400" s="31">
        <f t="shared" si="131"/>
        <v>0</v>
      </c>
      <c r="O400" s="31">
        <f t="shared" si="131"/>
        <v>58.986423813599998</v>
      </c>
      <c r="P400" s="31">
        <f t="shared" si="131"/>
        <v>0</v>
      </c>
      <c r="Q400" s="31">
        <f t="shared" si="131"/>
        <v>97.414011502999983</v>
      </c>
      <c r="R400" s="31">
        <f>SUM(R401:R407)</f>
        <v>-3.7589906399999999</v>
      </c>
      <c r="S400" s="57">
        <f>SUM(S401:X407)</f>
        <v>-1</v>
      </c>
      <c r="T400" s="31" t="s">
        <v>33</v>
      </c>
      <c r="U400" s="4"/>
      <c r="V400" s="4"/>
      <c r="W400" s="4"/>
      <c r="X400" s="20"/>
      <c r="Y400" s="20"/>
      <c r="Z400" s="20"/>
      <c r="AA400" s="3"/>
      <c r="AB400" s="3"/>
      <c r="AC400" s="21"/>
      <c r="AD400" s="21"/>
      <c r="AE400" s="21"/>
      <c r="AF400" s="4"/>
      <c r="AG400" s="1"/>
    </row>
    <row r="401" spans="1:33" ht="63" x14ac:dyDescent="0.25">
      <c r="A401" s="36" t="s">
        <v>857</v>
      </c>
      <c r="B401" s="37" t="s">
        <v>858</v>
      </c>
      <c r="C401" s="38" t="s">
        <v>859</v>
      </c>
      <c r="D401" s="39">
        <v>165.56001973899998</v>
      </c>
      <c r="E401" s="39">
        <v>157.89659318</v>
      </c>
      <c r="F401" s="39">
        <f>D401-E401</f>
        <v>7.663426558999987</v>
      </c>
      <c r="G401" s="40" t="s">
        <v>33</v>
      </c>
      <c r="H401" s="40">
        <f>J401+L401+N401+P401</f>
        <v>3.3294000000000001</v>
      </c>
      <c r="I401" s="39" t="s">
        <v>33</v>
      </c>
      <c r="J401" s="39">
        <v>3.3294000000000001</v>
      </c>
      <c r="K401" s="39" t="s">
        <v>33</v>
      </c>
      <c r="L401" s="40">
        <v>0</v>
      </c>
      <c r="M401" s="39" t="s">
        <v>33</v>
      </c>
      <c r="N401" s="40">
        <v>0</v>
      </c>
      <c r="O401" s="40" t="s">
        <v>33</v>
      </c>
      <c r="P401" s="40">
        <v>0</v>
      </c>
      <c r="Q401" s="40">
        <f>F401-H401</f>
        <v>4.3340265589999873</v>
      </c>
      <c r="R401" s="40" t="s">
        <v>33</v>
      </c>
      <c r="S401" s="41" t="s">
        <v>33</v>
      </c>
      <c r="T401" s="47" t="s">
        <v>368</v>
      </c>
      <c r="U401" s="4"/>
      <c r="V401" s="4"/>
      <c r="W401" s="4"/>
      <c r="X401" s="20"/>
      <c r="Y401" s="20"/>
      <c r="Z401" s="20"/>
      <c r="AA401" s="3"/>
      <c r="AB401" s="3"/>
      <c r="AC401" s="21"/>
      <c r="AD401" s="21"/>
      <c r="AE401" s="21"/>
      <c r="AF401" s="4"/>
      <c r="AG401" s="1"/>
    </row>
    <row r="402" spans="1:33" ht="63" x14ac:dyDescent="0.25">
      <c r="A402" s="36" t="s">
        <v>857</v>
      </c>
      <c r="B402" s="37" t="s">
        <v>860</v>
      </c>
      <c r="C402" s="38" t="s">
        <v>861</v>
      </c>
      <c r="D402" s="40">
        <v>0.61156920000000004</v>
      </c>
      <c r="E402" s="40">
        <v>0</v>
      </c>
      <c r="F402" s="39">
        <f t="shared" ref="F402:F406" si="132">D402-E402</f>
        <v>0.61156920000000004</v>
      </c>
      <c r="G402" s="40">
        <f t="shared" ref="G402:H407" si="133">I402+K402+M402+O402</f>
        <v>0.61156920000000004</v>
      </c>
      <c r="H402" s="40">
        <f t="shared" si="133"/>
        <v>0</v>
      </c>
      <c r="I402" s="39">
        <v>0</v>
      </c>
      <c r="J402" s="40">
        <v>0</v>
      </c>
      <c r="K402" s="39">
        <v>0</v>
      </c>
      <c r="L402" s="40">
        <v>0</v>
      </c>
      <c r="M402" s="39">
        <v>0.61156920000000004</v>
      </c>
      <c r="N402" s="40">
        <v>0</v>
      </c>
      <c r="O402" s="40">
        <v>0</v>
      </c>
      <c r="P402" s="40">
        <v>0</v>
      </c>
      <c r="Q402" s="40">
        <f t="shared" ref="Q402:Q406" si="134">F402-H402</f>
        <v>0.61156920000000004</v>
      </c>
      <c r="R402" s="40">
        <f t="shared" ref="R402:R406" si="135">H402-(I402)</f>
        <v>0</v>
      </c>
      <c r="S402" s="41">
        <v>0</v>
      </c>
      <c r="T402" s="42" t="s">
        <v>33</v>
      </c>
      <c r="U402" s="4"/>
      <c r="V402" s="4"/>
      <c r="W402" s="4"/>
      <c r="X402" s="20"/>
      <c r="Y402" s="20"/>
      <c r="Z402" s="20"/>
      <c r="AA402" s="3"/>
      <c r="AB402" s="3"/>
      <c r="AC402" s="21"/>
      <c r="AD402" s="21"/>
      <c r="AE402" s="21"/>
      <c r="AF402" s="4"/>
      <c r="AG402" s="1"/>
    </row>
    <row r="403" spans="1:33" ht="31.5" x14ac:dyDescent="0.25">
      <c r="A403" s="36" t="s">
        <v>857</v>
      </c>
      <c r="B403" s="37" t="s">
        <v>862</v>
      </c>
      <c r="C403" s="38" t="s">
        <v>863</v>
      </c>
      <c r="D403" s="40">
        <v>3.2547911999999997</v>
      </c>
      <c r="E403" s="40">
        <v>2.197578</v>
      </c>
      <c r="F403" s="39">
        <f>D403-E403</f>
        <v>1.0572131999999996</v>
      </c>
      <c r="G403" s="40" t="s">
        <v>33</v>
      </c>
      <c r="H403" s="40">
        <f t="shared" si="133"/>
        <v>1.0572131999999999</v>
      </c>
      <c r="I403" s="39" t="s">
        <v>33</v>
      </c>
      <c r="J403" s="40">
        <v>1.0572131999999999</v>
      </c>
      <c r="K403" s="39" t="s">
        <v>33</v>
      </c>
      <c r="L403" s="40">
        <v>0</v>
      </c>
      <c r="M403" s="39" t="s">
        <v>33</v>
      </c>
      <c r="N403" s="40">
        <v>0</v>
      </c>
      <c r="O403" s="40" t="s">
        <v>33</v>
      </c>
      <c r="P403" s="40">
        <v>0</v>
      </c>
      <c r="Q403" s="40">
        <f>F403-H403</f>
        <v>0</v>
      </c>
      <c r="R403" s="40" t="s">
        <v>33</v>
      </c>
      <c r="S403" s="41" t="s">
        <v>33</v>
      </c>
      <c r="T403" s="42" t="s">
        <v>319</v>
      </c>
      <c r="U403" s="4"/>
      <c r="V403" s="4"/>
      <c r="W403" s="4"/>
      <c r="X403" s="20"/>
      <c r="Y403" s="20"/>
      <c r="Z403" s="20"/>
      <c r="AA403" s="3"/>
      <c r="AB403" s="3"/>
      <c r="AC403" s="21"/>
      <c r="AD403" s="21"/>
      <c r="AE403" s="21"/>
      <c r="AF403" s="4"/>
      <c r="AG403" s="1"/>
    </row>
    <row r="404" spans="1:33" ht="47.25" x14ac:dyDescent="0.25">
      <c r="A404" s="36" t="s">
        <v>857</v>
      </c>
      <c r="B404" s="37" t="s">
        <v>864</v>
      </c>
      <c r="C404" s="38" t="s">
        <v>865</v>
      </c>
      <c r="D404" s="40">
        <v>22.520624639999998</v>
      </c>
      <c r="E404" s="40">
        <v>0</v>
      </c>
      <c r="F404" s="39">
        <f t="shared" si="132"/>
        <v>22.520624639999998</v>
      </c>
      <c r="G404" s="40">
        <f t="shared" si="133"/>
        <v>3.7589906399999999</v>
      </c>
      <c r="H404" s="40">
        <f t="shared" si="133"/>
        <v>0</v>
      </c>
      <c r="I404" s="39">
        <v>3.7589906399999999</v>
      </c>
      <c r="J404" s="40">
        <v>0</v>
      </c>
      <c r="K404" s="39">
        <v>0</v>
      </c>
      <c r="L404" s="40">
        <v>0</v>
      </c>
      <c r="M404" s="39">
        <v>0</v>
      </c>
      <c r="N404" s="40">
        <v>0</v>
      </c>
      <c r="O404" s="40">
        <v>0</v>
      </c>
      <c r="P404" s="40">
        <v>0</v>
      </c>
      <c r="Q404" s="40">
        <f t="shared" si="134"/>
        <v>22.520624639999998</v>
      </c>
      <c r="R404" s="40">
        <f t="shared" si="135"/>
        <v>-3.7589906399999999</v>
      </c>
      <c r="S404" s="41">
        <f t="shared" si="100"/>
        <v>-1</v>
      </c>
      <c r="T404" s="42" t="s">
        <v>866</v>
      </c>
      <c r="U404" s="4"/>
      <c r="V404" s="4"/>
      <c r="W404" s="4"/>
      <c r="X404" s="20"/>
      <c r="Y404" s="20"/>
      <c r="Z404" s="20"/>
      <c r="AA404" s="3"/>
      <c r="AB404" s="3"/>
      <c r="AC404" s="21"/>
      <c r="AD404" s="21"/>
      <c r="AE404" s="21"/>
      <c r="AF404" s="4"/>
      <c r="AG404" s="1"/>
    </row>
    <row r="405" spans="1:33" ht="47.25" x14ac:dyDescent="0.25">
      <c r="A405" s="36" t="s">
        <v>857</v>
      </c>
      <c r="B405" s="37" t="s">
        <v>867</v>
      </c>
      <c r="C405" s="38" t="s">
        <v>868</v>
      </c>
      <c r="D405" s="40">
        <v>68.280066203999993</v>
      </c>
      <c r="E405" s="40">
        <v>0</v>
      </c>
      <c r="F405" s="39">
        <f t="shared" si="132"/>
        <v>68.280066203999993</v>
      </c>
      <c r="G405" s="40">
        <f t="shared" si="133"/>
        <v>57.930808143599997</v>
      </c>
      <c r="H405" s="40">
        <f t="shared" si="133"/>
        <v>0</v>
      </c>
      <c r="I405" s="39">
        <v>0</v>
      </c>
      <c r="J405" s="40">
        <v>0</v>
      </c>
      <c r="K405" s="39">
        <v>0</v>
      </c>
      <c r="L405" s="40">
        <v>0</v>
      </c>
      <c r="M405" s="39">
        <v>3.9125000000000001</v>
      </c>
      <c r="N405" s="40">
        <v>0</v>
      </c>
      <c r="O405" s="40">
        <v>54.018308143599995</v>
      </c>
      <c r="P405" s="40">
        <v>0</v>
      </c>
      <c r="Q405" s="40">
        <f t="shared" si="134"/>
        <v>68.280066203999993</v>
      </c>
      <c r="R405" s="40">
        <f t="shared" si="135"/>
        <v>0</v>
      </c>
      <c r="S405" s="41">
        <v>0</v>
      </c>
      <c r="T405" s="42" t="s">
        <v>33</v>
      </c>
      <c r="U405" s="4"/>
      <c r="V405" s="4"/>
      <c r="W405" s="4"/>
      <c r="X405" s="20"/>
      <c r="Y405" s="20"/>
      <c r="Z405" s="20"/>
      <c r="AA405" s="3"/>
      <c r="AB405" s="3"/>
      <c r="AC405" s="21"/>
      <c r="AD405" s="21"/>
      <c r="AE405" s="21"/>
      <c r="AF405" s="4"/>
      <c r="AG405" s="1"/>
    </row>
    <row r="406" spans="1:33" ht="31.5" x14ac:dyDescent="0.25">
      <c r="A406" s="36" t="s">
        <v>857</v>
      </c>
      <c r="B406" s="37" t="s">
        <v>869</v>
      </c>
      <c r="C406" s="38" t="s">
        <v>870</v>
      </c>
      <c r="D406" s="40">
        <v>22.392311270000004</v>
      </c>
      <c r="E406" s="40">
        <v>28.392227270000003</v>
      </c>
      <c r="F406" s="39">
        <f t="shared" si="132"/>
        <v>-5.9999159999999989</v>
      </c>
      <c r="G406" s="40">
        <f t="shared" si="133"/>
        <v>4.9681156700000004</v>
      </c>
      <c r="H406" s="40">
        <f t="shared" si="133"/>
        <v>0</v>
      </c>
      <c r="I406" s="39">
        <v>0</v>
      </c>
      <c r="J406" s="40">
        <v>0</v>
      </c>
      <c r="K406" s="39">
        <v>0</v>
      </c>
      <c r="L406" s="40">
        <v>0</v>
      </c>
      <c r="M406" s="39">
        <v>0</v>
      </c>
      <c r="N406" s="40">
        <v>0</v>
      </c>
      <c r="O406" s="40">
        <v>4.9681156700000004</v>
      </c>
      <c r="P406" s="40">
        <v>0</v>
      </c>
      <c r="Q406" s="40">
        <f t="shared" si="134"/>
        <v>-5.9999159999999989</v>
      </c>
      <c r="R406" s="40">
        <f t="shared" si="135"/>
        <v>0</v>
      </c>
      <c r="S406" s="41">
        <v>0</v>
      </c>
      <c r="T406" s="42" t="s">
        <v>33</v>
      </c>
      <c r="U406" s="4"/>
      <c r="V406" s="4"/>
      <c r="W406" s="4"/>
      <c r="X406" s="20"/>
      <c r="Y406" s="20"/>
      <c r="Z406" s="20"/>
      <c r="AA406" s="3"/>
      <c r="AB406" s="3"/>
      <c r="AC406" s="21"/>
      <c r="AD406" s="21"/>
      <c r="AE406" s="21"/>
      <c r="AF406" s="4"/>
      <c r="AG406" s="1"/>
    </row>
    <row r="407" spans="1:33" ht="31.5" x14ac:dyDescent="0.25">
      <c r="A407" s="36" t="s">
        <v>857</v>
      </c>
      <c r="B407" s="37" t="s">
        <v>871</v>
      </c>
      <c r="C407" s="38" t="s">
        <v>872</v>
      </c>
      <c r="D407" s="40">
        <v>61.793208199999995</v>
      </c>
      <c r="E407" s="40">
        <v>55.331233879999999</v>
      </c>
      <c r="F407" s="39">
        <f>D407-E407</f>
        <v>6.4619743199999959</v>
      </c>
      <c r="G407" s="40" t="s">
        <v>33</v>
      </c>
      <c r="H407" s="40">
        <f t="shared" si="133"/>
        <v>-1.2056665800000002</v>
      </c>
      <c r="I407" s="39" t="s">
        <v>33</v>
      </c>
      <c r="J407" s="40">
        <v>-1.2056665800000002</v>
      </c>
      <c r="K407" s="39" t="s">
        <v>33</v>
      </c>
      <c r="L407" s="40">
        <v>0</v>
      </c>
      <c r="M407" s="39" t="s">
        <v>33</v>
      </c>
      <c r="N407" s="40">
        <v>0</v>
      </c>
      <c r="O407" s="40" t="s">
        <v>33</v>
      </c>
      <c r="P407" s="40">
        <v>0</v>
      </c>
      <c r="Q407" s="40">
        <f>F407-H407</f>
        <v>7.6676408999999959</v>
      </c>
      <c r="R407" s="40" t="s">
        <v>33</v>
      </c>
      <c r="S407" s="41" t="s">
        <v>33</v>
      </c>
      <c r="T407" s="42" t="s">
        <v>873</v>
      </c>
      <c r="U407" s="4"/>
      <c r="V407" s="4"/>
      <c r="W407" s="4"/>
      <c r="X407" s="20"/>
      <c r="Y407" s="20"/>
      <c r="Z407" s="20"/>
      <c r="AA407" s="3"/>
      <c r="AB407" s="3"/>
      <c r="AC407" s="21"/>
      <c r="AD407" s="21"/>
      <c r="AE407" s="21"/>
      <c r="AF407" s="4"/>
      <c r="AG407" s="1"/>
    </row>
    <row r="408" spans="1:33" ht="31.5" x14ac:dyDescent="0.25">
      <c r="A408" s="29" t="s">
        <v>874</v>
      </c>
      <c r="B408" s="30" t="s">
        <v>186</v>
      </c>
      <c r="C408" s="30" t="s">
        <v>32</v>
      </c>
      <c r="D408" s="31">
        <f t="shared" ref="D408:F408" si="136">SUM(D409)</f>
        <v>102.22349996999999</v>
      </c>
      <c r="E408" s="31">
        <f t="shared" si="136"/>
        <v>22.206724820000002</v>
      </c>
      <c r="F408" s="31">
        <f t="shared" si="136"/>
        <v>80.016775149999987</v>
      </c>
      <c r="G408" s="32">
        <f t="shared" ref="G408:R408" si="137">SUM(G409)</f>
        <v>40.991140000000001</v>
      </c>
      <c r="H408" s="32">
        <f t="shared" si="137"/>
        <v>3.9179250400000001</v>
      </c>
      <c r="I408" s="31">
        <f t="shared" si="137"/>
        <v>0.31763031999999997</v>
      </c>
      <c r="J408" s="31">
        <f t="shared" si="137"/>
        <v>3.9179250400000001</v>
      </c>
      <c r="K408" s="31">
        <f t="shared" si="137"/>
        <v>12.225012039999999</v>
      </c>
      <c r="L408" s="32">
        <f t="shared" si="137"/>
        <v>0</v>
      </c>
      <c r="M408" s="31">
        <f t="shared" si="137"/>
        <v>26.10535883</v>
      </c>
      <c r="N408" s="32">
        <f t="shared" si="137"/>
        <v>0</v>
      </c>
      <c r="O408" s="32">
        <f t="shared" si="137"/>
        <v>2.3431388100000019</v>
      </c>
      <c r="P408" s="32">
        <f t="shared" si="137"/>
        <v>0</v>
      </c>
      <c r="Q408" s="32">
        <f t="shared" si="137"/>
        <v>76.098850109999987</v>
      </c>
      <c r="R408" s="32">
        <f t="shared" si="137"/>
        <v>3.6002947199999999</v>
      </c>
      <c r="S408" s="33">
        <f t="shared" si="100"/>
        <v>11.334858460615473</v>
      </c>
      <c r="T408" s="34" t="s">
        <v>33</v>
      </c>
      <c r="U408" s="4"/>
      <c r="V408" s="4"/>
      <c r="W408" s="4"/>
      <c r="X408" s="20"/>
      <c r="Y408" s="20"/>
      <c r="Z408" s="20"/>
      <c r="AA408" s="3"/>
      <c r="AB408" s="3"/>
      <c r="AC408" s="21"/>
      <c r="AD408" s="21"/>
      <c r="AE408" s="21"/>
      <c r="AF408" s="4"/>
      <c r="AG408" s="1"/>
    </row>
    <row r="409" spans="1:33" ht="31.5" x14ac:dyDescent="0.25">
      <c r="A409" s="36" t="s">
        <v>874</v>
      </c>
      <c r="B409" s="37" t="s">
        <v>875</v>
      </c>
      <c r="C409" s="38" t="s">
        <v>876</v>
      </c>
      <c r="D409" s="39">
        <v>102.22349996999999</v>
      </c>
      <c r="E409" s="39">
        <v>22.206724820000002</v>
      </c>
      <c r="F409" s="39">
        <f>D409-E409</f>
        <v>80.016775149999987</v>
      </c>
      <c r="G409" s="40">
        <f>I409+K409+M409+O409</f>
        <v>40.991140000000001</v>
      </c>
      <c r="H409" s="40">
        <f>J409+L409+N409+P409</f>
        <v>3.9179250400000001</v>
      </c>
      <c r="I409" s="39">
        <v>0.31763031999999997</v>
      </c>
      <c r="J409" s="39">
        <v>3.9179250400000001</v>
      </c>
      <c r="K409" s="39">
        <v>12.225012039999999</v>
      </c>
      <c r="L409" s="40">
        <v>0</v>
      </c>
      <c r="M409" s="39">
        <v>26.10535883</v>
      </c>
      <c r="N409" s="40">
        <v>0</v>
      </c>
      <c r="O409" s="40">
        <v>2.3431388100000019</v>
      </c>
      <c r="P409" s="40">
        <v>0</v>
      </c>
      <c r="Q409" s="40">
        <f>F409-H409</f>
        <v>76.098850109999987</v>
      </c>
      <c r="R409" s="40">
        <f>H409-(I409)</f>
        <v>3.6002947199999999</v>
      </c>
      <c r="S409" s="41">
        <f t="shared" si="100"/>
        <v>11.334858460615473</v>
      </c>
      <c r="T409" s="42" t="s">
        <v>877</v>
      </c>
      <c r="U409" s="4"/>
      <c r="V409" s="4"/>
      <c r="W409" s="4"/>
      <c r="X409" s="20"/>
      <c r="Y409" s="20"/>
      <c r="Z409" s="20"/>
      <c r="AA409" s="3"/>
      <c r="AB409" s="3"/>
      <c r="AC409" s="21"/>
      <c r="AD409" s="21"/>
      <c r="AE409" s="21"/>
      <c r="AF409" s="4"/>
      <c r="AG409" s="1"/>
    </row>
    <row r="410" spans="1:33" ht="31.5" x14ac:dyDescent="0.25">
      <c r="A410" s="29" t="s">
        <v>878</v>
      </c>
      <c r="B410" s="30" t="s">
        <v>190</v>
      </c>
      <c r="C410" s="30" t="s">
        <v>32</v>
      </c>
      <c r="D410" s="31">
        <f t="shared" ref="D410:F410" si="138">SUM(D411)</f>
        <v>80.88</v>
      </c>
      <c r="E410" s="31">
        <f t="shared" si="138"/>
        <v>66.887992870000005</v>
      </c>
      <c r="F410" s="31">
        <f t="shared" si="138"/>
        <v>13.99200712999999</v>
      </c>
      <c r="G410" s="32">
        <f t="shared" ref="G410:R410" si="139">SUM(G411)</f>
        <v>19.374676000000001</v>
      </c>
      <c r="H410" s="32">
        <f t="shared" si="139"/>
        <v>4.9761398899999998</v>
      </c>
      <c r="I410" s="31">
        <f t="shared" si="139"/>
        <v>19.374676000000001</v>
      </c>
      <c r="J410" s="31">
        <f t="shared" si="139"/>
        <v>4.9761398899999998</v>
      </c>
      <c r="K410" s="31">
        <f t="shared" si="139"/>
        <v>0</v>
      </c>
      <c r="L410" s="32">
        <f t="shared" si="139"/>
        <v>0</v>
      </c>
      <c r="M410" s="31">
        <f t="shared" si="139"/>
        <v>0</v>
      </c>
      <c r="N410" s="32">
        <f t="shared" si="139"/>
        <v>0</v>
      </c>
      <c r="O410" s="32">
        <f t="shared" si="139"/>
        <v>0</v>
      </c>
      <c r="P410" s="32">
        <f t="shared" si="139"/>
        <v>0</v>
      </c>
      <c r="Q410" s="32">
        <f t="shared" si="139"/>
        <v>9.0158672399999915</v>
      </c>
      <c r="R410" s="32">
        <f t="shared" si="139"/>
        <v>-14.398536110000002</v>
      </c>
      <c r="S410" s="33">
        <f t="shared" si="100"/>
        <v>-0.74316267843653239</v>
      </c>
      <c r="T410" s="34" t="s">
        <v>33</v>
      </c>
      <c r="U410" s="4"/>
      <c r="V410" s="4"/>
      <c r="W410" s="4"/>
      <c r="X410" s="20"/>
      <c r="Y410" s="20"/>
      <c r="Z410" s="20"/>
      <c r="AA410" s="3"/>
      <c r="AB410" s="3"/>
      <c r="AC410" s="21"/>
      <c r="AD410" s="21"/>
      <c r="AE410" s="21"/>
      <c r="AF410" s="4"/>
      <c r="AG410" s="1"/>
    </row>
    <row r="411" spans="1:33" ht="63" x14ac:dyDescent="0.25">
      <c r="A411" s="36" t="s">
        <v>878</v>
      </c>
      <c r="B411" s="37" t="s">
        <v>879</v>
      </c>
      <c r="C411" s="38" t="s">
        <v>880</v>
      </c>
      <c r="D411" s="39">
        <v>80.88</v>
      </c>
      <c r="E411" s="39">
        <v>66.887992870000005</v>
      </c>
      <c r="F411" s="39">
        <f>D411-E411</f>
        <v>13.99200712999999</v>
      </c>
      <c r="G411" s="40">
        <f>I411+K411+M411+O411</f>
        <v>19.374676000000001</v>
      </c>
      <c r="H411" s="40">
        <f>J411+L411+N411+P411</f>
        <v>4.9761398899999998</v>
      </c>
      <c r="I411" s="39">
        <v>19.374676000000001</v>
      </c>
      <c r="J411" s="39">
        <v>4.9761398899999998</v>
      </c>
      <c r="K411" s="39">
        <v>0</v>
      </c>
      <c r="L411" s="40">
        <v>0</v>
      </c>
      <c r="M411" s="39">
        <v>0</v>
      </c>
      <c r="N411" s="40">
        <v>0</v>
      </c>
      <c r="O411" s="40">
        <v>0</v>
      </c>
      <c r="P411" s="40">
        <v>0</v>
      </c>
      <c r="Q411" s="40">
        <f>F411-H411</f>
        <v>9.0158672399999915</v>
      </c>
      <c r="R411" s="40">
        <f>H411-(I411)</f>
        <v>-14.398536110000002</v>
      </c>
      <c r="S411" s="41">
        <f t="shared" si="100"/>
        <v>-0.74316267843653239</v>
      </c>
      <c r="T411" s="42" t="s">
        <v>881</v>
      </c>
      <c r="U411" s="4"/>
      <c r="V411" s="4"/>
      <c r="W411" s="4"/>
      <c r="X411" s="20"/>
      <c r="Y411" s="20"/>
      <c r="Z411" s="20"/>
      <c r="AA411" s="3"/>
      <c r="AB411" s="3"/>
      <c r="AC411" s="21"/>
      <c r="AD411" s="21"/>
      <c r="AE411" s="21"/>
      <c r="AF411" s="4"/>
      <c r="AG411" s="1"/>
    </row>
    <row r="412" spans="1:33" ht="31.5" x14ac:dyDescent="0.25">
      <c r="A412" s="29" t="s">
        <v>882</v>
      </c>
      <c r="B412" s="30" t="s">
        <v>252</v>
      </c>
      <c r="C412" s="30" t="s">
        <v>32</v>
      </c>
      <c r="D412" s="31">
        <f t="shared" ref="D412:F412" si="140">SUM(D413:D433)</f>
        <v>1539.8286450008004</v>
      </c>
      <c r="E412" s="31">
        <f t="shared" si="140"/>
        <v>293.15192462000005</v>
      </c>
      <c r="F412" s="31">
        <f t="shared" si="140"/>
        <v>1246.6767203808001</v>
      </c>
      <c r="G412" s="32">
        <f t="shared" ref="G412:R412" si="141">SUM(G413:G433)</f>
        <v>531.53760522459993</v>
      </c>
      <c r="H412" s="32">
        <f t="shared" si="141"/>
        <v>19.842660939999998</v>
      </c>
      <c r="I412" s="31">
        <f t="shared" si="141"/>
        <v>16.507620244000002</v>
      </c>
      <c r="J412" s="31">
        <f t="shared" si="141"/>
        <v>19.842660939999998</v>
      </c>
      <c r="K412" s="31">
        <f t="shared" si="141"/>
        <v>13.042703190000001</v>
      </c>
      <c r="L412" s="32">
        <f t="shared" si="141"/>
        <v>0</v>
      </c>
      <c r="M412" s="31">
        <f t="shared" si="141"/>
        <v>9.6728490499999999</v>
      </c>
      <c r="N412" s="32">
        <f t="shared" si="141"/>
        <v>0</v>
      </c>
      <c r="O412" s="32">
        <f t="shared" si="141"/>
        <v>492.31443274060001</v>
      </c>
      <c r="P412" s="32">
        <f t="shared" si="141"/>
        <v>0</v>
      </c>
      <c r="Q412" s="32">
        <f t="shared" si="141"/>
        <v>1226.8340594407998</v>
      </c>
      <c r="R412" s="32">
        <f t="shared" si="141"/>
        <v>2.6016652460000014</v>
      </c>
      <c r="S412" s="33">
        <f t="shared" si="100"/>
        <v>0.15760389490093973</v>
      </c>
      <c r="T412" s="34" t="s">
        <v>33</v>
      </c>
      <c r="U412" s="4"/>
      <c r="V412" s="4"/>
      <c r="W412" s="4"/>
      <c r="X412" s="20"/>
      <c r="Y412" s="20"/>
      <c r="Z412" s="20"/>
      <c r="AA412" s="3"/>
      <c r="AB412" s="3"/>
      <c r="AC412" s="21"/>
      <c r="AD412" s="21"/>
      <c r="AE412" s="21"/>
      <c r="AF412" s="4"/>
      <c r="AG412" s="1"/>
    </row>
    <row r="413" spans="1:33" ht="110.25" x14ac:dyDescent="0.25">
      <c r="A413" s="36" t="s">
        <v>882</v>
      </c>
      <c r="B413" s="37" t="s">
        <v>883</v>
      </c>
      <c r="C413" s="38" t="s">
        <v>884</v>
      </c>
      <c r="D413" s="40">
        <v>204.009812504</v>
      </c>
      <c r="E413" s="40">
        <v>74.358086960000009</v>
      </c>
      <c r="F413" s="39">
        <f t="shared" ref="F413:F433" si="142">D413-E413</f>
        <v>129.65172554399999</v>
      </c>
      <c r="G413" s="40">
        <f t="shared" ref="G413:H433" si="143">I413+K413+M413+O413</f>
        <v>55.768085286000002</v>
      </c>
      <c r="H413" s="40">
        <f t="shared" si="143"/>
        <v>4.6705954299999997</v>
      </c>
      <c r="I413" s="39">
        <v>0</v>
      </c>
      <c r="J413" s="40">
        <v>4.6705954299999997</v>
      </c>
      <c r="K413" s="39">
        <v>0</v>
      </c>
      <c r="L413" s="40">
        <v>0</v>
      </c>
      <c r="M413" s="39">
        <v>0</v>
      </c>
      <c r="N413" s="40">
        <v>0</v>
      </c>
      <c r="O413" s="40">
        <v>55.768085286000002</v>
      </c>
      <c r="P413" s="40">
        <v>0</v>
      </c>
      <c r="Q413" s="40">
        <f t="shared" ref="Q413:Q433" si="144">F413-H413</f>
        <v>124.98113011399998</v>
      </c>
      <c r="R413" s="40">
        <f t="shared" ref="R413:R433" si="145">H413-(I413)</f>
        <v>4.6705954299999997</v>
      </c>
      <c r="S413" s="41">
        <v>1</v>
      </c>
      <c r="T413" s="42" t="s">
        <v>319</v>
      </c>
      <c r="U413" s="4"/>
      <c r="V413" s="4"/>
      <c r="W413" s="4"/>
      <c r="X413" s="20"/>
      <c r="Y413" s="20"/>
      <c r="Z413" s="20"/>
      <c r="AA413" s="3"/>
      <c r="AB413" s="3"/>
      <c r="AC413" s="21"/>
      <c r="AD413" s="21"/>
      <c r="AE413" s="21"/>
      <c r="AF413" s="4"/>
      <c r="AG413" s="1"/>
    </row>
    <row r="414" spans="1:33" ht="31.5" x14ac:dyDescent="0.25">
      <c r="A414" s="36" t="s">
        <v>882</v>
      </c>
      <c r="B414" s="37" t="s">
        <v>885</v>
      </c>
      <c r="C414" s="38" t="s">
        <v>886</v>
      </c>
      <c r="D414" s="40">
        <v>116.24262088</v>
      </c>
      <c r="E414" s="40">
        <v>33.411660169999998</v>
      </c>
      <c r="F414" s="39">
        <f t="shared" si="142"/>
        <v>82.830960709999999</v>
      </c>
      <c r="G414" s="40">
        <f t="shared" si="143"/>
        <v>46.927999999999997</v>
      </c>
      <c r="H414" s="40">
        <f t="shared" si="143"/>
        <v>3.2701579299999999</v>
      </c>
      <c r="I414" s="39">
        <v>0</v>
      </c>
      <c r="J414" s="40">
        <v>3.2701579299999999</v>
      </c>
      <c r="K414" s="39">
        <v>0</v>
      </c>
      <c r="L414" s="40">
        <v>0</v>
      </c>
      <c r="M414" s="39">
        <v>0</v>
      </c>
      <c r="N414" s="40">
        <v>0</v>
      </c>
      <c r="O414" s="40">
        <v>46.927999999999997</v>
      </c>
      <c r="P414" s="40">
        <v>0</v>
      </c>
      <c r="Q414" s="40">
        <f t="shared" si="144"/>
        <v>79.560802780000003</v>
      </c>
      <c r="R414" s="40">
        <f t="shared" si="145"/>
        <v>3.2701579299999999</v>
      </c>
      <c r="S414" s="41">
        <v>1</v>
      </c>
      <c r="T414" s="42" t="s">
        <v>319</v>
      </c>
      <c r="U414" s="4"/>
      <c r="V414" s="4"/>
      <c r="W414" s="4"/>
      <c r="X414" s="20"/>
      <c r="Y414" s="20"/>
      <c r="Z414" s="20"/>
      <c r="AA414" s="3"/>
      <c r="AB414" s="3"/>
      <c r="AC414" s="21"/>
      <c r="AD414" s="21"/>
      <c r="AE414" s="21"/>
      <c r="AF414" s="4"/>
      <c r="AG414" s="1"/>
    </row>
    <row r="415" spans="1:33" ht="47.25" x14ac:dyDescent="0.25">
      <c r="A415" s="36" t="s">
        <v>882</v>
      </c>
      <c r="B415" s="37" t="s">
        <v>887</v>
      </c>
      <c r="C415" s="38" t="s">
        <v>888</v>
      </c>
      <c r="D415" s="40">
        <v>51.435982130000006</v>
      </c>
      <c r="E415" s="40">
        <v>1.2</v>
      </c>
      <c r="F415" s="39">
        <f t="shared" si="142"/>
        <v>50.235982130000004</v>
      </c>
      <c r="G415" s="40">
        <f t="shared" si="143"/>
        <v>7.3</v>
      </c>
      <c r="H415" s="40">
        <f t="shared" si="143"/>
        <v>5.6371295300000002</v>
      </c>
      <c r="I415" s="39">
        <v>0</v>
      </c>
      <c r="J415" s="40">
        <v>5.6371295300000002</v>
      </c>
      <c r="K415" s="39">
        <v>7.3</v>
      </c>
      <c r="L415" s="40">
        <v>0</v>
      </c>
      <c r="M415" s="39">
        <v>0</v>
      </c>
      <c r="N415" s="40">
        <v>0</v>
      </c>
      <c r="O415" s="40">
        <v>0</v>
      </c>
      <c r="P415" s="40">
        <v>0</v>
      </c>
      <c r="Q415" s="40">
        <f t="shared" si="144"/>
        <v>44.598852600000001</v>
      </c>
      <c r="R415" s="40">
        <f t="shared" si="145"/>
        <v>5.6371295300000002</v>
      </c>
      <c r="S415" s="41">
        <v>1</v>
      </c>
      <c r="T415" s="42" t="s">
        <v>889</v>
      </c>
      <c r="U415" s="4"/>
      <c r="V415" s="4"/>
      <c r="W415" s="4"/>
      <c r="X415" s="20"/>
      <c r="Y415" s="20"/>
      <c r="Z415" s="20"/>
      <c r="AA415" s="3"/>
      <c r="AB415" s="3"/>
      <c r="AC415" s="21"/>
      <c r="AD415" s="21"/>
      <c r="AE415" s="21"/>
      <c r="AF415" s="4"/>
      <c r="AG415" s="1"/>
    </row>
    <row r="416" spans="1:33" ht="31.5" x14ac:dyDescent="0.25">
      <c r="A416" s="36" t="s">
        <v>882</v>
      </c>
      <c r="B416" s="37" t="s">
        <v>890</v>
      </c>
      <c r="C416" s="38" t="s">
        <v>891</v>
      </c>
      <c r="D416" s="40">
        <v>22.657391807999993</v>
      </c>
      <c r="E416" s="40">
        <v>0</v>
      </c>
      <c r="F416" s="39">
        <f t="shared" si="142"/>
        <v>22.657391807999993</v>
      </c>
      <c r="G416" s="40">
        <f t="shared" si="143"/>
        <v>2.55172</v>
      </c>
      <c r="H416" s="40">
        <f t="shared" si="143"/>
        <v>0</v>
      </c>
      <c r="I416" s="39">
        <v>0</v>
      </c>
      <c r="J416" s="40">
        <v>0</v>
      </c>
      <c r="K416" s="39">
        <v>0</v>
      </c>
      <c r="L416" s="40">
        <v>0</v>
      </c>
      <c r="M416" s="39">
        <v>0</v>
      </c>
      <c r="N416" s="40">
        <v>0</v>
      </c>
      <c r="O416" s="40">
        <v>2.55172</v>
      </c>
      <c r="P416" s="40">
        <v>0</v>
      </c>
      <c r="Q416" s="40">
        <f t="shared" si="144"/>
        <v>22.657391807999993</v>
      </c>
      <c r="R416" s="40">
        <f t="shared" si="145"/>
        <v>0</v>
      </c>
      <c r="S416" s="41">
        <v>0</v>
      </c>
      <c r="T416" s="42" t="s">
        <v>33</v>
      </c>
      <c r="U416" s="4"/>
      <c r="V416" s="4"/>
      <c r="W416" s="4"/>
      <c r="X416" s="20"/>
      <c r="Y416" s="20"/>
      <c r="Z416" s="20"/>
      <c r="AA416" s="3"/>
      <c r="AB416" s="3"/>
      <c r="AC416" s="21"/>
      <c r="AD416" s="21"/>
      <c r="AE416" s="21"/>
      <c r="AF416" s="4"/>
      <c r="AG416" s="1"/>
    </row>
    <row r="417" spans="1:33" ht="63" x14ac:dyDescent="0.25">
      <c r="A417" s="36" t="s">
        <v>882</v>
      </c>
      <c r="B417" s="37" t="s">
        <v>892</v>
      </c>
      <c r="C417" s="38" t="s">
        <v>893</v>
      </c>
      <c r="D417" s="40">
        <v>27.010502940000002</v>
      </c>
      <c r="E417" s="40">
        <v>24.76974577</v>
      </c>
      <c r="F417" s="39">
        <f>D417-E417</f>
        <v>2.240757170000002</v>
      </c>
      <c r="G417" s="40" t="s">
        <v>33</v>
      </c>
      <c r="H417" s="40">
        <f t="shared" si="143"/>
        <v>0.41362564000000002</v>
      </c>
      <c r="I417" s="39" t="s">
        <v>33</v>
      </c>
      <c r="J417" s="40">
        <v>0.41362564000000002</v>
      </c>
      <c r="K417" s="39" t="s">
        <v>33</v>
      </c>
      <c r="L417" s="40">
        <v>0</v>
      </c>
      <c r="M417" s="39" t="s">
        <v>33</v>
      </c>
      <c r="N417" s="40">
        <v>0</v>
      </c>
      <c r="O417" s="40" t="s">
        <v>33</v>
      </c>
      <c r="P417" s="40">
        <v>0</v>
      </c>
      <c r="Q417" s="40">
        <f>F417-H417</f>
        <v>1.8271315300000019</v>
      </c>
      <c r="R417" s="40" t="s">
        <v>33</v>
      </c>
      <c r="S417" s="41" t="s">
        <v>33</v>
      </c>
      <c r="T417" s="47" t="s">
        <v>368</v>
      </c>
      <c r="U417" s="4"/>
      <c r="V417" s="4"/>
      <c r="W417" s="4"/>
      <c r="X417" s="20"/>
      <c r="Y417" s="20"/>
      <c r="Z417" s="20"/>
      <c r="AA417" s="3"/>
      <c r="AB417" s="3"/>
      <c r="AC417" s="21"/>
      <c r="AD417" s="21"/>
      <c r="AE417" s="21"/>
      <c r="AF417" s="4"/>
      <c r="AG417" s="1"/>
    </row>
    <row r="418" spans="1:33" x14ac:dyDescent="0.25">
      <c r="A418" s="36" t="s">
        <v>882</v>
      </c>
      <c r="B418" s="37" t="s">
        <v>894</v>
      </c>
      <c r="C418" s="38" t="s">
        <v>895</v>
      </c>
      <c r="D418" s="40">
        <v>696.82046734200003</v>
      </c>
      <c r="E418" s="40">
        <v>12.304867159999999</v>
      </c>
      <c r="F418" s="39">
        <f t="shared" si="142"/>
        <v>684.51560018200007</v>
      </c>
      <c r="G418" s="40">
        <f t="shared" si="143"/>
        <v>246.25246254959998</v>
      </c>
      <c r="H418" s="40">
        <f t="shared" si="143"/>
        <v>0</v>
      </c>
      <c r="I418" s="39">
        <v>0</v>
      </c>
      <c r="J418" s="40">
        <v>0</v>
      </c>
      <c r="K418" s="39">
        <v>0</v>
      </c>
      <c r="L418" s="40">
        <v>0</v>
      </c>
      <c r="M418" s="39">
        <v>0</v>
      </c>
      <c r="N418" s="40">
        <v>0</v>
      </c>
      <c r="O418" s="40">
        <v>246.25246254959998</v>
      </c>
      <c r="P418" s="40">
        <v>0</v>
      </c>
      <c r="Q418" s="40">
        <f t="shared" si="144"/>
        <v>684.51560018200007</v>
      </c>
      <c r="R418" s="40">
        <f t="shared" si="145"/>
        <v>0</v>
      </c>
      <c r="S418" s="41">
        <v>0</v>
      </c>
      <c r="T418" s="42" t="s">
        <v>33</v>
      </c>
      <c r="U418" s="4"/>
      <c r="V418" s="4"/>
      <c r="W418" s="4"/>
      <c r="X418" s="20"/>
      <c r="Y418" s="20"/>
      <c r="Z418" s="20"/>
      <c r="AA418" s="3"/>
      <c r="AB418" s="3"/>
      <c r="AC418" s="21"/>
      <c r="AD418" s="21"/>
      <c r="AE418" s="21"/>
      <c r="AF418" s="4"/>
      <c r="AG418" s="1"/>
    </row>
    <row r="419" spans="1:33" ht="110.25" x14ac:dyDescent="0.25">
      <c r="A419" s="36" t="s">
        <v>882</v>
      </c>
      <c r="B419" s="37" t="s">
        <v>896</v>
      </c>
      <c r="C419" s="38" t="s">
        <v>897</v>
      </c>
      <c r="D419" s="40">
        <v>197.34661069680001</v>
      </c>
      <c r="E419" s="40">
        <v>89.117567269999995</v>
      </c>
      <c r="F419" s="39">
        <f t="shared" si="142"/>
        <v>108.22904342680002</v>
      </c>
      <c r="G419" s="40">
        <f t="shared" si="143"/>
        <v>31.529393535000008</v>
      </c>
      <c r="H419" s="40">
        <f t="shared" si="143"/>
        <v>0</v>
      </c>
      <c r="I419" s="39">
        <v>0</v>
      </c>
      <c r="J419" s="40">
        <v>0</v>
      </c>
      <c r="K419" s="39">
        <v>0</v>
      </c>
      <c r="L419" s="40">
        <v>0</v>
      </c>
      <c r="M419" s="39">
        <v>0</v>
      </c>
      <c r="N419" s="40">
        <v>0</v>
      </c>
      <c r="O419" s="40">
        <v>31.529393535000008</v>
      </c>
      <c r="P419" s="40">
        <v>0</v>
      </c>
      <c r="Q419" s="40">
        <f t="shared" si="144"/>
        <v>108.22904342680002</v>
      </c>
      <c r="R419" s="40">
        <f t="shared" si="145"/>
        <v>0</v>
      </c>
      <c r="S419" s="41">
        <v>0</v>
      </c>
      <c r="T419" s="42" t="s">
        <v>33</v>
      </c>
      <c r="U419" s="4"/>
      <c r="V419" s="4"/>
      <c r="W419" s="4"/>
      <c r="X419" s="20"/>
      <c r="Y419" s="20"/>
      <c r="Z419" s="20"/>
      <c r="AA419" s="3"/>
      <c r="AB419" s="3"/>
      <c r="AC419" s="21"/>
      <c r="AD419" s="21"/>
      <c r="AE419" s="21"/>
      <c r="AF419" s="4"/>
      <c r="AG419" s="1"/>
    </row>
    <row r="420" spans="1:33" ht="47.25" x14ac:dyDescent="0.25">
      <c r="A420" s="36" t="s">
        <v>882</v>
      </c>
      <c r="B420" s="37" t="s">
        <v>898</v>
      </c>
      <c r="C420" s="38" t="s">
        <v>899</v>
      </c>
      <c r="D420" s="40">
        <v>56.994470824000004</v>
      </c>
      <c r="E420" s="40">
        <v>0</v>
      </c>
      <c r="F420" s="39">
        <f t="shared" si="142"/>
        <v>56.994470824000004</v>
      </c>
      <c r="G420" s="40">
        <f t="shared" si="143"/>
        <v>47.234470824000006</v>
      </c>
      <c r="H420" s="40">
        <f t="shared" si="143"/>
        <v>0</v>
      </c>
      <c r="I420" s="39">
        <v>0</v>
      </c>
      <c r="J420" s="40">
        <v>0</v>
      </c>
      <c r="K420" s="39">
        <v>0</v>
      </c>
      <c r="L420" s="40">
        <v>0</v>
      </c>
      <c r="M420" s="39">
        <v>0</v>
      </c>
      <c r="N420" s="40">
        <v>0</v>
      </c>
      <c r="O420" s="40">
        <v>47.234470824000006</v>
      </c>
      <c r="P420" s="40">
        <v>0</v>
      </c>
      <c r="Q420" s="40">
        <f t="shared" si="144"/>
        <v>56.994470824000004</v>
      </c>
      <c r="R420" s="40">
        <f t="shared" si="145"/>
        <v>0</v>
      </c>
      <c r="S420" s="41">
        <v>0</v>
      </c>
      <c r="T420" s="42" t="s">
        <v>33</v>
      </c>
      <c r="U420" s="4"/>
      <c r="V420" s="4"/>
      <c r="W420" s="4"/>
      <c r="X420" s="20"/>
      <c r="Y420" s="20"/>
      <c r="Z420" s="20"/>
      <c r="AA420" s="3"/>
      <c r="AB420" s="3"/>
      <c r="AC420" s="21"/>
      <c r="AD420" s="21"/>
      <c r="AE420" s="21"/>
      <c r="AF420" s="4"/>
      <c r="AG420" s="1"/>
    </row>
    <row r="421" spans="1:33" ht="31.5" x14ac:dyDescent="0.25">
      <c r="A421" s="36" t="s">
        <v>882</v>
      </c>
      <c r="B421" s="37" t="s">
        <v>900</v>
      </c>
      <c r="C421" s="38" t="s">
        <v>901</v>
      </c>
      <c r="D421" s="40">
        <v>5.2830371999999999</v>
      </c>
      <c r="E421" s="40">
        <v>0</v>
      </c>
      <c r="F421" s="39">
        <f>D421-E421</f>
        <v>5.2830371999999999</v>
      </c>
      <c r="G421" s="40" t="s">
        <v>33</v>
      </c>
      <c r="H421" s="40">
        <f t="shared" si="143"/>
        <v>3.3000000000000002E-2</v>
      </c>
      <c r="I421" s="39" t="s">
        <v>33</v>
      </c>
      <c r="J421" s="40">
        <v>3.3000000000000002E-2</v>
      </c>
      <c r="K421" s="39" t="s">
        <v>33</v>
      </c>
      <c r="L421" s="40">
        <v>0</v>
      </c>
      <c r="M421" s="39" t="s">
        <v>33</v>
      </c>
      <c r="N421" s="40">
        <v>0</v>
      </c>
      <c r="O421" s="40" t="s">
        <v>33</v>
      </c>
      <c r="P421" s="40">
        <v>0</v>
      </c>
      <c r="Q421" s="40">
        <f>F421-H421</f>
        <v>5.2500371999999995</v>
      </c>
      <c r="R421" s="40" t="s">
        <v>33</v>
      </c>
      <c r="S421" s="41" t="s">
        <v>33</v>
      </c>
      <c r="T421" s="42" t="s">
        <v>902</v>
      </c>
      <c r="U421" s="4"/>
      <c r="V421" s="4"/>
      <c r="W421" s="4"/>
      <c r="X421" s="20"/>
      <c r="Y421" s="20"/>
      <c r="Z421" s="20"/>
      <c r="AA421" s="3"/>
      <c r="AB421" s="3"/>
      <c r="AC421" s="21"/>
      <c r="AD421" s="21"/>
      <c r="AE421" s="21"/>
      <c r="AF421" s="4"/>
      <c r="AG421" s="1"/>
    </row>
    <row r="422" spans="1:33" ht="63" x14ac:dyDescent="0.25">
      <c r="A422" s="36" t="s">
        <v>882</v>
      </c>
      <c r="B422" s="37" t="s">
        <v>903</v>
      </c>
      <c r="C422" s="38" t="s">
        <v>904</v>
      </c>
      <c r="D422" s="40">
        <v>28.115340545999999</v>
      </c>
      <c r="E422" s="40">
        <v>0</v>
      </c>
      <c r="F422" s="39">
        <f t="shared" si="142"/>
        <v>28.115340545999999</v>
      </c>
      <c r="G422" s="40">
        <f t="shared" si="143"/>
        <v>28.115340545999999</v>
      </c>
      <c r="H422" s="40">
        <f t="shared" si="143"/>
        <v>0</v>
      </c>
      <c r="I422" s="39">
        <v>0</v>
      </c>
      <c r="J422" s="40">
        <v>0</v>
      </c>
      <c r="K422" s="39">
        <v>0</v>
      </c>
      <c r="L422" s="40">
        <v>0</v>
      </c>
      <c r="M422" s="39">
        <v>0</v>
      </c>
      <c r="N422" s="40">
        <v>0</v>
      </c>
      <c r="O422" s="40">
        <v>28.115340545999999</v>
      </c>
      <c r="P422" s="40">
        <v>0</v>
      </c>
      <c r="Q422" s="40">
        <f t="shared" si="144"/>
        <v>28.115340545999999</v>
      </c>
      <c r="R422" s="40">
        <f t="shared" si="145"/>
        <v>0</v>
      </c>
      <c r="S422" s="41">
        <v>0</v>
      </c>
      <c r="T422" s="42" t="s">
        <v>33</v>
      </c>
      <c r="U422" s="4"/>
      <c r="V422" s="4"/>
      <c r="W422" s="4"/>
      <c r="X422" s="20"/>
      <c r="Y422" s="20"/>
      <c r="Z422" s="20"/>
      <c r="AA422" s="3"/>
      <c r="AB422" s="3"/>
      <c r="AC422" s="21"/>
      <c r="AD422" s="21"/>
      <c r="AE422" s="21"/>
      <c r="AF422" s="4"/>
      <c r="AG422" s="1"/>
    </row>
    <row r="423" spans="1:33" ht="47.25" x14ac:dyDescent="0.25">
      <c r="A423" s="36" t="s">
        <v>882</v>
      </c>
      <c r="B423" s="37" t="s">
        <v>905</v>
      </c>
      <c r="C423" s="38" t="s">
        <v>906</v>
      </c>
      <c r="D423" s="40">
        <v>21.549599999999998</v>
      </c>
      <c r="E423" s="40">
        <v>16.656982679999999</v>
      </c>
      <c r="F423" s="39">
        <f t="shared" si="142"/>
        <v>4.8926173199999994</v>
      </c>
      <c r="G423" s="40">
        <f t="shared" si="143"/>
        <v>2.034959999999999</v>
      </c>
      <c r="H423" s="40">
        <f t="shared" si="143"/>
        <v>1.7174425200000001</v>
      </c>
      <c r="I423" s="39">
        <v>0</v>
      </c>
      <c r="J423" s="40">
        <v>1.7174425200000001</v>
      </c>
      <c r="K423" s="39">
        <v>0</v>
      </c>
      <c r="L423" s="40">
        <v>0</v>
      </c>
      <c r="M423" s="39">
        <v>0</v>
      </c>
      <c r="N423" s="40">
        <v>0</v>
      </c>
      <c r="O423" s="40">
        <v>2.034959999999999</v>
      </c>
      <c r="P423" s="40">
        <v>0</v>
      </c>
      <c r="Q423" s="40">
        <f t="shared" si="144"/>
        <v>3.1751747999999993</v>
      </c>
      <c r="R423" s="40">
        <f t="shared" si="145"/>
        <v>1.7174425200000001</v>
      </c>
      <c r="S423" s="41">
        <v>1</v>
      </c>
      <c r="T423" s="42" t="s">
        <v>319</v>
      </c>
      <c r="U423" s="4"/>
      <c r="V423" s="4"/>
      <c r="W423" s="4"/>
      <c r="X423" s="20"/>
      <c r="Y423" s="20"/>
      <c r="Z423" s="20"/>
      <c r="AA423" s="3"/>
      <c r="AB423" s="3"/>
      <c r="AC423" s="21"/>
      <c r="AD423" s="21"/>
      <c r="AE423" s="21"/>
      <c r="AF423" s="4"/>
      <c r="AG423" s="1"/>
    </row>
    <row r="424" spans="1:33" ht="31.5" x14ac:dyDescent="0.25">
      <c r="A424" s="36" t="s">
        <v>882</v>
      </c>
      <c r="B424" s="37" t="s">
        <v>907</v>
      </c>
      <c r="C424" s="38" t="s">
        <v>908</v>
      </c>
      <c r="D424" s="40">
        <v>15.46</v>
      </c>
      <c r="E424" s="40">
        <v>0</v>
      </c>
      <c r="F424" s="39">
        <f t="shared" si="142"/>
        <v>15.46</v>
      </c>
      <c r="G424" s="40">
        <f t="shared" si="143"/>
        <v>15.46</v>
      </c>
      <c r="H424" s="40">
        <f t="shared" si="143"/>
        <v>0</v>
      </c>
      <c r="I424" s="39">
        <v>0</v>
      </c>
      <c r="J424" s="40">
        <v>0</v>
      </c>
      <c r="K424" s="39">
        <v>0</v>
      </c>
      <c r="L424" s="40">
        <v>0</v>
      </c>
      <c r="M424" s="39">
        <v>0</v>
      </c>
      <c r="N424" s="40">
        <v>0</v>
      </c>
      <c r="O424" s="40">
        <v>15.46</v>
      </c>
      <c r="P424" s="40">
        <v>0</v>
      </c>
      <c r="Q424" s="40">
        <f t="shared" si="144"/>
        <v>15.46</v>
      </c>
      <c r="R424" s="40">
        <f t="shared" si="145"/>
        <v>0</v>
      </c>
      <c r="S424" s="41">
        <v>0</v>
      </c>
      <c r="T424" s="42" t="s">
        <v>33</v>
      </c>
      <c r="U424" s="4"/>
      <c r="V424" s="4"/>
      <c r="W424" s="4"/>
      <c r="X424" s="20"/>
      <c r="Y424" s="20"/>
      <c r="Z424" s="20"/>
      <c r="AA424" s="3"/>
      <c r="AB424" s="3"/>
      <c r="AC424" s="21"/>
      <c r="AD424" s="21"/>
      <c r="AE424" s="21"/>
      <c r="AF424" s="4"/>
      <c r="AG424" s="1"/>
    </row>
    <row r="425" spans="1:33" ht="63" x14ac:dyDescent="0.25">
      <c r="A425" s="36" t="s">
        <v>882</v>
      </c>
      <c r="B425" s="37" t="s">
        <v>909</v>
      </c>
      <c r="C425" s="38" t="s">
        <v>910</v>
      </c>
      <c r="D425" s="40">
        <v>13.601318033999997</v>
      </c>
      <c r="E425" s="40">
        <v>12.706153499999999</v>
      </c>
      <c r="F425" s="39">
        <f t="shared" si="142"/>
        <v>0.8951645339999974</v>
      </c>
      <c r="G425" s="40" t="s">
        <v>33</v>
      </c>
      <c r="H425" s="40">
        <f t="shared" si="143"/>
        <v>1.1580360000000001E-2</v>
      </c>
      <c r="I425" s="39" t="s">
        <v>33</v>
      </c>
      <c r="J425" s="40">
        <v>1.1580360000000001E-2</v>
      </c>
      <c r="K425" s="39" t="s">
        <v>33</v>
      </c>
      <c r="L425" s="40">
        <v>0</v>
      </c>
      <c r="M425" s="39" t="s">
        <v>33</v>
      </c>
      <c r="N425" s="40">
        <v>0</v>
      </c>
      <c r="O425" s="40" t="s">
        <v>33</v>
      </c>
      <c r="P425" s="40">
        <v>0</v>
      </c>
      <c r="Q425" s="40">
        <f t="shared" si="144"/>
        <v>0.88358417399999745</v>
      </c>
      <c r="R425" s="40" t="s">
        <v>33</v>
      </c>
      <c r="S425" s="41" t="s">
        <v>33</v>
      </c>
      <c r="T425" s="47" t="s">
        <v>368</v>
      </c>
      <c r="U425" s="4"/>
      <c r="V425" s="4"/>
      <c r="W425" s="4"/>
      <c r="X425" s="20"/>
      <c r="Y425" s="20"/>
      <c r="Z425" s="20"/>
      <c r="AA425" s="3"/>
      <c r="AB425" s="3"/>
      <c r="AC425" s="21"/>
      <c r="AD425" s="21"/>
      <c r="AE425" s="21"/>
      <c r="AF425" s="4"/>
      <c r="AG425" s="1"/>
    </row>
    <row r="426" spans="1:33" ht="47.25" x14ac:dyDescent="0.25">
      <c r="A426" s="36" t="s">
        <v>882</v>
      </c>
      <c r="B426" s="37" t="s">
        <v>911</v>
      </c>
      <c r="C426" s="38" t="s">
        <v>912</v>
      </c>
      <c r="D426" s="40">
        <v>10.382332430000002</v>
      </c>
      <c r="E426" s="40">
        <v>10.69407101</v>
      </c>
      <c r="F426" s="39">
        <f t="shared" si="142"/>
        <v>-0.31173857999999832</v>
      </c>
      <c r="G426" s="40" t="s">
        <v>33</v>
      </c>
      <c r="H426" s="40">
        <f t="shared" si="143"/>
        <v>3.5769450000000001E-2</v>
      </c>
      <c r="I426" s="39" t="s">
        <v>33</v>
      </c>
      <c r="J426" s="40">
        <v>3.5769450000000001E-2</v>
      </c>
      <c r="K426" s="39" t="s">
        <v>33</v>
      </c>
      <c r="L426" s="40">
        <v>0</v>
      </c>
      <c r="M426" s="39" t="s">
        <v>33</v>
      </c>
      <c r="N426" s="40">
        <v>0</v>
      </c>
      <c r="O426" s="40" t="s">
        <v>33</v>
      </c>
      <c r="P426" s="40">
        <v>0</v>
      </c>
      <c r="Q426" s="40">
        <f t="shared" si="144"/>
        <v>-0.3475080299999983</v>
      </c>
      <c r="R426" s="40" t="s">
        <v>33</v>
      </c>
      <c r="S426" s="41" t="s">
        <v>33</v>
      </c>
      <c r="T426" s="42" t="s">
        <v>825</v>
      </c>
      <c r="U426" s="4"/>
      <c r="V426" s="4"/>
      <c r="W426" s="4"/>
      <c r="X426" s="20"/>
      <c r="Y426" s="20"/>
      <c r="Z426" s="20"/>
      <c r="AA426" s="3"/>
      <c r="AB426" s="3"/>
      <c r="AC426" s="21"/>
      <c r="AD426" s="21"/>
      <c r="AE426" s="21"/>
      <c r="AF426" s="4"/>
      <c r="AG426" s="1"/>
    </row>
    <row r="427" spans="1:33" ht="47.25" x14ac:dyDescent="0.25">
      <c r="A427" s="36" t="s">
        <v>882</v>
      </c>
      <c r="B427" s="37" t="s">
        <v>913</v>
      </c>
      <c r="C427" s="38" t="s">
        <v>914</v>
      </c>
      <c r="D427" s="40">
        <v>4.524</v>
      </c>
      <c r="E427" s="40">
        <v>2.1546000000000003</v>
      </c>
      <c r="F427" s="39">
        <f t="shared" si="142"/>
        <v>2.3693999999999997</v>
      </c>
      <c r="G427" s="40" t="s">
        <v>33</v>
      </c>
      <c r="H427" s="40">
        <f t="shared" si="143"/>
        <v>0.2394</v>
      </c>
      <c r="I427" s="39" t="s">
        <v>33</v>
      </c>
      <c r="J427" s="40">
        <v>0.2394</v>
      </c>
      <c r="K427" s="39" t="s">
        <v>33</v>
      </c>
      <c r="L427" s="40">
        <v>0</v>
      </c>
      <c r="M427" s="39" t="s">
        <v>33</v>
      </c>
      <c r="N427" s="40">
        <v>0</v>
      </c>
      <c r="O427" s="40" t="s">
        <v>33</v>
      </c>
      <c r="P427" s="40">
        <v>0</v>
      </c>
      <c r="Q427" s="40">
        <f t="shared" si="144"/>
        <v>2.13</v>
      </c>
      <c r="R427" s="40" t="s">
        <v>33</v>
      </c>
      <c r="S427" s="41" t="s">
        <v>33</v>
      </c>
      <c r="T427" s="42" t="s">
        <v>806</v>
      </c>
      <c r="U427" s="4"/>
      <c r="V427" s="4"/>
      <c r="W427" s="4"/>
      <c r="X427" s="20"/>
      <c r="Y427" s="20"/>
      <c r="Z427" s="20"/>
      <c r="AA427" s="3"/>
      <c r="AB427" s="3"/>
      <c r="AC427" s="21"/>
      <c r="AD427" s="21"/>
      <c r="AE427" s="21"/>
      <c r="AF427" s="4"/>
      <c r="AG427" s="1"/>
    </row>
    <row r="428" spans="1:33" ht="63" x14ac:dyDescent="0.25">
      <c r="A428" s="36" t="s">
        <v>882</v>
      </c>
      <c r="B428" s="37" t="s">
        <v>915</v>
      </c>
      <c r="C428" s="38" t="s">
        <v>916</v>
      </c>
      <c r="D428" s="40">
        <v>10.861000043999999</v>
      </c>
      <c r="E428" s="40">
        <v>0.9</v>
      </c>
      <c r="F428" s="39">
        <f t="shared" si="142"/>
        <v>9.9610000439999986</v>
      </c>
      <c r="G428" s="40">
        <f t="shared" si="143"/>
        <v>9.7810000439999989</v>
      </c>
      <c r="H428" s="40">
        <f t="shared" si="143"/>
        <v>0</v>
      </c>
      <c r="I428" s="39">
        <v>9.7810000439999989</v>
      </c>
      <c r="J428" s="40">
        <v>0</v>
      </c>
      <c r="K428" s="39">
        <v>0</v>
      </c>
      <c r="L428" s="40">
        <v>0</v>
      </c>
      <c r="M428" s="39">
        <v>0</v>
      </c>
      <c r="N428" s="40">
        <v>0</v>
      </c>
      <c r="O428" s="40">
        <v>0</v>
      </c>
      <c r="P428" s="40">
        <v>0</v>
      </c>
      <c r="Q428" s="40">
        <f t="shared" si="144"/>
        <v>9.9610000439999986</v>
      </c>
      <c r="R428" s="40">
        <f t="shared" si="145"/>
        <v>-9.7810000439999989</v>
      </c>
      <c r="S428" s="41">
        <f t="shared" si="100"/>
        <v>-1</v>
      </c>
      <c r="T428" s="42" t="s">
        <v>917</v>
      </c>
      <c r="U428" s="4"/>
      <c r="V428" s="4"/>
      <c r="W428" s="4"/>
      <c r="X428" s="20"/>
      <c r="Y428" s="20"/>
      <c r="Z428" s="20"/>
      <c r="AA428" s="3"/>
      <c r="AB428" s="3"/>
      <c r="AC428" s="21"/>
      <c r="AD428" s="21"/>
      <c r="AE428" s="21"/>
      <c r="AF428" s="4"/>
      <c r="AG428" s="1"/>
    </row>
    <row r="429" spans="1:33" ht="63" x14ac:dyDescent="0.25">
      <c r="A429" s="36" t="s">
        <v>882</v>
      </c>
      <c r="B429" s="37" t="s">
        <v>918</v>
      </c>
      <c r="C429" s="38" t="s">
        <v>919</v>
      </c>
      <c r="D429" s="40">
        <v>18.660119352000002</v>
      </c>
      <c r="E429" s="40">
        <v>14.191010100000002</v>
      </c>
      <c r="F429" s="39">
        <f t="shared" si="142"/>
        <v>4.4691092520000009</v>
      </c>
      <c r="G429" s="40">
        <f t="shared" si="143"/>
        <v>1.73</v>
      </c>
      <c r="H429" s="40">
        <f t="shared" si="143"/>
        <v>1.4417029000000001</v>
      </c>
      <c r="I429" s="39">
        <v>1.73</v>
      </c>
      <c r="J429" s="40">
        <v>1.4417029000000001</v>
      </c>
      <c r="K429" s="39">
        <v>0</v>
      </c>
      <c r="L429" s="40">
        <v>0</v>
      </c>
      <c r="M429" s="39">
        <v>0</v>
      </c>
      <c r="N429" s="40">
        <v>0</v>
      </c>
      <c r="O429" s="40">
        <v>0</v>
      </c>
      <c r="P429" s="40">
        <v>0</v>
      </c>
      <c r="Q429" s="40">
        <f t="shared" si="144"/>
        <v>3.0274063520000007</v>
      </c>
      <c r="R429" s="40">
        <f t="shared" si="145"/>
        <v>-0.28829709999999986</v>
      </c>
      <c r="S429" s="41">
        <f t="shared" si="100"/>
        <v>-0.16664572254335253</v>
      </c>
      <c r="T429" s="42" t="s">
        <v>920</v>
      </c>
      <c r="U429" s="4"/>
      <c r="V429" s="4"/>
      <c r="W429" s="4"/>
      <c r="X429" s="20"/>
      <c r="Y429" s="20"/>
      <c r="Z429" s="20"/>
      <c r="AA429" s="3"/>
      <c r="AB429" s="3"/>
      <c r="AC429" s="21"/>
      <c r="AD429" s="21"/>
      <c r="AE429" s="21"/>
      <c r="AF429" s="4"/>
      <c r="AG429" s="1"/>
    </row>
    <row r="430" spans="1:33" ht="31.5" x14ac:dyDescent="0.25">
      <c r="A430" s="36" t="s">
        <v>882</v>
      </c>
      <c r="B430" s="37" t="s">
        <v>921</v>
      </c>
      <c r="C430" s="38" t="s">
        <v>922</v>
      </c>
      <c r="D430" s="40">
        <v>8.4</v>
      </c>
      <c r="E430" s="40">
        <v>0</v>
      </c>
      <c r="F430" s="39">
        <f t="shared" si="142"/>
        <v>8.4</v>
      </c>
      <c r="G430" s="40">
        <f t="shared" si="143"/>
        <v>8.4</v>
      </c>
      <c r="H430" s="40">
        <f t="shared" si="143"/>
        <v>1.5474000000000001</v>
      </c>
      <c r="I430" s="39">
        <v>0</v>
      </c>
      <c r="J430" s="40">
        <v>1.5474000000000001</v>
      </c>
      <c r="K430" s="39">
        <v>0</v>
      </c>
      <c r="L430" s="40">
        <v>0</v>
      </c>
      <c r="M430" s="39">
        <v>8.4</v>
      </c>
      <c r="N430" s="40">
        <v>0</v>
      </c>
      <c r="O430" s="40">
        <v>0</v>
      </c>
      <c r="P430" s="40">
        <v>0</v>
      </c>
      <c r="Q430" s="40">
        <f t="shared" si="144"/>
        <v>6.8526000000000007</v>
      </c>
      <c r="R430" s="40">
        <f t="shared" si="145"/>
        <v>1.5474000000000001</v>
      </c>
      <c r="S430" s="41">
        <v>1</v>
      </c>
      <c r="T430" s="42" t="s">
        <v>923</v>
      </c>
      <c r="U430" s="4"/>
      <c r="V430" s="4"/>
      <c r="W430" s="4"/>
      <c r="X430" s="20"/>
      <c r="Y430" s="20"/>
      <c r="Z430" s="20"/>
      <c r="AA430" s="3"/>
      <c r="AB430" s="3"/>
      <c r="AC430" s="21"/>
      <c r="AD430" s="21"/>
      <c r="AE430" s="21"/>
      <c r="AF430" s="4"/>
      <c r="AG430" s="1"/>
    </row>
    <row r="431" spans="1:33" ht="31.5" x14ac:dyDescent="0.25">
      <c r="A431" s="36" t="s">
        <v>882</v>
      </c>
      <c r="B431" s="37" t="s">
        <v>924</v>
      </c>
      <c r="C431" s="38" t="s">
        <v>925</v>
      </c>
      <c r="D431" s="40">
        <v>9.84</v>
      </c>
      <c r="E431" s="40">
        <v>0</v>
      </c>
      <c r="F431" s="39">
        <f t="shared" si="142"/>
        <v>9.84</v>
      </c>
      <c r="G431" s="40">
        <f t="shared" si="143"/>
        <v>9.84</v>
      </c>
      <c r="H431" s="40">
        <f t="shared" si="143"/>
        <v>0</v>
      </c>
      <c r="I431" s="39">
        <v>0</v>
      </c>
      <c r="J431" s="40">
        <v>0</v>
      </c>
      <c r="K431" s="39">
        <v>0</v>
      </c>
      <c r="L431" s="40">
        <v>0</v>
      </c>
      <c r="M431" s="39">
        <v>0</v>
      </c>
      <c r="N431" s="40">
        <v>0</v>
      </c>
      <c r="O431" s="40">
        <v>9.84</v>
      </c>
      <c r="P431" s="40">
        <v>0</v>
      </c>
      <c r="Q431" s="40">
        <f t="shared" si="144"/>
        <v>9.84</v>
      </c>
      <c r="R431" s="40">
        <f t="shared" si="145"/>
        <v>0</v>
      </c>
      <c r="S431" s="41">
        <v>0</v>
      </c>
      <c r="T431" s="42" t="s">
        <v>33</v>
      </c>
      <c r="U431" s="4"/>
      <c r="V431" s="4"/>
      <c r="W431" s="4"/>
      <c r="X431" s="20"/>
      <c r="Y431" s="20"/>
      <c r="Z431" s="20"/>
      <c r="AA431" s="3"/>
      <c r="AB431" s="3"/>
      <c r="AC431" s="21"/>
      <c r="AD431" s="21"/>
      <c r="AE431" s="21"/>
      <c r="AF431" s="4"/>
      <c r="AG431" s="1"/>
    </row>
    <row r="432" spans="1:33" ht="31.5" x14ac:dyDescent="0.25">
      <c r="A432" s="36" t="s">
        <v>882</v>
      </c>
      <c r="B432" s="37" t="s">
        <v>926</v>
      </c>
      <c r="C432" s="38" t="s">
        <v>927</v>
      </c>
      <c r="D432" s="40">
        <v>6.6</v>
      </c>
      <c r="E432" s="40">
        <v>0</v>
      </c>
      <c r="F432" s="39">
        <f t="shared" si="142"/>
        <v>6.6</v>
      </c>
      <c r="G432" s="40">
        <f t="shared" si="143"/>
        <v>6.6</v>
      </c>
      <c r="H432" s="40">
        <f t="shared" si="143"/>
        <v>0.82485718000000008</v>
      </c>
      <c r="I432" s="39">
        <v>0</v>
      </c>
      <c r="J432" s="40">
        <v>0.82485718000000008</v>
      </c>
      <c r="K432" s="39">
        <v>0</v>
      </c>
      <c r="L432" s="40">
        <v>0</v>
      </c>
      <c r="M432" s="39">
        <v>0</v>
      </c>
      <c r="N432" s="40">
        <v>0</v>
      </c>
      <c r="O432" s="40">
        <v>6.6</v>
      </c>
      <c r="P432" s="40">
        <v>0</v>
      </c>
      <c r="Q432" s="40">
        <f t="shared" si="144"/>
        <v>5.7751428199999992</v>
      </c>
      <c r="R432" s="40">
        <f t="shared" si="145"/>
        <v>0.82485718000000008</v>
      </c>
      <c r="S432" s="41">
        <v>1</v>
      </c>
      <c r="T432" s="42" t="s">
        <v>928</v>
      </c>
      <c r="U432" s="4"/>
      <c r="V432" s="4"/>
      <c r="W432" s="4"/>
      <c r="X432" s="20"/>
      <c r="Y432" s="20"/>
      <c r="Z432" s="20"/>
      <c r="AA432" s="3"/>
      <c r="AB432" s="3"/>
      <c r="AC432" s="21"/>
      <c r="AD432" s="21"/>
      <c r="AE432" s="21"/>
      <c r="AF432" s="4"/>
      <c r="AG432" s="1"/>
    </row>
    <row r="433" spans="1:33" ht="47.25" x14ac:dyDescent="0.25">
      <c r="A433" s="36" t="s">
        <v>882</v>
      </c>
      <c r="B433" s="37" t="s">
        <v>929</v>
      </c>
      <c r="C433" s="38" t="s">
        <v>930</v>
      </c>
      <c r="D433" s="39">
        <v>14.03403827</v>
      </c>
      <c r="E433" s="39">
        <v>0.6871799999999999</v>
      </c>
      <c r="F433" s="39">
        <f t="shared" si="142"/>
        <v>13.34685827</v>
      </c>
      <c r="G433" s="40">
        <f t="shared" si="143"/>
        <v>12.012172440000001</v>
      </c>
      <c r="H433" s="40">
        <f t="shared" si="143"/>
        <v>0</v>
      </c>
      <c r="I433" s="39">
        <v>4.9966202000000006</v>
      </c>
      <c r="J433" s="39">
        <v>0</v>
      </c>
      <c r="K433" s="39">
        <v>5.7427031900000003</v>
      </c>
      <c r="L433" s="40">
        <v>0</v>
      </c>
      <c r="M433" s="39">
        <v>1.2728490499999996</v>
      </c>
      <c r="N433" s="40">
        <v>0</v>
      </c>
      <c r="O433" s="40">
        <v>0</v>
      </c>
      <c r="P433" s="40">
        <v>0</v>
      </c>
      <c r="Q433" s="40">
        <f t="shared" si="144"/>
        <v>13.34685827</v>
      </c>
      <c r="R433" s="40">
        <f t="shared" si="145"/>
        <v>-4.9966202000000006</v>
      </c>
      <c r="S433" s="41">
        <f t="shared" ref="S433:S509" si="146">R433/(I433)</f>
        <v>-1</v>
      </c>
      <c r="T433" s="42" t="s">
        <v>931</v>
      </c>
      <c r="U433" s="4"/>
      <c r="V433" s="4"/>
      <c r="W433" s="4"/>
      <c r="X433" s="20"/>
      <c r="Y433" s="20"/>
      <c r="Z433" s="20"/>
      <c r="AA433" s="3"/>
      <c r="AB433" s="3"/>
      <c r="AC433" s="21"/>
      <c r="AD433" s="21"/>
      <c r="AE433" s="21"/>
      <c r="AF433" s="4"/>
      <c r="AG433" s="1"/>
    </row>
    <row r="434" spans="1:33" ht="47.25" x14ac:dyDescent="0.25">
      <c r="A434" s="29" t="s">
        <v>932</v>
      </c>
      <c r="B434" s="30" t="s">
        <v>475</v>
      </c>
      <c r="C434" s="30" t="s">
        <v>32</v>
      </c>
      <c r="D434" s="31">
        <f t="shared" ref="D434:R434" si="147">D435+D441+D444</f>
        <v>1748.946417694</v>
      </c>
      <c r="E434" s="31">
        <f t="shared" si="147"/>
        <v>83.11191242999999</v>
      </c>
      <c r="F434" s="31">
        <f t="shared" si="147"/>
        <v>1665.8345052640002</v>
      </c>
      <c r="G434" s="32">
        <f t="shared" si="147"/>
        <v>194.89345416000012</v>
      </c>
      <c r="H434" s="32">
        <f t="shared" si="147"/>
        <v>7.1105904600000009</v>
      </c>
      <c r="I434" s="31">
        <f t="shared" si="147"/>
        <v>0</v>
      </c>
      <c r="J434" s="31">
        <f t="shared" si="147"/>
        <v>7.1105904600000009</v>
      </c>
      <c r="K434" s="31">
        <f t="shared" si="147"/>
        <v>0</v>
      </c>
      <c r="L434" s="32">
        <f t="shared" si="147"/>
        <v>0</v>
      </c>
      <c r="M434" s="31">
        <f t="shared" si="147"/>
        <v>158.89345416000012</v>
      </c>
      <c r="N434" s="32">
        <f t="shared" si="147"/>
        <v>0</v>
      </c>
      <c r="O434" s="32">
        <f t="shared" si="147"/>
        <v>36</v>
      </c>
      <c r="P434" s="32">
        <f t="shared" si="147"/>
        <v>0</v>
      </c>
      <c r="Q434" s="32">
        <f t="shared" si="147"/>
        <v>1658.7239148040003</v>
      </c>
      <c r="R434" s="32">
        <f t="shared" si="147"/>
        <v>7.1105904600000009</v>
      </c>
      <c r="S434" s="33">
        <v>1</v>
      </c>
      <c r="T434" s="34" t="s">
        <v>33</v>
      </c>
      <c r="U434" s="4"/>
      <c r="V434" s="4"/>
      <c r="W434" s="4"/>
      <c r="X434" s="20"/>
      <c r="Y434" s="20"/>
      <c r="Z434" s="20"/>
      <c r="AA434" s="3"/>
      <c r="AB434" s="3"/>
      <c r="AC434" s="21"/>
      <c r="AD434" s="21"/>
      <c r="AE434" s="21"/>
      <c r="AF434" s="4"/>
      <c r="AG434" s="1"/>
    </row>
    <row r="435" spans="1:33" x14ac:dyDescent="0.25">
      <c r="A435" s="29" t="s">
        <v>933</v>
      </c>
      <c r="B435" s="30" t="s">
        <v>934</v>
      </c>
      <c r="C435" s="30" t="s">
        <v>32</v>
      </c>
      <c r="D435" s="31">
        <f t="shared" ref="D435:R435" si="148">D436+D438</f>
        <v>1748.946417694</v>
      </c>
      <c r="E435" s="31">
        <f t="shared" si="148"/>
        <v>83.11191242999999</v>
      </c>
      <c r="F435" s="31">
        <f t="shared" si="148"/>
        <v>1665.8345052640002</v>
      </c>
      <c r="G435" s="32">
        <f t="shared" si="148"/>
        <v>194.89345416000012</v>
      </c>
      <c r="H435" s="32">
        <f t="shared" si="148"/>
        <v>7.1105904600000009</v>
      </c>
      <c r="I435" s="31">
        <f t="shared" si="148"/>
        <v>0</v>
      </c>
      <c r="J435" s="31">
        <f t="shared" si="148"/>
        <v>7.1105904600000009</v>
      </c>
      <c r="K435" s="31">
        <f t="shared" si="148"/>
        <v>0</v>
      </c>
      <c r="L435" s="32">
        <f t="shared" si="148"/>
        <v>0</v>
      </c>
      <c r="M435" s="31">
        <f t="shared" si="148"/>
        <v>158.89345416000012</v>
      </c>
      <c r="N435" s="32">
        <f t="shared" si="148"/>
        <v>0</v>
      </c>
      <c r="O435" s="32">
        <f t="shared" si="148"/>
        <v>36</v>
      </c>
      <c r="P435" s="32">
        <f t="shared" si="148"/>
        <v>0</v>
      </c>
      <c r="Q435" s="32">
        <f t="shared" si="148"/>
        <v>1658.7239148040003</v>
      </c>
      <c r="R435" s="32">
        <f t="shared" si="148"/>
        <v>7.1105904600000009</v>
      </c>
      <c r="S435" s="33">
        <v>1</v>
      </c>
      <c r="T435" s="34" t="s">
        <v>33</v>
      </c>
      <c r="U435" s="4"/>
      <c r="V435" s="4"/>
      <c r="W435" s="4"/>
      <c r="X435" s="20"/>
      <c r="Y435" s="20"/>
      <c r="Z435" s="20"/>
      <c r="AA435" s="3"/>
      <c r="AB435" s="3"/>
      <c r="AC435" s="21"/>
      <c r="AD435" s="21"/>
      <c r="AE435" s="21"/>
      <c r="AF435" s="4"/>
      <c r="AG435" s="1"/>
    </row>
    <row r="436" spans="1:33" ht="47.25" x14ac:dyDescent="0.25">
      <c r="A436" s="29" t="s">
        <v>935</v>
      </c>
      <c r="B436" s="30" t="s">
        <v>479</v>
      </c>
      <c r="C436" s="30" t="s">
        <v>32</v>
      </c>
      <c r="D436" s="31">
        <f t="shared" ref="D436:F436" si="149">SUM(D437)</f>
        <v>1149.1116000000002</v>
      </c>
      <c r="E436" s="31">
        <f t="shared" si="149"/>
        <v>0</v>
      </c>
      <c r="F436" s="31">
        <f t="shared" si="149"/>
        <v>1149.1116000000002</v>
      </c>
      <c r="G436" s="32">
        <f t="shared" ref="G436:R436" si="150">SUM(G437)</f>
        <v>36</v>
      </c>
      <c r="H436" s="32">
        <f t="shared" si="150"/>
        <v>0</v>
      </c>
      <c r="I436" s="31">
        <f t="shared" si="150"/>
        <v>0</v>
      </c>
      <c r="J436" s="31">
        <f t="shared" si="150"/>
        <v>0</v>
      </c>
      <c r="K436" s="31">
        <f t="shared" si="150"/>
        <v>0</v>
      </c>
      <c r="L436" s="32">
        <f t="shared" si="150"/>
        <v>0</v>
      </c>
      <c r="M436" s="31">
        <f t="shared" si="150"/>
        <v>0</v>
      </c>
      <c r="N436" s="32">
        <f t="shared" si="150"/>
        <v>0</v>
      </c>
      <c r="O436" s="32">
        <f t="shared" si="150"/>
        <v>36</v>
      </c>
      <c r="P436" s="32">
        <f t="shared" si="150"/>
        <v>0</v>
      </c>
      <c r="Q436" s="32">
        <f t="shared" si="150"/>
        <v>1149.1116000000002</v>
      </c>
      <c r="R436" s="32">
        <f t="shared" si="150"/>
        <v>0</v>
      </c>
      <c r="S436" s="33">
        <v>0</v>
      </c>
      <c r="T436" s="34" t="s">
        <v>33</v>
      </c>
      <c r="U436" s="4"/>
      <c r="V436" s="4"/>
      <c r="W436" s="4"/>
      <c r="X436" s="20"/>
      <c r="Y436" s="20"/>
      <c r="Z436" s="20"/>
      <c r="AA436" s="3"/>
      <c r="AB436" s="3"/>
      <c r="AC436" s="21"/>
      <c r="AD436" s="21"/>
      <c r="AE436" s="21"/>
      <c r="AF436" s="4"/>
      <c r="AG436" s="1"/>
    </row>
    <row r="437" spans="1:33" ht="78.75" x14ac:dyDescent="0.25">
      <c r="A437" s="36" t="s">
        <v>935</v>
      </c>
      <c r="B437" s="37" t="s">
        <v>936</v>
      </c>
      <c r="C437" s="38" t="s">
        <v>937</v>
      </c>
      <c r="D437" s="39">
        <v>1149.1116000000002</v>
      </c>
      <c r="E437" s="39">
        <v>0</v>
      </c>
      <c r="F437" s="39">
        <f>D437-E437</f>
        <v>1149.1116000000002</v>
      </c>
      <c r="G437" s="40">
        <f>I437+K437+M437+O437</f>
        <v>36</v>
      </c>
      <c r="H437" s="40">
        <f>J437+L437+N437+P437</f>
        <v>0</v>
      </c>
      <c r="I437" s="39">
        <v>0</v>
      </c>
      <c r="J437" s="39">
        <v>0</v>
      </c>
      <c r="K437" s="39">
        <v>0</v>
      </c>
      <c r="L437" s="40">
        <v>0</v>
      </c>
      <c r="M437" s="39">
        <v>0</v>
      </c>
      <c r="N437" s="40">
        <v>0</v>
      </c>
      <c r="O437" s="40">
        <v>36</v>
      </c>
      <c r="P437" s="40">
        <v>0</v>
      </c>
      <c r="Q437" s="40">
        <f>F437-H437</f>
        <v>1149.1116000000002</v>
      </c>
      <c r="R437" s="40">
        <f>H437-(I437)</f>
        <v>0</v>
      </c>
      <c r="S437" s="41">
        <v>0</v>
      </c>
      <c r="T437" s="42" t="s">
        <v>33</v>
      </c>
      <c r="U437" s="4"/>
      <c r="V437" s="4"/>
      <c r="W437" s="4"/>
      <c r="X437" s="20"/>
      <c r="Y437" s="20"/>
      <c r="Z437" s="20"/>
      <c r="AA437" s="3"/>
      <c r="AB437" s="3"/>
      <c r="AC437" s="21"/>
      <c r="AD437" s="21"/>
      <c r="AE437" s="21"/>
      <c r="AF437" s="4"/>
      <c r="AG437" s="1"/>
    </row>
    <row r="438" spans="1:33" ht="47.25" x14ac:dyDescent="0.25">
      <c r="A438" s="29" t="s">
        <v>938</v>
      </c>
      <c r="B438" s="30" t="s">
        <v>481</v>
      </c>
      <c r="C438" s="30" t="s">
        <v>32</v>
      </c>
      <c r="D438" s="31">
        <f t="shared" ref="D438:F438" si="151">SUM(D439:D440)</f>
        <v>599.83481769399998</v>
      </c>
      <c r="E438" s="31">
        <f t="shared" si="151"/>
        <v>83.11191242999999</v>
      </c>
      <c r="F438" s="31">
        <f t="shared" si="151"/>
        <v>516.72290526400002</v>
      </c>
      <c r="G438" s="32">
        <f t="shared" ref="G438:R438" si="152">SUM(G439:G440)</f>
        <v>158.89345416000012</v>
      </c>
      <c r="H438" s="32">
        <f t="shared" si="152"/>
        <v>7.1105904600000009</v>
      </c>
      <c r="I438" s="31">
        <f t="shared" si="152"/>
        <v>0</v>
      </c>
      <c r="J438" s="31">
        <f t="shared" si="152"/>
        <v>7.1105904600000009</v>
      </c>
      <c r="K438" s="31">
        <f t="shared" si="152"/>
        <v>0</v>
      </c>
      <c r="L438" s="32">
        <f t="shared" si="152"/>
        <v>0</v>
      </c>
      <c r="M438" s="31">
        <f t="shared" si="152"/>
        <v>158.89345416000012</v>
      </c>
      <c r="N438" s="32">
        <f t="shared" si="152"/>
        <v>0</v>
      </c>
      <c r="O438" s="32">
        <f t="shared" si="152"/>
        <v>0</v>
      </c>
      <c r="P438" s="32">
        <f t="shared" si="152"/>
        <v>0</v>
      </c>
      <c r="Q438" s="32">
        <f t="shared" si="152"/>
        <v>509.61231480399999</v>
      </c>
      <c r="R438" s="32">
        <f t="shared" si="152"/>
        <v>7.1105904600000009</v>
      </c>
      <c r="S438" s="33">
        <v>1</v>
      </c>
      <c r="T438" s="34" t="s">
        <v>33</v>
      </c>
      <c r="U438" s="4"/>
      <c r="V438" s="4"/>
      <c r="W438" s="4"/>
      <c r="X438" s="20"/>
      <c r="Y438" s="20"/>
      <c r="Z438" s="20"/>
      <c r="AA438" s="3"/>
      <c r="AB438" s="3"/>
      <c r="AC438" s="21"/>
      <c r="AD438" s="21"/>
      <c r="AE438" s="21"/>
      <c r="AF438" s="4"/>
      <c r="AG438" s="1"/>
    </row>
    <row r="439" spans="1:33" ht="63" x14ac:dyDescent="0.25">
      <c r="A439" s="36" t="s">
        <v>938</v>
      </c>
      <c r="B439" s="37" t="s">
        <v>939</v>
      </c>
      <c r="C439" s="38" t="s">
        <v>940</v>
      </c>
      <c r="D439" s="39">
        <v>291.916017694</v>
      </c>
      <c r="E439" s="39">
        <v>43.571615539999996</v>
      </c>
      <c r="F439" s="39">
        <f t="shared" ref="F439:F440" si="153">D439-E439</f>
        <v>248.34440215400002</v>
      </c>
      <c r="G439" s="40">
        <f t="shared" ref="G439:H440" si="154">I439+K439+M439+O439</f>
        <v>102.62709557000001</v>
      </c>
      <c r="H439" s="40">
        <f t="shared" si="154"/>
        <v>4.2704916200000005</v>
      </c>
      <c r="I439" s="39">
        <v>0</v>
      </c>
      <c r="J439" s="39">
        <v>4.2704916200000005</v>
      </c>
      <c r="K439" s="39">
        <v>0</v>
      </c>
      <c r="L439" s="40">
        <v>0</v>
      </c>
      <c r="M439" s="39">
        <v>102.62709557000001</v>
      </c>
      <c r="N439" s="40">
        <v>0</v>
      </c>
      <c r="O439" s="40">
        <v>0</v>
      </c>
      <c r="P439" s="40">
        <v>0</v>
      </c>
      <c r="Q439" s="40">
        <f t="shared" ref="Q439:Q440" si="155">F439-H439</f>
        <v>244.07391053400002</v>
      </c>
      <c r="R439" s="40">
        <f t="shared" ref="R439:R440" si="156">H439-(I439)</f>
        <v>4.2704916200000005</v>
      </c>
      <c r="S439" s="41">
        <v>1</v>
      </c>
      <c r="T439" s="42" t="s">
        <v>319</v>
      </c>
      <c r="U439" s="4"/>
      <c r="V439" s="4"/>
      <c r="W439" s="4"/>
      <c r="X439" s="20"/>
      <c r="Y439" s="20"/>
      <c r="Z439" s="20"/>
      <c r="AA439" s="3"/>
      <c r="AB439" s="3"/>
      <c r="AC439" s="21"/>
      <c r="AD439" s="21"/>
      <c r="AE439" s="21"/>
      <c r="AF439" s="4"/>
      <c r="AG439" s="1"/>
    </row>
    <row r="440" spans="1:33" ht="63" x14ac:dyDescent="0.25">
      <c r="A440" s="36" t="s">
        <v>938</v>
      </c>
      <c r="B440" s="37" t="s">
        <v>941</v>
      </c>
      <c r="C440" s="38" t="s">
        <v>942</v>
      </c>
      <c r="D440" s="39">
        <v>307.91879999999998</v>
      </c>
      <c r="E440" s="39">
        <v>39.54029689</v>
      </c>
      <c r="F440" s="39">
        <f t="shared" si="153"/>
        <v>268.37850311</v>
      </c>
      <c r="G440" s="40">
        <f t="shared" si="154"/>
        <v>56.266358590000102</v>
      </c>
      <c r="H440" s="40">
        <f t="shared" si="154"/>
        <v>2.84009884</v>
      </c>
      <c r="I440" s="39">
        <v>0</v>
      </c>
      <c r="J440" s="39">
        <v>2.84009884</v>
      </c>
      <c r="K440" s="39">
        <v>0</v>
      </c>
      <c r="L440" s="40">
        <v>0</v>
      </c>
      <c r="M440" s="39">
        <v>56.266358590000102</v>
      </c>
      <c r="N440" s="40">
        <v>0</v>
      </c>
      <c r="O440" s="40">
        <v>0</v>
      </c>
      <c r="P440" s="40">
        <v>0</v>
      </c>
      <c r="Q440" s="40">
        <f t="shared" si="155"/>
        <v>265.53840427</v>
      </c>
      <c r="R440" s="40">
        <f t="shared" si="156"/>
        <v>2.84009884</v>
      </c>
      <c r="S440" s="41">
        <v>1</v>
      </c>
      <c r="T440" s="42" t="s">
        <v>319</v>
      </c>
      <c r="U440" s="4"/>
      <c r="V440" s="4"/>
      <c r="W440" s="4"/>
      <c r="X440" s="20"/>
      <c r="Y440" s="20"/>
      <c r="Z440" s="20"/>
      <c r="AA440" s="3"/>
      <c r="AB440" s="3"/>
      <c r="AC440" s="21"/>
      <c r="AD440" s="21"/>
      <c r="AE440" s="21"/>
      <c r="AF440" s="4"/>
      <c r="AG440" s="1"/>
    </row>
    <row r="441" spans="1:33" x14ac:dyDescent="0.25">
      <c r="A441" s="29" t="s">
        <v>943</v>
      </c>
      <c r="B441" s="30" t="s">
        <v>944</v>
      </c>
      <c r="C441" s="30" t="s">
        <v>32</v>
      </c>
      <c r="D441" s="31">
        <f t="shared" ref="D441:R441" si="157">D442+D443</f>
        <v>0</v>
      </c>
      <c r="E441" s="31">
        <f t="shared" si="157"/>
        <v>0</v>
      </c>
      <c r="F441" s="31">
        <f t="shared" si="157"/>
        <v>0</v>
      </c>
      <c r="G441" s="32">
        <f t="shared" si="157"/>
        <v>0</v>
      </c>
      <c r="H441" s="32">
        <f t="shared" si="157"/>
        <v>0</v>
      </c>
      <c r="I441" s="31">
        <f t="shared" si="157"/>
        <v>0</v>
      </c>
      <c r="J441" s="31">
        <f t="shared" si="157"/>
        <v>0</v>
      </c>
      <c r="K441" s="31">
        <f t="shared" si="157"/>
        <v>0</v>
      </c>
      <c r="L441" s="32">
        <f t="shared" si="157"/>
        <v>0</v>
      </c>
      <c r="M441" s="31">
        <f t="shared" si="157"/>
        <v>0</v>
      </c>
      <c r="N441" s="32">
        <f t="shared" si="157"/>
        <v>0</v>
      </c>
      <c r="O441" s="32">
        <f t="shared" si="157"/>
        <v>0</v>
      </c>
      <c r="P441" s="32">
        <f t="shared" si="157"/>
        <v>0</v>
      </c>
      <c r="Q441" s="32">
        <f t="shared" si="157"/>
        <v>0</v>
      </c>
      <c r="R441" s="32">
        <f t="shared" si="157"/>
        <v>0</v>
      </c>
      <c r="S441" s="33">
        <v>0</v>
      </c>
      <c r="T441" s="34" t="s">
        <v>33</v>
      </c>
      <c r="U441" s="4"/>
      <c r="V441" s="4"/>
      <c r="W441" s="4"/>
      <c r="X441" s="20"/>
      <c r="Y441" s="20"/>
      <c r="Z441" s="20"/>
      <c r="AA441" s="3"/>
      <c r="AB441" s="3"/>
      <c r="AC441" s="21"/>
      <c r="AD441" s="21"/>
      <c r="AE441" s="21"/>
      <c r="AF441" s="4"/>
      <c r="AG441" s="1"/>
    </row>
    <row r="442" spans="1:33" ht="47.25" x14ac:dyDescent="0.25">
      <c r="A442" s="29" t="s">
        <v>945</v>
      </c>
      <c r="B442" s="30" t="s">
        <v>479</v>
      </c>
      <c r="C442" s="30" t="s">
        <v>32</v>
      </c>
      <c r="D442" s="31">
        <v>0</v>
      </c>
      <c r="E442" s="31">
        <v>0</v>
      </c>
      <c r="F442" s="31">
        <v>0</v>
      </c>
      <c r="G442" s="32">
        <v>0</v>
      </c>
      <c r="H442" s="32">
        <v>0</v>
      </c>
      <c r="I442" s="31">
        <v>0</v>
      </c>
      <c r="J442" s="31">
        <v>0</v>
      </c>
      <c r="K442" s="31">
        <v>0</v>
      </c>
      <c r="L442" s="32">
        <v>0</v>
      </c>
      <c r="M442" s="31">
        <v>0</v>
      </c>
      <c r="N442" s="32">
        <v>0</v>
      </c>
      <c r="O442" s="32">
        <v>0</v>
      </c>
      <c r="P442" s="32">
        <v>0</v>
      </c>
      <c r="Q442" s="32">
        <v>0</v>
      </c>
      <c r="R442" s="32">
        <v>0</v>
      </c>
      <c r="S442" s="33">
        <v>0</v>
      </c>
      <c r="T442" s="34" t="s">
        <v>33</v>
      </c>
      <c r="U442" s="4"/>
      <c r="V442" s="4"/>
      <c r="W442" s="4"/>
      <c r="X442" s="20"/>
      <c r="Y442" s="20"/>
      <c r="Z442" s="20"/>
      <c r="AA442" s="3"/>
      <c r="AB442" s="3"/>
      <c r="AC442" s="21"/>
      <c r="AD442" s="21"/>
      <c r="AE442" s="21"/>
      <c r="AF442" s="4"/>
      <c r="AG442" s="1"/>
    </row>
    <row r="443" spans="1:33" ht="47.25" x14ac:dyDescent="0.25">
      <c r="A443" s="29" t="s">
        <v>946</v>
      </c>
      <c r="B443" s="30" t="s">
        <v>481</v>
      </c>
      <c r="C443" s="30" t="s">
        <v>32</v>
      </c>
      <c r="D443" s="31">
        <v>0</v>
      </c>
      <c r="E443" s="31">
        <v>0</v>
      </c>
      <c r="F443" s="31">
        <v>0</v>
      </c>
      <c r="G443" s="32">
        <v>0</v>
      </c>
      <c r="H443" s="32">
        <v>0</v>
      </c>
      <c r="I443" s="31">
        <v>0</v>
      </c>
      <c r="J443" s="31">
        <v>0</v>
      </c>
      <c r="K443" s="31">
        <v>0</v>
      </c>
      <c r="L443" s="32">
        <v>0</v>
      </c>
      <c r="M443" s="31">
        <v>0</v>
      </c>
      <c r="N443" s="32">
        <v>0</v>
      </c>
      <c r="O443" s="32">
        <v>0</v>
      </c>
      <c r="P443" s="32">
        <v>0</v>
      </c>
      <c r="Q443" s="32">
        <v>0</v>
      </c>
      <c r="R443" s="32">
        <v>0</v>
      </c>
      <c r="S443" s="33">
        <v>0</v>
      </c>
      <c r="T443" s="34" t="s">
        <v>33</v>
      </c>
      <c r="U443" s="4"/>
      <c r="V443" s="4"/>
      <c r="W443" s="4"/>
      <c r="X443" s="20"/>
      <c r="Y443" s="20"/>
      <c r="Z443" s="20"/>
      <c r="AA443" s="3"/>
      <c r="AB443" s="3"/>
      <c r="AC443" s="21"/>
      <c r="AD443" s="21"/>
      <c r="AE443" s="21"/>
      <c r="AF443" s="4"/>
      <c r="AG443" s="1"/>
    </row>
    <row r="444" spans="1:33" x14ac:dyDescent="0.25">
      <c r="A444" s="29" t="s">
        <v>947</v>
      </c>
      <c r="B444" s="30" t="s">
        <v>948</v>
      </c>
      <c r="C444" s="30" t="s">
        <v>32</v>
      </c>
      <c r="D444" s="31">
        <f t="shared" ref="D444:R444" si="158">D445+D446</f>
        <v>0</v>
      </c>
      <c r="E444" s="31">
        <f t="shared" si="158"/>
        <v>0</v>
      </c>
      <c r="F444" s="31">
        <f t="shared" si="158"/>
        <v>0</v>
      </c>
      <c r="G444" s="32">
        <f t="shared" si="158"/>
        <v>0</v>
      </c>
      <c r="H444" s="32">
        <f t="shared" si="158"/>
        <v>0</v>
      </c>
      <c r="I444" s="31">
        <f t="shared" si="158"/>
        <v>0</v>
      </c>
      <c r="J444" s="31">
        <f t="shared" si="158"/>
        <v>0</v>
      </c>
      <c r="K444" s="31">
        <f t="shared" si="158"/>
        <v>0</v>
      </c>
      <c r="L444" s="32">
        <f t="shared" si="158"/>
        <v>0</v>
      </c>
      <c r="M444" s="31">
        <f t="shared" si="158"/>
        <v>0</v>
      </c>
      <c r="N444" s="32">
        <f t="shared" si="158"/>
        <v>0</v>
      </c>
      <c r="O444" s="32">
        <f t="shared" si="158"/>
        <v>0</v>
      </c>
      <c r="P444" s="32">
        <f t="shared" si="158"/>
        <v>0</v>
      </c>
      <c r="Q444" s="32">
        <f t="shared" si="158"/>
        <v>0</v>
      </c>
      <c r="R444" s="32">
        <f t="shared" si="158"/>
        <v>0</v>
      </c>
      <c r="S444" s="33">
        <v>0</v>
      </c>
      <c r="T444" s="34" t="s">
        <v>33</v>
      </c>
      <c r="U444" s="4"/>
      <c r="V444" s="4"/>
      <c r="W444" s="4"/>
      <c r="X444" s="20"/>
      <c r="Y444" s="20"/>
      <c r="Z444" s="20"/>
      <c r="AA444" s="3"/>
      <c r="AB444" s="3"/>
      <c r="AC444" s="21"/>
      <c r="AD444" s="21"/>
      <c r="AE444" s="21"/>
      <c r="AF444" s="4"/>
      <c r="AG444" s="1"/>
    </row>
    <row r="445" spans="1:33" ht="47.25" x14ac:dyDescent="0.25">
      <c r="A445" s="29" t="s">
        <v>949</v>
      </c>
      <c r="B445" s="30" t="s">
        <v>479</v>
      </c>
      <c r="C445" s="30" t="s">
        <v>32</v>
      </c>
      <c r="D445" s="31">
        <v>0</v>
      </c>
      <c r="E445" s="31">
        <v>0</v>
      </c>
      <c r="F445" s="31">
        <v>0</v>
      </c>
      <c r="G445" s="32">
        <v>0</v>
      </c>
      <c r="H445" s="32">
        <v>0</v>
      </c>
      <c r="I445" s="31">
        <v>0</v>
      </c>
      <c r="J445" s="31">
        <v>0</v>
      </c>
      <c r="K445" s="31">
        <v>0</v>
      </c>
      <c r="L445" s="32">
        <v>0</v>
      </c>
      <c r="M445" s="31">
        <v>0</v>
      </c>
      <c r="N445" s="32">
        <v>0</v>
      </c>
      <c r="O445" s="32">
        <v>0</v>
      </c>
      <c r="P445" s="32">
        <v>0</v>
      </c>
      <c r="Q445" s="32">
        <v>0</v>
      </c>
      <c r="R445" s="32">
        <v>0</v>
      </c>
      <c r="S445" s="33">
        <v>0</v>
      </c>
      <c r="T445" s="34" t="s">
        <v>33</v>
      </c>
      <c r="U445" s="4"/>
      <c r="V445" s="4"/>
      <c r="W445" s="4"/>
      <c r="X445" s="20"/>
      <c r="Y445" s="20"/>
      <c r="Z445" s="20"/>
      <c r="AA445" s="3"/>
      <c r="AB445" s="3"/>
      <c r="AC445" s="21"/>
      <c r="AD445" s="21"/>
      <c r="AE445" s="21"/>
      <c r="AF445" s="4"/>
      <c r="AG445" s="1"/>
    </row>
    <row r="446" spans="1:33" ht="47.25" x14ac:dyDescent="0.25">
      <c r="A446" s="29" t="s">
        <v>950</v>
      </c>
      <c r="B446" s="30" t="s">
        <v>481</v>
      </c>
      <c r="C446" s="30" t="s">
        <v>32</v>
      </c>
      <c r="D446" s="31">
        <v>0</v>
      </c>
      <c r="E446" s="31">
        <v>0</v>
      </c>
      <c r="F446" s="31">
        <v>0</v>
      </c>
      <c r="G446" s="32">
        <v>0</v>
      </c>
      <c r="H446" s="32">
        <v>0</v>
      </c>
      <c r="I446" s="31">
        <v>0</v>
      </c>
      <c r="J446" s="31">
        <v>0</v>
      </c>
      <c r="K446" s="31">
        <v>0</v>
      </c>
      <c r="L446" s="32">
        <v>0</v>
      </c>
      <c r="M446" s="31">
        <v>0</v>
      </c>
      <c r="N446" s="32">
        <v>0</v>
      </c>
      <c r="O446" s="32">
        <v>0</v>
      </c>
      <c r="P446" s="32">
        <v>0</v>
      </c>
      <c r="Q446" s="32">
        <v>0</v>
      </c>
      <c r="R446" s="32">
        <v>0</v>
      </c>
      <c r="S446" s="33">
        <v>0</v>
      </c>
      <c r="T446" s="34" t="s">
        <v>33</v>
      </c>
      <c r="U446" s="4"/>
      <c r="V446" s="4"/>
      <c r="W446" s="4"/>
      <c r="X446" s="20"/>
      <c r="Y446" s="20"/>
      <c r="Z446" s="20"/>
      <c r="AA446" s="3"/>
      <c r="AB446" s="3"/>
      <c r="AC446" s="21"/>
      <c r="AD446" s="21"/>
      <c r="AE446" s="21"/>
      <c r="AF446" s="4"/>
      <c r="AG446" s="1"/>
    </row>
    <row r="447" spans="1:33" x14ac:dyDescent="0.25">
      <c r="A447" s="29" t="s">
        <v>951</v>
      </c>
      <c r="B447" s="30" t="s">
        <v>487</v>
      </c>
      <c r="C447" s="30" t="s">
        <v>32</v>
      </c>
      <c r="D447" s="31">
        <f t="shared" ref="D447:R447" si="159">D448+D449+D450+D452</f>
        <v>6937.5802962263997</v>
      </c>
      <c r="E447" s="31">
        <f t="shared" si="159"/>
        <v>231.57579460000002</v>
      </c>
      <c r="F447" s="31">
        <f t="shared" si="159"/>
        <v>6706.0045016263994</v>
      </c>
      <c r="G447" s="32">
        <f t="shared" si="159"/>
        <v>56.032286555999995</v>
      </c>
      <c r="H447" s="32">
        <f t="shared" si="159"/>
        <v>1.4872958100000004</v>
      </c>
      <c r="I447" s="31">
        <f t="shared" si="159"/>
        <v>3.0945372400000002</v>
      </c>
      <c r="J447" s="31">
        <f t="shared" si="159"/>
        <v>1.4872958100000004</v>
      </c>
      <c r="K447" s="31">
        <f t="shared" si="159"/>
        <v>13.75432346</v>
      </c>
      <c r="L447" s="32">
        <f t="shared" si="159"/>
        <v>0</v>
      </c>
      <c r="M447" s="31">
        <f t="shared" si="159"/>
        <v>3.5667714899999998</v>
      </c>
      <c r="N447" s="32">
        <f t="shared" si="159"/>
        <v>0</v>
      </c>
      <c r="O447" s="32">
        <f t="shared" si="159"/>
        <v>35.616654365999992</v>
      </c>
      <c r="P447" s="32">
        <f t="shared" si="159"/>
        <v>0</v>
      </c>
      <c r="Q447" s="32">
        <f t="shared" si="159"/>
        <v>6704.5172058163998</v>
      </c>
      <c r="R447" s="32">
        <f t="shared" si="159"/>
        <v>-1.6072414299999997</v>
      </c>
      <c r="S447" s="33">
        <f t="shared" si="146"/>
        <v>-0.51938021918908939</v>
      </c>
      <c r="T447" s="34" t="s">
        <v>33</v>
      </c>
      <c r="U447" s="4"/>
      <c r="V447" s="4"/>
      <c r="W447" s="4"/>
      <c r="X447" s="20"/>
      <c r="Y447" s="20"/>
      <c r="Z447" s="20"/>
      <c r="AA447" s="3"/>
      <c r="AB447" s="3"/>
      <c r="AC447" s="21"/>
      <c r="AD447" s="21"/>
      <c r="AE447" s="21"/>
      <c r="AF447" s="4"/>
      <c r="AG447" s="1"/>
    </row>
    <row r="448" spans="1:33" ht="31.5" x14ac:dyDescent="0.25">
      <c r="A448" s="29" t="s">
        <v>952</v>
      </c>
      <c r="B448" s="30" t="s">
        <v>489</v>
      </c>
      <c r="C448" s="30" t="s">
        <v>32</v>
      </c>
      <c r="D448" s="31">
        <v>0</v>
      </c>
      <c r="E448" s="31">
        <v>0</v>
      </c>
      <c r="F448" s="31">
        <v>0</v>
      </c>
      <c r="G448" s="32">
        <v>0</v>
      </c>
      <c r="H448" s="32">
        <v>0</v>
      </c>
      <c r="I448" s="31">
        <v>0</v>
      </c>
      <c r="J448" s="31">
        <v>0</v>
      </c>
      <c r="K448" s="31">
        <v>0</v>
      </c>
      <c r="L448" s="32">
        <v>0</v>
      </c>
      <c r="M448" s="31">
        <v>0</v>
      </c>
      <c r="N448" s="32">
        <v>0</v>
      </c>
      <c r="O448" s="32">
        <v>0</v>
      </c>
      <c r="P448" s="32">
        <v>0</v>
      </c>
      <c r="Q448" s="32">
        <v>0</v>
      </c>
      <c r="R448" s="32">
        <v>0</v>
      </c>
      <c r="S448" s="33">
        <v>0</v>
      </c>
      <c r="T448" s="34" t="s">
        <v>33</v>
      </c>
      <c r="U448" s="4"/>
      <c r="V448" s="4"/>
      <c r="W448" s="4"/>
      <c r="X448" s="20"/>
      <c r="Y448" s="20"/>
      <c r="Z448" s="20"/>
      <c r="AA448" s="3"/>
      <c r="AB448" s="3"/>
      <c r="AC448" s="21"/>
      <c r="AD448" s="21"/>
      <c r="AE448" s="21"/>
      <c r="AF448" s="4"/>
      <c r="AG448" s="1"/>
    </row>
    <row r="449" spans="1:33" x14ac:dyDescent="0.25">
      <c r="A449" s="29" t="s">
        <v>953</v>
      </c>
      <c r="B449" s="30" t="s">
        <v>491</v>
      </c>
      <c r="C449" s="30" t="s">
        <v>32</v>
      </c>
      <c r="D449" s="31">
        <v>0</v>
      </c>
      <c r="E449" s="31">
        <v>0</v>
      </c>
      <c r="F449" s="31">
        <v>0</v>
      </c>
      <c r="G449" s="32">
        <v>0</v>
      </c>
      <c r="H449" s="32">
        <v>0</v>
      </c>
      <c r="I449" s="31">
        <v>0</v>
      </c>
      <c r="J449" s="31">
        <v>0</v>
      </c>
      <c r="K449" s="31">
        <v>0</v>
      </c>
      <c r="L449" s="32">
        <v>0</v>
      </c>
      <c r="M449" s="31">
        <v>0</v>
      </c>
      <c r="N449" s="32">
        <v>0</v>
      </c>
      <c r="O449" s="32">
        <v>0</v>
      </c>
      <c r="P449" s="32">
        <v>0</v>
      </c>
      <c r="Q449" s="32">
        <v>0</v>
      </c>
      <c r="R449" s="32">
        <v>0</v>
      </c>
      <c r="S449" s="33">
        <v>0</v>
      </c>
      <c r="T449" s="34" t="s">
        <v>33</v>
      </c>
      <c r="U449" s="4"/>
      <c r="V449" s="4"/>
      <c r="W449" s="4"/>
      <c r="X449" s="20"/>
      <c r="Y449" s="20"/>
      <c r="Z449" s="20"/>
      <c r="AA449" s="3"/>
      <c r="AB449" s="3"/>
      <c r="AC449" s="21"/>
      <c r="AD449" s="21"/>
      <c r="AE449" s="21"/>
      <c r="AF449" s="4"/>
      <c r="AG449" s="1"/>
    </row>
    <row r="450" spans="1:33" ht="31.5" x14ac:dyDescent="0.25">
      <c r="A450" s="29" t="s">
        <v>954</v>
      </c>
      <c r="B450" s="30" t="s">
        <v>493</v>
      </c>
      <c r="C450" s="30" t="s">
        <v>32</v>
      </c>
      <c r="D450" s="31">
        <f t="shared" ref="D450:F450" si="160">SUM(D451)</f>
        <v>57.14</v>
      </c>
      <c r="E450" s="31">
        <f t="shared" si="160"/>
        <v>52.071075779999994</v>
      </c>
      <c r="F450" s="31">
        <f t="shared" si="160"/>
        <v>5.0689242200000066</v>
      </c>
      <c r="G450" s="32">
        <f t="shared" ref="G450:R450" si="161">SUM(G451)</f>
        <v>2.5</v>
      </c>
      <c r="H450" s="32">
        <f t="shared" si="161"/>
        <v>1.4773459500000004</v>
      </c>
      <c r="I450" s="31">
        <f t="shared" si="161"/>
        <v>2.5</v>
      </c>
      <c r="J450" s="31">
        <f t="shared" si="161"/>
        <v>1.4773459500000004</v>
      </c>
      <c r="K450" s="31">
        <f t="shared" si="161"/>
        <v>0</v>
      </c>
      <c r="L450" s="32">
        <f t="shared" si="161"/>
        <v>0</v>
      </c>
      <c r="M450" s="31">
        <f t="shared" si="161"/>
        <v>0</v>
      </c>
      <c r="N450" s="32">
        <f t="shared" si="161"/>
        <v>0</v>
      </c>
      <c r="O450" s="32">
        <f t="shared" si="161"/>
        <v>0</v>
      </c>
      <c r="P450" s="32">
        <f t="shared" si="161"/>
        <v>0</v>
      </c>
      <c r="Q450" s="32">
        <f t="shared" si="161"/>
        <v>3.5915782700000065</v>
      </c>
      <c r="R450" s="32">
        <f t="shared" si="161"/>
        <v>-1.0226540499999996</v>
      </c>
      <c r="S450" s="33">
        <f t="shared" si="146"/>
        <v>-0.40906161999999985</v>
      </c>
      <c r="T450" s="34" t="s">
        <v>33</v>
      </c>
      <c r="U450" s="4"/>
      <c r="V450" s="4"/>
      <c r="W450" s="4"/>
      <c r="X450" s="20"/>
      <c r="Y450" s="20"/>
      <c r="Z450" s="20"/>
      <c r="AA450" s="3"/>
      <c r="AB450" s="3"/>
      <c r="AC450" s="21"/>
      <c r="AD450" s="21"/>
      <c r="AE450" s="21"/>
      <c r="AF450" s="4"/>
      <c r="AG450" s="1"/>
    </row>
    <row r="451" spans="1:33" ht="47.25" x14ac:dyDescent="0.25">
      <c r="A451" s="36" t="s">
        <v>954</v>
      </c>
      <c r="B451" s="37" t="s">
        <v>955</v>
      </c>
      <c r="C451" s="38" t="s">
        <v>956</v>
      </c>
      <c r="D451" s="39">
        <v>57.14</v>
      </c>
      <c r="E451" s="39">
        <v>52.071075779999994</v>
      </c>
      <c r="F451" s="39">
        <f>D451-E451</f>
        <v>5.0689242200000066</v>
      </c>
      <c r="G451" s="40">
        <f>I451+K451+M451+O451</f>
        <v>2.5</v>
      </c>
      <c r="H451" s="40">
        <f>J451+L451+N451+P451</f>
        <v>1.4773459500000004</v>
      </c>
      <c r="I451" s="39">
        <v>2.5</v>
      </c>
      <c r="J451" s="39">
        <v>1.4773459500000004</v>
      </c>
      <c r="K451" s="39">
        <v>0</v>
      </c>
      <c r="L451" s="40">
        <v>0</v>
      </c>
      <c r="M451" s="39">
        <v>0</v>
      </c>
      <c r="N451" s="40">
        <v>0</v>
      </c>
      <c r="O451" s="40">
        <v>0</v>
      </c>
      <c r="P451" s="40">
        <v>0</v>
      </c>
      <c r="Q451" s="40">
        <f>F451-H451</f>
        <v>3.5915782700000065</v>
      </c>
      <c r="R451" s="40">
        <f>H451-(I451)</f>
        <v>-1.0226540499999996</v>
      </c>
      <c r="S451" s="41">
        <f t="shared" si="146"/>
        <v>-0.40906161999999985</v>
      </c>
      <c r="T451" s="42" t="s">
        <v>319</v>
      </c>
      <c r="U451" s="4"/>
      <c r="V451" s="4"/>
      <c r="W451" s="4"/>
      <c r="X451" s="20"/>
      <c r="Y451" s="20"/>
      <c r="Z451" s="20"/>
      <c r="AA451" s="3"/>
      <c r="AB451" s="3"/>
      <c r="AC451" s="21"/>
      <c r="AD451" s="21"/>
      <c r="AE451" s="21"/>
      <c r="AF451" s="4"/>
      <c r="AG451" s="1"/>
    </row>
    <row r="452" spans="1:33" x14ac:dyDescent="0.25">
      <c r="A452" s="29" t="s">
        <v>957</v>
      </c>
      <c r="B452" s="30" t="s">
        <v>500</v>
      </c>
      <c r="C452" s="30" t="s">
        <v>32</v>
      </c>
      <c r="D452" s="31">
        <f t="shared" ref="D452:F452" si="162">SUM(D453:D454)</f>
        <v>6880.4402962263994</v>
      </c>
      <c r="E452" s="31">
        <f t="shared" si="162"/>
        <v>179.50471882000002</v>
      </c>
      <c r="F452" s="31">
        <f t="shared" si="162"/>
        <v>6700.9355774063997</v>
      </c>
      <c r="G452" s="32">
        <f t="shared" ref="G452:R452" si="163">SUM(G453:G454)</f>
        <v>53.532286555999995</v>
      </c>
      <c r="H452" s="32">
        <f t="shared" si="163"/>
        <v>9.9498599999999996E-3</v>
      </c>
      <c r="I452" s="31">
        <f t="shared" si="163"/>
        <v>0.59453723999999997</v>
      </c>
      <c r="J452" s="31">
        <f t="shared" si="163"/>
        <v>9.9498599999999996E-3</v>
      </c>
      <c r="K452" s="31">
        <f t="shared" si="163"/>
        <v>13.75432346</v>
      </c>
      <c r="L452" s="32">
        <f t="shared" si="163"/>
        <v>0</v>
      </c>
      <c r="M452" s="31">
        <f t="shared" si="163"/>
        <v>3.5667714899999998</v>
      </c>
      <c r="N452" s="32">
        <f t="shared" si="163"/>
        <v>0</v>
      </c>
      <c r="O452" s="32">
        <f t="shared" si="163"/>
        <v>35.616654365999992</v>
      </c>
      <c r="P452" s="32">
        <f t="shared" si="163"/>
        <v>0</v>
      </c>
      <c r="Q452" s="32">
        <f t="shared" si="163"/>
        <v>6700.9256275463995</v>
      </c>
      <c r="R452" s="32">
        <f t="shared" si="163"/>
        <v>-0.58458737999999999</v>
      </c>
      <c r="S452" s="33">
        <f t="shared" si="146"/>
        <v>-0.98326453024204175</v>
      </c>
      <c r="T452" s="34" t="s">
        <v>33</v>
      </c>
      <c r="U452" s="4"/>
      <c r="V452" s="4"/>
      <c r="W452" s="4"/>
      <c r="X452" s="20"/>
      <c r="Y452" s="20"/>
      <c r="Z452" s="20"/>
      <c r="AA452" s="3"/>
      <c r="AB452" s="3"/>
      <c r="AC452" s="21"/>
      <c r="AD452" s="21"/>
      <c r="AE452" s="21"/>
      <c r="AF452" s="4"/>
      <c r="AG452" s="1"/>
    </row>
    <row r="453" spans="1:33" ht="31.5" x14ac:dyDescent="0.25">
      <c r="A453" s="36" t="s">
        <v>957</v>
      </c>
      <c r="B453" s="37" t="s">
        <v>958</v>
      </c>
      <c r="C453" s="38" t="s">
        <v>959</v>
      </c>
      <c r="D453" s="40">
        <v>6874.9361586303994</v>
      </c>
      <c r="E453" s="40">
        <v>179.50471882000002</v>
      </c>
      <c r="F453" s="39">
        <f t="shared" ref="F453:F454" si="164">D453-E453</f>
        <v>6695.4314398103998</v>
      </c>
      <c r="G453" s="40">
        <f t="shared" ref="G453:H454" si="165">I453+K453+M453+O453</f>
        <v>48.028148959999996</v>
      </c>
      <c r="H453" s="40">
        <f t="shared" si="165"/>
        <v>9.9498599999999996E-3</v>
      </c>
      <c r="I453" s="39">
        <v>0.59453723999999997</v>
      </c>
      <c r="J453" s="40">
        <v>9.9498599999999996E-3</v>
      </c>
      <c r="K453" s="39">
        <v>12.70853724</v>
      </c>
      <c r="L453" s="40">
        <v>0</v>
      </c>
      <c r="M453" s="39">
        <v>0.59453723999999997</v>
      </c>
      <c r="N453" s="40">
        <v>0</v>
      </c>
      <c r="O453" s="40">
        <v>34.130537239999995</v>
      </c>
      <c r="P453" s="40">
        <v>0</v>
      </c>
      <c r="Q453" s="40">
        <f t="shared" ref="Q453:Q454" si="166">F453-H453</f>
        <v>6695.4214899503995</v>
      </c>
      <c r="R453" s="40">
        <f t="shared" ref="R453:R454" si="167">H453-(I453)</f>
        <v>-0.58458737999999999</v>
      </c>
      <c r="S453" s="41">
        <f t="shared" si="146"/>
        <v>-0.98326453024204175</v>
      </c>
      <c r="T453" s="42" t="s">
        <v>960</v>
      </c>
      <c r="U453" s="4"/>
      <c r="V453" s="4"/>
      <c r="W453" s="4"/>
      <c r="X453" s="20"/>
      <c r="Y453" s="20"/>
      <c r="Z453" s="20"/>
      <c r="AA453" s="3"/>
      <c r="AB453" s="3"/>
      <c r="AC453" s="21"/>
      <c r="AD453" s="21"/>
      <c r="AE453" s="21"/>
      <c r="AF453" s="4"/>
      <c r="AG453" s="1"/>
    </row>
    <row r="454" spans="1:33" ht="47.25" x14ac:dyDescent="0.25">
      <c r="A454" s="36" t="s">
        <v>957</v>
      </c>
      <c r="B454" s="37" t="s">
        <v>961</v>
      </c>
      <c r="C454" s="38" t="s">
        <v>962</v>
      </c>
      <c r="D454" s="40">
        <v>5.5041375959999996</v>
      </c>
      <c r="E454" s="40">
        <v>0</v>
      </c>
      <c r="F454" s="39">
        <f t="shared" si="164"/>
        <v>5.5041375959999996</v>
      </c>
      <c r="G454" s="40">
        <f t="shared" si="165"/>
        <v>5.5041375959999996</v>
      </c>
      <c r="H454" s="40">
        <f t="shared" si="165"/>
        <v>0</v>
      </c>
      <c r="I454" s="39">
        <v>0</v>
      </c>
      <c r="J454" s="40">
        <v>0</v>
      </c>
      <c r="K454" s="39">
        <v>1.0457862199999999</v>
      </c>
      <c r="L454" s="40">
        <v>0</v>
      </c>
      <c r="M454" s="39">
        <v>2.9722342500000001</v>
      </c>
      <c r="N454" s="40">
        <v>0</v>
      </c>
      <c r="O454" s="40">
        <v>1.4861171259999995</v>
      </c>
      <c r="P454" s="40">
        <v>0</v>
      </c>
      <c r="Q454" s="40">
        <f t="shared" si="166"/>
        <v>5.5041375959999996</v>
      </c>
      <c r="R454" s="40">
        <f t="shared" si="167"/>
        <v>0</v>
      </c>
      <c r="S454" s="41">
        <v>0</v>
      </c>
      <c r="T454" s="42" t="s">
        <v>33</v>
      </c>
      <c r="U454" s="4"/>
      <c r="V454" s="4"/>
      <c r="W454" s="4"/>
      <c r="X454" s="20"/>
      <c r="Y454" s="20"/>
      <c r="Z454" s="20"/>
      <c r="AA454" s="3"/>
      <c r="AB454" s="3"/>
      <c r="AC454" s="21"/>
      <c r="AD454" s="21"/>
      <c r="AE454" s="21"/>
      <c r="AF454" s="4"/>
      <c r="AG454" s="1"/>
    </row>
    <row r="455" spans="1:33" ht="31.5" x14ac:dyDescent="0.25">
      <c r="A455" s="29" t="s">
        <v>963</v>
      </c>
      <c r="B455" s="30" t="s">
        <v>517</v>
      </c>
      <c r="C455" s="30" t="s">
        <v>32</v>
      </c>
      <c r="D455" s="31">
        <v>0</v>
      </c>
      <c r="E455" s="31">
        <v>0</v>
      </c>
      <c r="F455" s="31">
        <v>0</v>
      </c>
      <c r="G455" s="32">
        <v>0</v>
      </c>
      <c r="H455" s="32">
        <v>0</v>
      </c>
      <c r="I455" s="31">
        <v>0</v>
      </c>
      <c r="J455" s="31">
        <v>0</v>
      </c>
      <c r="K455" s="31">
        <v>0</v>
      </c>
      <c r="L455" s="32">
        <v>0</v>
      </c>
      <c r="M455" s="31">
        <v>0</v>
      </c>
      <c r="N455" s="32">
        <v>0</v>
      </c>
      <c r="O455" s="32">
        <v>0</v>
      </c>
      <c r="P455" s="32">
        <v>0</v>
      </c>
      <c r="Q455" s="32">
        <v>0</v>
      </c>
      <c r="R455" s="32">
        <v>0</v>
      </c>
      <c r="S455" s="33">
        <v>0</v>
      </c>
      <c r="T455" s="34" t="s">
        <v>33</v>
      </c>
      <c r="U455" s="4"/>
      <c r="V455" s="4"/>
      <c r="W455" s="4"/>
      <c r="X455" s="20"/>
      <c r="Y455" s="20"/>
      <c r="Z455" s="20"/>
      <c r="AA455" s="3"/>
      <c r="AB455" s="3"/>
      <c r="AC455" s="21"/>
      <c r="AD455" s="21"/>
      <c r="AE455" s="21"/>
      <c r="AF455" s="4"/>
      <c r="AG455" s="1"/>
    </row>
    <row r="456" spans="1:33" x14ac:dyDescent="0.25">
      <c r="A456" s="29" t="s">
        <v>964</v>
      </c>
      <c r="B456" s="30" t="s">
        <v>519</v>
      </c>
      <c r="C456" s="30" t="s">
        <v>32</v>
      </c>
      <c r="D456" s="31">
        <f>SUM(D457:D480)</f>
        <v>88.446738404000001</v>
      </c>
      <c r="E456" s="31">
        <f t="shared" ref="E456:Q456" si="168">SUM(E457:E480)</f>
        <v>14.699439049999999</v>
      </c>
      <c r="F456" s="31">
        <f t="shared" si="168"/>
        <v>73.747299354000006</v>
      </c>
      <c r="G456" s="31">
        <f t="shared" si="168"/>
        <v>12.978070404</v>
      </c>
      <c r="H456" s="31">
        <f t="shared" si="168"/>
        <v>41.464638619999995</v>
      </c>
      <c r="I456" s="31">
        <f t="shared" si="168"/>
        <v>0</v>
      </c>
      <c r="J456" s="31">
        <f t="shared" si="168"/>
        <v>41.464638619999995</v>
      </c>
      <c r="K456" s="31">
        <f t="shared" si="168"/>
        <v>0.22176658799999999</v>
      </c>
      <c r="L456" s="31">
        <f t="shared" si="168"/>
        <v>0</v>
      </c>
      <c r="M456" s="31">
        <f t="shared" si="168"/>
        <v>0</v>
      </c>
      <c r="N456" s="31">
        <f t="shared" si="168"/>
        <v>0</v>
      </c>
      <c r="O456" s="31">
        <f t="shared" si="168"/>
        <v>12.756303816000001</v>
      </c>
      <c r="P456" s="31">
        <f t="shared" si="168"/>
        <v>0</v>
      </c>
      <c r="Q456" s="31">
        <f t="shared" si="168"/>
        <v>46.617672334000005</v>
      </c>
      <c r="R456" s="31">
        <f>SUM(R457:R480)</f>
        <v>0.98460053000000003</v>
      </c>
      <c r="S456" s="33">
        <v>1</v>
      </c>
      <c r="T456" s="34" t="s">
        <v>33</v>
      </c>
      <c r="U456" s="4"/>
      <c r="V456" s="4"/>
      <c r="W456" s="4"/>
      <c r="X456" s="20"/>
      <c r="Y456" s="20"/>
      <c r="Z456" s="20"/>
      <c r="AA456" s="3"/>
      <c r="AB456" s="3"/>
      <c r="AC456" s="21"/>
      <c r="AD456" s="21"/>
      <c r="AE456" s="21"/>
      <c r="AF456" s="4"/>
      <c r="AG456" s="1"/>
    </row>
    <row r="457" spans="1:33" ht="47.25" x14ac:dyDescent="0.25">
      <c r="A457" s="36" t="s">
        <v>964</v>
      </c>
      <c r="B457" s="37" t="s">
        <v>965</v>
      </c>
      <c r="C457" s="38" t="s">
        <v>966</v>
      </c>
      <c r="D457" s="40">
        <v>1.971637584</v>
      </c>
      <c r="E457" s="40">
        <v>0</v>
      </c>
      <c r="F457" s="39">
        <f t="shared" ref="F457:F465" si="169">D457-E457</f>
        <v>1.971637584</v>
      </c>
      <c r="G457" s="40">
        <f t="shared" ref="G457:H472" si="170">I457+K457+M457+O457</f>
        <v>1.971637584</v>
      </c>
      <c r="H457" s="40">
        <f t="shared" si="170"/>
        <v>0</v>
      </c>
      <c r="I457" s="39">
        <v>0</v>
      </c>
      <c r="J457" s="40">
        <v>0</v>
      </c>
      <c r="K457" s="39">
        <v>0</v>
      </c>
      <c r="L457" s="40">
        <v>0</v>
      </c>
      <c r="M457" s="39">
        <v>0</v>
      </c>
      <c r="N457" s="40">
        <v>0</v>
      </c>
      <c r="O457" s="40">
        <v>1.971637584</v>
      </c>
      <c r="P457" s="40">
        <v>0</v>
      </c>
      <c r="Q457" s="40">
        <f t="shared" ref="Q457:Q465" si="171">F457-H457</f>
        <v>1.971637584</v>
      </c>
      <c r="R457" s="40">
        <f t="shared" ref="R457:R465" si="172">H457-(I457)</f>
        <v>0</v>
      </c>
      <c r="S457" s="41">
        <v>0</v>
      </c>
      <c r="T457" s="42" t="s">
        <v>33</v>
      </c>
      <c r="U457" s="4"/>
      <c r="V457" s="4"/>
      <c r="W457" s="4"/>
      <c r="X457" s="20"/>
      <c r="Y457" s="20"/>
      <c r="Z457" s="20"/>
      <c r="AA457" s="3"/>
      <c r="AB457" s="3"/>
      <c r="AC457" s="21"/>
      <c r="AD457" s="21"/>
      <c r="AE457" s="21"/>
      <c r="AF457" s="4"/>
      <c r="AG457" s="1"/>
    </row>
    <row r="458" spans="1:33" x14ac:dyDescent="0.25">
      <c r="A458" s="36" t="s">
        <v>964</v>
      </c>
      <c r="B458" s="37" t="s">
        <v>967</v>
      </c>
      <c r="C458" s="38" t="s">
        <v>968</v>
      </c>
      <c r="D458" s="40">
        <v>6.3763890360000008</v>
      </c>
      <c r="E458" s="40">
        <v>0</v>
      </c>
      <c r="F458" s="39">
        <f t="shared" si="169"/>
        <v>6.3763890360000008</v>
      </c>
      <c r="G458" s="40">
        <f t="shared" si="170"/>
        <v>6.3763890360000008</v>
      </c>
      <c r="H458" s="40">
        <f t="shared" si="170"/>
        <v>0</v>
      </c>
      <c r="I458" s="39">
        <v>0</v>
      </c>
      <c r="J458" s="40">
        <v>0</v>
      </c>
      <c r="K458" s="39">
        <v>0</v>
      </c>
      <c r="L458" s="40">
        <v>0</v>
      </c>
      <c r="M458" s="39">
        <v>0</v>
      </c>
      <c r="N458" s="40">
        <v>0</v>
      </c>
      <c r="O458" s="40">
        <v>6.3763890360000008</v>
      </c>
      <c r="P458" s="40">
        <v>0</v>
      </c>
      <c r="Q458" s="40">
        <f t="shared" si="171"/>
        <v>6.3763890360000008</v>
      </c>
      <c r="R458" s="40">
        <f t="shared" si="172"/>
        <v>0</v>
      </c>
      <c r="S458" s="41">
        <v>0</v>
      </c>
      <c r="T458" s="42" t="s">
        <v>33</v>
      </c>
      <c r="U458" s="4"/>
      <c r="V458" s="4"/>
      <c r="W458" s="4"/>
      <c r="X458" s="20"/>
      <c r="Y458" s="20"/>
      <c r="Z458" s="20"/>
      <c r="AA458" s="3"/>
      <c r="AB458" s="3"/>
      <c r="AC458" s="21"/>
      <c r="AD458" s="21"/>
      <c r="AE458" s="21"/>
      <c r="AF458" s="4"/>
      <c r="AG458" s="1"/>
    </row>
    <row r="459" spans="1:33" x14ac:dyDescent="0.25">
      <c r="A459" s="36" t="s">
        <v>964</v>
      </c>
      <c r="B459" s="37" t="s">
        <v>969</v>
      </c>
      <c r="C459" s="38" t="s">
        <v>970</v>
      </c>
      <c r="D459" s="40">
        <v>0.86230213199999994</v>
      </c>
      <c r="E459" s="40">
        <v>0</v>
      </c>
      <c r="F459" s="39">
        <f t="shared" si="169"/>
        <v>0.86230213199999994</v>
      </c>
      <c r="G459" s="40">
        <f t="shared" si="170"/>
        <v>0.86230213199999994</v>
      </c>
      <c r="H459" s="40">
        <f t="shared" si="170"/>
        <v>0</v>
      </c>
      <c r="I459" s="39">
        <v>0</v>
      </c>
      <c r="J459" s="40">
        <v>0</v>
      </c>
      <c r="K459" s="39">
        <v>0</v>
      </c>
      <c r="L459" s="40">
        <v>0</v>
      </c>
      <c r="M459" s="39">
        <v>0</v>
      </c>
      <c r="N459" s="40">
        <v>0</v>
      </c>
      <c r="O459" s="40">
        <v>0.86230213199999994</v>
      </c>
      <c r="P459" s="40">
        <v>0</v>
      </c>
      <c r="Q459" s="40">
        <f t="shared" si="171"/>
        <v>0.86230213199999994</v>
      </c>
      <c r="R459" s="40">
        <f t="shared" si="172"/>
        <v>0</v>
      </c>
      <c r="S459" s="41">
        <v>0</v>
      </c>
      <c r="T459" s="42" t="s">
        <v>33</v>
      </c>
      <c r="U459" s="4"/>
      <c r="V459" s="4"/>
      <c r="W459" s="4"/>
      <c r="X459" s="20"/>
      <c r="Y459" s="20"/>
      <c r="Z459" s="20"/>
      <c r="AA459" s="3"/>
      <c r="AB459" s="3"/>
      <c r="AC459" s="21"/>
      <c r="AD459" s="21"/>
      <c r="AE459" s="21"/>
      <c r="AF459" s="4"/>
      <c r="AG459" s="1"/>
    </row>
    <row r="460" spans="1:33" x14ac:dyDescent="0.25">
      <c r="A460" s="36" t="s">
        <v>964</v>
      </c>
      <c r="B460" s="37" t="s">
        <v>971</v>
      </c>
      <c r="C460" s="38" t="s">
        <v>972</v>
      </c>
      <c r="D460" s="40">
        <v>0.831780564</v>
      </c>
      <c r="E460" s="40">
        <v>0</v>
      </c>
      <c r="F460" s="39">
        <f t="shared" si="169"/>
        <v>0.831780564</v>
      </c>
      <c r="G460" s="40">
        <f t="shared" si="170"/>
        <v>0.831780564</v>
      </c>
      <c r="H460" s="40">
        <f t="shared" si="170"/>
        <v>0</v>
      </c>
      <c r="I460" s="39">
        <v>0</v>
      </c>
      <c r="J460" s="40">
        <v>0</v>
      </c>
      <c r="K460" s="39">
        <v>0</v>
      </c>
      <c r="L460" s="40">
        <v>0</v>
      </c>
      <c r="M460" s="39">
        <v>0</v>
      </c>
      <c r="N460" s="40">
        <v>0</v>
      </c>
      <c r="O460" s="40">
        <v>0.831780564</v>
      </c>
      <c r="P460" s="40">
        <v>0</v>
      </c>
      <c r="Q460" s="40">
        <f t="shared" si="171"/>
        <v>0.831780564</v>
      </c>
      <c r="R460" s="40">
        <f t="shared" si="172"/>
        <v>0</v>
      </c>
      <c r="S460" s="41">
        <v>0</v>
      </c>
      <c r="T460" s="42" t="s">
        <v>33</v>
      </c>
      <c r="U460" s="4"/>
      <c r="V460" s="4"/>
      <c r="W460" s="4"/>
      <c r="X460" s="20"/>
      <c r="Y460" s="20"/>
      <c r="Z460" s="20"/>
      <c r="AA460" s="3"/>
      <c r="AB460" s="3"/>
      <c r="AC460" s="21"/>
      <c r="AD460" s="21"/>
      <c r="AE460" s="21"/>
      <c r="AF460" s="4"/>
      <c r="AG460" s="1"/>
    </row>
    <row r="461" spans="1:33" x14ac:dyDescent="0.25">
      <c r="A461" s="36" t="s">
        <v>964</v>
      </c>
      <c r="B461" s="37" t="s">
        <v>973</v>
      </c>
      <c r="C461" s="38" t="s">
        <v>974</v>
      </c>
      <c r="D461" s="40">
        <v>0.60100821599999998</v>
      </c>
      <c r="E461" s="40">
        <v>0</v>
      </c>
      <c r="F461" s="39">
        <f t="shared" si="169"/>
        <v>0.60100821599999998</v>
      </c>
      <c r="G461" s="40">
        <f t="shared" si="170"/>
        <v>0.60100821599999998</v>
      </c>
      <c r="H461" s="40">
        <f t="shared" si="170"/>
        <v>0</v>
      </c>
      <c r="I461" s="39">
        <v>0</v>
      </c>
      <c r="J461" s="40">
        <v>0</v>
      </c>
      <c r="K461" s="39">
        <v>0</v>
      </c>
      <c r="L461" s="40">
        <v>0</v>
      </c>
      <c r="M461" s="39">
        <v>0</v>
      </c>
      <c r="N461" s="40">
        <v>0</v>
      </c>
      <c r="O461" s="40">
        <v>0.60100821599999998</v>
      </c>
      <c r="P461" s="40">
        <v>0</v>
      </c>
      <c r="Q461" s="40">
        <f t="shared" si="171"/>
        <v>0.60100821599999998</v>
      </c>
      <c r="R461" s="40">
        <f t="shared" si="172"/>
        <v>0</v>
      </c>
      <c r="S461" s="41">
        <v>0</v>
      </c>
      <c r="T461" s="42" t="s">
        <v>33</v>
      </c>
      <c r="U461" s="4"/>
      <c r="V461" s="4"/>
      <c r="W461" s="4"/>
      <c r="X461" s="20"/>
      <c r="Y461" s="20"/>
      <c r="Z461" s="20"/>
      <c r="AA461" s="3"/>
      <c r="AB461" s="3"/>
      <c r="AC461" s="21"/>
      <c r="AD461" s="21"/>
      <c r="AE461" s="21"/>
      <c r="AF461" s="4"/>
      <c r="AG461" s="1"/>
    </row>
    <row r="462" spans="1:33" ht="31.5" x14ac:dyDescent="0.25">
      <c r="A462" s="36" t="s">
        <v>964</v>
      </c>
      <c r="B462" s="37" t="s">
        <v>975</v>
      </c>
      <c r="C462" s="38" t="s">
        <v>976</v>
      </c>
      <c r="D462" s="40">
        <v>0.37877228400000001</v>
      </c>
      <c r="E462" s="40">
        <v>0</v>
      </c>
      <c r="F462" s="39">
        <f t="shared" si="169"/>
        <v>0.37877228400000001</v>
      </c>
      <c r="G462" s="40">
        <f t="shared" si="170"/>
        <v>0.37877228400000001</v>
      </c>
      <c r="H462" s="40">
        <f t="shared" si="170"/>
        <v>0</v>
      </c>
      <c r="I462" s="39">
        <v>0</v>
      </c>
      <c r="J462" s="40">
        <v>0</v>
      </c>
      <c r="K462" s="39">
        <v>0</v>
      </c>
      <c r="L462" s="40">
        <v>0</v>
      </c>
      <c r="M462" s="39">
        <v>0</v>
      </c>
      <c r="N462" s="40">
        <v>0</v>
      </c>
      <c r="O462" s="40">
        <v>0.37877228400000001</v>
      </c>
      <c r="P462" s="40">
        <v>0</v>
      </c>
      <c r="Q462" s="40">
        <f t="shared" si="171"/>
        <v>0.37877228400000001</v>
      </c>
      <c r="R462" s="40">
        <f t="shared" si="172"/>
        <v>0</v>
      </c>
      <c r="S462" s="41">
        <v>0</v>
      </c>
      <c r="T462" s="42" t="s">
        <v>33</v>
      </c>
      <c r="U462" s="4"/>
      <c r="V462" s="4"/>
      <c r="W462" s="4"/>
      <c r="X462" s="20"/>
      <c r="Y462" s="20"/>
      <c r="Z462" s="20"/>
      <c r="AA462" s="3"/>
      <c r="AB462" s="3"/>
      <c r="AC462" s="21"/>
      <c r="AD462" s="21"/>
      <c r="AE462" s="21"/>
      <c r="AF462" s="4"/>
      <c r="AG462" s="1"/>
    </row>
    <row r="463" spans="1:33" ht="31.5" x14ac:dyDescent="0.25">
      <c r="A463" s="36" t="s">
        <v>964</v>
      </c>
      <c r="B463" s="37" t="s">
        <v>977</v>
      </c>
      <c r="C463" s="38" t="s">
        <v>978</v>
      </c>
      <c r="D463" s="40">
        <v>1.5053351999999998</v>
      </c>
      <c r="E463" s="40">
        <v>0</v>
      </c>
      <c r="F463" s="39">
        <f t="shared" si="169"/>
        <v>1.5053351999999998</v>
      </c>
      <c r="G463" s="40">
        <f t="shared" si="170"/>
        <v>1.5053351999999998</v>
      </c>
      <c r="H463" s="40">
        <f t="shared" si="170"/>
        <v>0.98460053000000003</v>
      </c>
      <c r="I463" s="39">
        <v>0</v>
      </c>
      <c r="J463" s="40">
        <v>0.98460053000000003</v>
      </c>
      <c r="K463" s="39">
        <v>0</v>
      </c>
      <c r="L463" s="40">
        <v>0</v>
      </c>
      <c r="M463" s="39">
        <v>0</v>
      </c>
      <c r="N463" s="40">
        <v>0</v>
      </c>
      <c r="O463" s="40">
        <v>1.5053351999999998</v>
      </c>
      <c r="P463" s="40">
        <v>0</v>
      </c>
      <c r="Q463" s="40">
        <f t="shared" si="171"/>
        <v>0.52073466999999973</v>
      </c>
      <c r="R463" s="40">
        <f t="shared" si="172"/>
        <v>0.98460053000000003</v>
      </c>
      <c r="S463" s="41">
        <v>1</v>
      </c>
      <c r="T463" s="42" t="s">
        <v>979</v>
      </c>
      <c r="U463" s="4"/>
      <c r="V463" s="4"/>
      <c r="W463" s="4"/>
      <c r="X463" s="20"/>
      <c r="Y463" s="20"/>
      <c r="Z463" s="20"/>
      <c r="AA463" s="3"/>
      <c r="AB463" s="3"/>
      <c r="AC463" s="21"/>
      <c r="AD463" s="21"/>
      <c r="AE463" s="21"/>
      <c r="AF463" s="4"/>
      <c r="AG463" s="1"/>
    </row>
    <row r="464" spans="1:33" ht="47.25" x14ac:dyDescent="0.25">
      <c r="A464" s="36" t="s">
        <v>964</v>
      </c>
      <c r="B464" s="37" t="s">
        <v>980</v>
      </c>
      <c r="C464" s="38" t="s">
        <v>981</v>
      </c>
      <c r="D464" s="40">
        <v>0.22176658799999999</v>
      </c>
      <c r="E464" s="40">
        <v>0</v>
      </c>
      <c r="F464" s="39">
        <f t="shared" si="169"/>
        <v>0.22176658799999999</v>
      </c>
      <c r="G464" s="40">
        <f t="shared" si="170"/>
        <v>0.22176658799999999</v>
      </c>
      <c r="H464" s="40">
        <f t="shared" si="170"/>
        <v>0</v>
      </c>
      <c r="I464" s="39">
        <v>0</v>
      </c>
      <c r="J464" s="40">
        <v>0</v>
      </c>
      <c r="K464" s="39">
        <v>0.22176658799999999</v>
      </c>
      <c r="L464" s="40">
        <v>0</v>
      </c>
      <c r="M464" s="39">
        <v>0</v>
      </c>
      <c r="N464" s="40">
        <v>0</v>
      </c>
      <c r="O464" s="40">
        <v>0</v>
      </c>
      <c r="P464" s="40">
        <v>0</v>
      </c>
      <c r="Q464" s="40">
        <f t="shared" si="171"/>
        <v>0.22176658799999999</v>
      </c>
      <c r="R464" s="40">
        <f t="shared" si="172"/>
        <v>0</v>
      </c>
      <c r="S464" s="41">
        <v>0</v>
      </c>
      <c r="T464" s="42" t="s">
        <v>33</v>
      </c>
      <c r="U464" s="4"/>
      <c r="V464" s="4"/>
      <c r="W464" s="4"/>
      <c r="X464" s="20"/>
      <c r="Y464" s="20"/>
      <c r="Z464" s="20"/>
      <c r="AA464" s="3"/>
      <c r="AB464" s="3"/>
      <c r="AC464" s="21"/>
      <c r="AD464" s="21"/>
      <c r="AE464" s="21"/>
      <c r="AF464" s="4"/>
      <c r="AG464" s="1"/>
    </row>
    <row r="465" spans="1:33" x14ac:dyDescent="0.25">
      <c r="A465" s="36" t="s">
        <v>964</v>
      </c>
      <c r="B465" s="37" t="s">
        <v>982</v>
      </c>
      <c r="C465" s="38" t="s">
        <v>983</v>
      </c>
      <c r="D465" s="40">
        <v>0.2290788</v>
      </c>
      <c r="E465" s="40">
        <v>0</v>
      </c>
      <c r="F465" s="39">
        <f t="shared" si="169"/>
        <v>0.2290788</v>
      </c>
      <c r="G465" s="40">
        <f t="shared" si="170"/>
        <v>0.2290788</v>
      </c>
      <c r="H465" s="40">
        <f t="shared" si="170"/>
        <v>0</v>
      </c>
      <c r="I465" s="39">
        <v>0</v>
      </c>
      <c r="J465" s="40">
        <v>0</v>
      </c>
      <c r="K465" s="39">
        <v>0</v>
      </c>
      <c r="L465" s="40">
        <v>0</v>
      </c>
      <c r="M465" s="39">
        <v>0</v>
      </c>
      <c r="N465" s="40">
        <v>0</v>
      </c>
      <c r="O465" s="40">
        <v>0.2290788</v>
      </c>
      <c r="P465" s="40">
        <v>0</v>
      </c>
      <c r="Q465" s="40">
        <f t="shared" si="171"/>
        <v>0.2290788</v>
      </c>
      <c r="R465" s="40">
        <f t="shared" si="172"/>
        <v>0</v>
      </c>
      <c r="S465" s="41">
        <v>0</v>
      </c>
      <c r="T465" s="42" t="s">
        <v>33</v>
      </c>
      <c r="U465" s="4"/>
      <c r="V465" s="4"/>
      <c r="W465" s="4"/>
      <c r="X465" s="20"/>
      <c r="Y465" s="20"/>
      <c r="Z465" s="20"/>
      <c r="AA465" s="3"/>
      <c r="AB465" s="3"/>
      <c r="AC465" s="21"/>
      <c r="AD465" s="21"/>
      <c r="AE465" s="21"/>
      <c r="AF465" s="4"/>
      <c r="AG465" s="1"/>
    </row>
    <row r="466" spans="1:33" ht="63" x14ac:dyDescent="0.25">
      <c r="A466" s="56" t="s">
        <v>964</v>
      </c>
      <c r="B466" s="37" t="s">
        <v>984</v>
      </c>
      <c r="C466" s="38" t="s">
        <v>985</v>
      </c>
      <c r="D466" s="40">
        <v>9.0429999999999993</v>
      </c>
      <c r="E466" s="40">
        <v>0</v>
      </c>
      <c r="F466" s="39">
        <f>D466-E466</f>
        <v>9.0429999999999993</v>
      </c>
      <c r="G466" s="40" t="s">
        <v>33</v>
      </c>
      <c r="H466" s="40">
        <f t="shared" si="170"/>
        <v>11.400675</v>
      </c>
      <c r="I466" s="39" t="s">
        <v>33</v>
      </c>
      <c r="J466" s="40">
        <v>11.400675</v>
      </c>
      <c r="K466" s="39" t="s">
        <v>33</v>
      </c>
      <c r="L466" s="40">
        <v>0</v>
      </c>
      <c r="M466" s="39" t="s">
        <v>33</v>
      </c>
      <c r="N466" s="40">
        <v>0</v>
      </c>
      <c r="O466" s="40" t="s">
        <v>33</v>
      </c>
      <c r="P466" s="40">
        <v>0</v>
      </c>
      <c r="Q466" s="40">
        <f>F466-H466</f>
        <v>-2.3576750000000004</v>
      </c>
      <c r="R466" s="40" t="s">
        <v>33</v>
      </c>
      <c r="S466" s="41" t="s">
        <v>33</v>
      </c>
      <c r="T466" s="47" t="s">
        <v>986</v>
      </c>
      <c r="U466" s="4"/>
      <c r="V466" s="4"/>
      <c r="W466" s="4"/>
      <c r="X466" s="20"/>
      <c r="Y466" s="20"/>
      <c r="Z466" s="20"/>
      <c r="AA466" s="3"/>
      <c r="AB466" s="3"/>
      <c r="AC466" s="21"/>
      <c r="AD466" s="21"/>
      <c r="AE466" s="21"/>
      <c r="AF466" s="4"/>
      <c r="AG466" s="1"/>
    </row>
    <row r="467" spans="1:33" ht="31.5" x14ac:dyDescent="0.25">
      <c r="A467" s="56" t="s">
        <v>964</v>
      </c>
      <c r="B467" s="37" t="s">
        <v>987</v>
      </c>
      <c r="C467" s="38" t="s">
        <v>988</v>
      </c>
      <c r="D467" s="40" t="s">
        <v>33</v>
      </c>
      <c r="E467" s="40" t="s">
        <v>33</v>
      </c>
      <c r="F467" s="39" t="s">
        <v>33</v>
      </c>
      <c r="G467" s="40" t="s">
        <v>33</v>
      </c>
      <c r="H467" s="40">
        <f t="shared" si="170"/>
        <v>0</v>
      </c>
      <c r="I467" s="39" t="s">
        <v>33</v>
      </c>
      <c r="J467" s="40">
        <v>0</v>
      </c>
      <c r="K467" s="39" t="s">
        <v>33</v>
      </c>
      <c r="L467" s="40">
        <v>0</v>
      </c>
      <c r="M467" s="39" t="s">
        <v>33</v>
      </c>
      <c r="N467" s="40">
        <v>0</v>
      </c>
      <c r="O467" s="40" t="s">
        <v>33</v>
      </c>
      <c r="P467" s="40">
        <v>0</v>
      </c>
      <c r="Q467" s="40" t="s">
        <v>33</v>
      </c>
      <c r="R467" s="40" t="s">
        <v>33</v>
      </c>
      <c r="S467" s="41" t="s">
        <v>33</v>
      </c>
      <c r="T467" s="42" t="s">
        <v>989</v>
      </c>
      <c r="U467" s="4"/>
      <c r="V467" s="4"/>
      <c r="W467" s="4"/>
      <c r="X467" s="20"/>
      <c r="Y467" s="20"/>
      <c r="Z467" s="20"/>
      <c r="AA467" s="3"/>
      <c r="AB467" s="3"/>
      <c r="AC467" s="21"/>
      <c r="AD467" s="21"/>
      <c r="AE467" s="21"/>
      <c r="AF467" s="4"/>
      <c r="AG467" s="1"/>
    </row>
    <row r="468" spans="1:33" ht="31.5" x14ac:dyDescent="0.25">
      <c r="A468" s="56" t="s">
        <v>964</v>
      </c>
      <c r="B468" s="37" t="s">
        <v>990</v>
      </c>
      <c r="C468" s="38" t="s">
        <v>991</v>
      </c>
      <c r="D468" s="40" t="s">
        <v>33</v>
      </c>
      <c r="E468" s="40" t="s">
        <v>33</v>
      </c>
      <c r="F468" s="39" t="s">
        <v>33</v>
      </c>
      <c r="G468" s="40" t="s">
        <v>33</v>
      </c>
      <c r="H468" s="40">
        <f t="shared" si="170"/>
        <v>0</v>
      </c>
      <c r="I468" s="39" t="s">
        <v>33</v>
      </c>
      <c r="J468" s="40">
        <v>0</v>
      </c>
      <c r="K468" s="39" t="s">
        <v>33</v>
      </c>
      <c r="L468" s="40">
        <v>0</v>
      </c>
      <c r="M468" s="39" t="s">
        <v>33</v>
      </c>
      <c r="N468" s="40">
        <v>0</v>
      </c>
      <c r="O468" s="40" t="s">
        <v>33</v>
      </c>
      <c r="P468" s="40">
        <v>0</v>
      </c>
      <c r="Q468" s="40" t="s">
        <v>33</v>
      </c>
      <c r="R468" s="40" t="s">
        <v>33</v>
      </c>
      <c r="S468" s="41" t="s">
        <v>33</v>
      </c>
      <c r="T468" s="42" t="s">
        <v>989</v>
      </c>
      <c r="U468" s="4"/>
      <c r="V468" s="4"/>
      <c r="W468" s="4"/>
      <c r="X468" s="20"/>
      <c r="Y468" s="20"/>
      <c r="Z468" s="20"/>
      <c r="AA468" s="3"/>
      <c r="AB468" s="3"/>
      <c r="AC468" s="21"/>
      <c r="AD468" s="21"/>
      <c r="AE468" s="21"/>
      <c r="AF468" s="4"/>
      <c r="AG468" s="1"/>
    </row>
    <row r="469" spans="1:33" ht="31.5" x14ac:dyDescent="0.25">
      <c r="A469" s="56" t="s">
        <v>964</v>
      </c>
      <c r="B469" s="37" t="s">
        <v>992</v>
      </c>
      <c r="C469" s="38" t="s">
        <v>993</v>
      </c>
      <c r="D469" s="40" t="s">
        <v>33</v>
      </c>
      <c r="E469" s="40" t="s">
        <v>33</v>
      </c>
      <c r="F469" s="39" t="s">
        <v>33</v>
      </c>
      <c r="G469" s="40" t="s">
        <v>33</v>
      </c>
      <c r="H469" s="40">
        <f t="shared" si="170"/>
        <v>0.17221199999999998</v>
      </c>
      <c r="I469" s="39" t="s">
        <v>33</v>
      </c>
      <c r="J469" s="40">
        <v>0.17221199999999998</v>
      </c>
      <c r="K469" s="39" t="s">
        <v>33</v>
      </c>
      <c r="L469" s="40">
        <v>0</v>
      </c>
      <c r="M469" s="39" t="s">
        <v>33</v>
      </c>
      <c r="N469" s="40">
        <v>0</v>
      </c>
      <c r="O469" s="40" t="s">
        <v>33</v>
      </c>
      <c r="P469" s="40">
        <v>0</v>
      </c>
      <c r="Q469" s="40" t="s">
        <v>33</v>
      </c>
      <c r="R469" s="40" t="s">
        <v>33</v>
      </c>
      <c r="S469" s="41" t="s">
        <v>33</v>
      </c>
      <c r="T469" s="42" t="s">
        <v>994</v>
      </c>
      <c r="U469" s="4"/>
      <c r="V469" s="4"/>
      <c r="W469" s="4"/>
      <c r="X469" s="20"/>
      <c r="Y469" s="20"/>
      <c r="Z469" s="20"/>
      <c r="AA469" s="3"/>
      <c r="AB469" s="3"/>
      <c r="AC469" s="21"/>
      <c r="AD469" s="21"/>
      <c r="AE469" s="21"/>
      <c r="AF469" s="4"/>
      <c r="AG469" s="1"/>
    </row>
    <row r="470" spans="1:33" ht="63" x14ac:dyDescent="0.25">
      <c r="A470" s="56" t="s">
        <v>964</v>
      </c>
      <c r="B470" s="37" t="s">
        <v>995</v>
      </c>
      <c r="C470" s="38" t="s">
        <v>996</v>
      </c>
      <c r="D470" s="40">
        <v>10.672799999999999</v>
      </c>
      <c r="E470" s="40">
        <v>0</v>
      </c>
      <c r="F470" s="39">
        <f>D470-E470</f>
        <v>10.672799999999999</v>
      </c>
      <c r="G470" s="40" t="s">
        <v>33</v>
      </c>
      <c r="H470" s="40">
        <f t="shared" si="170"/>
        <v>7.7336400000000003</v>
      </c>
      <c r="I470" s="39" t="s">
        <v>33</v>
      </c>
      <c r="J470" s="40">
        <v>7.7336400000000003</v>
      </c>
      <c r="K470" s="39" t="s">
        <v>33</v>
      </c>
      <c r="L470" s="40">
        <v>0</v>
      </c>
      <c r="M470" s="39" t="s">
        <v>33</v>
      </c>
      <c r="N470" s="40">
        <v>0</v>
      </c>
      <c r="O470" s="40" t="s">
        <v>33</v>
      </c>
      <c r="P470" s="40">
        <v>0</v>
      </c>
      <c r="Q470" s="40">
        <f>F470-H470</f>
        <v>2.9391599999999984</v>
      </c>
      <c r="R470" s="40" t="s">
        <v>33</v>
      </c>
      <c r="S470" s="41" t="s">
        <v>33</v>
      </c>
      <c r="T470" s="47" t="s">
        <v>357</v>
      </c>
      <c r="U470" s="4"/>
      <c r="V470" s="4"/>
      <c r="W470" s="4"/>
      <c r="X470" s="20"/>
      <c r="Y470" s="20"/>
      <c r="Z470" s="20"/>
      <c r="AA470" s="3"/>
      <c r="AB470" s="3"/>
      <c r="AC470" s="21"/>
      <c r="AD470" s="21"/>
      <c r="AE470" s="21"/>
      <c r="AF470" s="4"/>
      <c r="AG470" s="1"/>
    </row>
    <row r="471" spans="1:33" ht="78.75" x14ac:dyDescent="0.25">
      <c r="A471" s="56" t="s">
        <v>964</v>
      </c>
      <c r="B471" s="37" t="s">
        <v>997</v>
      </c>
      <c r="C471" s="38" t="s">
        <v>998</v>
      </c>
      <c r="D471" s="40" t="s">
        <v>33</v>
      </c>
      <c r="E471" s="40" t="s">
        <v>33</v>
      </c>
      <c r="F471" s="39" t="s">
        <v>33</v>
      </c>
      <c r="G471" s="40" t="s">
        <v>33</v>
      </c>
      <c r="H471" s="40">
        <f t="shared" si="170"/>
        <v>0</v>
      </c>
      <c r="I471" s="39" t="s">
        <v>33</v>
      </c>
      <c r="J471" s="40">
        <v>0</v>
      </c>
      <c r="K471" s="39" t="s">
        <v>33</v>
      </c>
      <c r="L471" s="40">
        <v>0</v>
      </c>
      <c r="M471" s="39" t="s">
        <v>33</v>
      </c>
      <c r="N471" s="40">
        <v>0</v>
      </c>
      <c r="O471" s="40" t="s">
        <v>33</v>
      </c>
      <c r="P471" s="40">
        <v>0</v>
      </c>
      <c r="Q471" s="40" t="s">
        <v>33</v>
      </c>
      <c r="R471" s="40" t="s">
        <v>33</v>
      </c>
      <c r="S471" s="41" t="s">
        <v>33</v>
      </c>
      <c r="T471" s="42" t="s">
        <v>660</v>
      </c>
      <c r="U471" s="4"/>
      <c r="V471" s="4"/>
      <c r="W471" s="4"/>
      <c r="X471" s="20"/>
      <c r="Y471" s="20"/>
      <c r="Z471" s="20"/>
      <c r="AA471" s="3"/>
      <c r="AB471" s="3"/>
      <c r="AC471" s="21"/>
      <c r="AD471" s="21"/>
      <c r="AE471" s="21"/>
      <c r="AF471" s="4"/>
      <c r="AG471" s="1"/>
    </row>
    <row r="472" spans="1:33" ht="78.75" x14ac:dyDescent="0.25">
      <c r="A472" s="56" t="s">
        <v>964</v>
      </c>
      <c r="B472" s="37" t="s">
        <v>999</v>
      </c>
      <c r="C472" s="38" t="s">
        <v>1000</v>
      </c>
      <c r="D472" s="40" t="s">
        <v>33</v>
      </c>
      <c r="E472" s="40" t="s">
        <v>33</v>
      </c>
      <c r="F472" s="39" t="s">
        <v>33</v>
      </c>
      <c r="G472" s="40" t="s">
        <v>33</v>
      </c>
      <c r="H472" s="40">
        <f t="shared" si="170"/>
        <v>5.7504</v>
      </c>
      <c r="I472" s="39" t="s">
        <v>33</v>
      </c>
      <c r="J472" s="40">
        <v>5.7504</v>
      </c>
      <c r="K472" s="39" t="s">
        <v>33</v>
      </c>
      <c r="L472" s="40">
        <v>0</v>
      </c>
      <c r="M472" s="39" t="s">
        <v>33</v>
      </c>
      <c r="N472" s="40">
        <v>0</v>
      </c>
      <c r="O472" s="40" t="s">
        <v>33</v>
      </c>
      <c r="P472" s="40">
        <v>0</v>
      </c>
      <c r="Q472" s="40" t="s">
        <v>33</v>
      </c>
      <c r="R472" s="40" t="s">
        <v>33</v>
      </c>
      <c r="S472" s="41" t="s">
        <v>33</v>
      </c>
      <c r="T472" s="42" t="s">
        <v>660</v>
      </c>
      <c r="U472" s="4"/>
      <c r="V472" s="4"/>
      <c r="W472" s="4"/>
      <c r="X472" s="20"/>
      <c r="Y472" s="20"/>
      <c r="Z472" s="20"/>
      <c r="AA472" s="3"/>
      <c r="AB472" s="3"/>
      <c r="AC472" s="21"/>
      <c r="AD472" s="21"/>
      <c r="AE472" s="21"/>
      <c r="AF472" s="4"/>
      <c r="AG472" s="1"/>
    </row>
    <row r="473" spans="1:33" ht="47.25" x14ac:dyDescent="0.25">
      <c r="A473" s="56" t="s">
        <v>964</v>
      </c>
      <c r="B473" s="37" t="s">
        <v>1001</v>
      </c>
      <c r="C473" s="38" t="s">
        <v>1002</v>
      </c>
      <c r="D473" s="40" t="s">
        <v>33</v>
      </c>
      <c r="E473" s="40" t="s">
        <v>33</v>
      </c>
      <c r="F473" s="39" t="s">
        <v>33</v>
      </c>
      <c r="G473" s="40" t="s">
        <v>33</v>
      </c>
      <c r="H473" s="40">
        <f t="shared" ref="H473:H480" si="173">J473+L473+N473+P473</f>
        <v>1.4970000000000001</v>
      </c>
      <c r="I473" s="39" t="s">
        <v>33</v>
      </c>
      <c r="J473" s="40">
        <v>1.4970000000000001</v>
      </c>
      <c r="K473" s="39" t="s">
        <v>33</v>
      </c>
      <c r="L473" s="40">
        <v>0</v>
      </c>
      <c r="M473" s="39" t="s">
        <v>33</v>
      </c>
      <c r="N473" s="40">
        <v>0</v>
      </c>
      <c r="O473" s="40" t="s">
        <v>33</v>
      </c>
      <c r="P473" s="40">
        <v>0</v>
      </c>
      <c r="Q473" s="40" t="s">
        <v>33</v>
      </c>
      <c r="R473" s="40" t="s">
        <v>33</v>
      </c>
      <c r="S473" s="41" t="s">
        <v>33</v>
      </c>
      <c r="T473" s="42" t="s">
        <v>1003</v>
      </c>
      <c r="U473" s="4"/>
      <c r="V473" s="4"/>
      <c r="W473" s="4"/>
      <c r="X473" s="20"/>
      <c r="Y473" s="20"/>
      <c r="Z473" s="20"/>
      <c r="AA473" s="3"/>
      <c r="AB473" s="3"/>
      <c r="AC473" s="21"/>
      <c r="AD473" s="21"/>
      <c r="AE473" s="21"/>
      <c r="AF473" s="4"/>
      <c r="AG473" s="1"/>
    </row>
    <row r="474" spans="1:33" ht="78.75" x14ac:dyDescent="0.25">
      <c r="A474" s="56" t="s">
        <v>964</v>
      </c>
      <c r="B474" s="37" t="s">
        <v>1004</v>
      </c>
      <c r="C474" s="38" t="s">
        <v>1005</v>
      </c>
      <c r="D474" s="40" t="s">
        <v>33</v>
      </c>
      <c r="E474" s="40" t="s">
        <v>33</v>
      </c>
      <c r="F474" s="39" t="s">
        <v>33</v>
      </c>
      <c r="G474" s="40" t="s">
        <v>33</v>
      </c>
      <c r="H474" s="40">
        <f t="shared" si="173"/>
        <v>6.6033995999999995</v>
      </c>
      <c r="I474" s="39" t="s">
        <v>33</v>
      </c>
      <c r="J474" s="40">
        <v>6.6033995999999995</v>
      </c>
      <c r="K474" s="39" t="s">
        <v>33</v>
      </c>
      <c r="L474" s="40">
        <v>0</v>
      </c>
      <c r="M474" s="39" t="s">
        <v>33</v>
      </c>
      <c r="N474" s="40">
        <v>0</v>
      </c>
      <c r="O474" s="40" t="s">
        <v>33</v>
      </c>
      <c r="P474" s="40">
        <v>0</v>
      </c>
      <c r="Q474" s="40" t="s">
        <v>33</v>
      </c>
      <c r="R474" s="40" t="s">
        <v>33</v>
      </c>
      <c r="S474" s="41" t="s">
        <v>33</v>
      </c>
      <c r="T474" s="42" t="s">
        <v>660</v>
      </c>
      <c r="U474" s="4"/>
      <c r="V474" s="4"/>
      <c r="W474" s="4"/>
      <c r="X474" s="20"/>
      <c r="Y474" s="20"/>
      <c r="Z474" s="20"/>
      <c r="AA474" s="3"/>
      <c r="AB474" s="3"/>
      <c r="AC474" s="21"/>
      <c r="AD474" s="21"/>
      <c r="AE474" s="21"/>
      <c r="AF474" s="4"/>
      <c r="AG474" s="1"/>
    </row>
    <row r="475" spans="1:33" ht="63" x14ac:dyDescent="0.25">
      <c r="A475" s="56" t="s">
        <v>964</v>
      </c>
      <c r="B475" s="37" t="s">
        <v>1006</v>
      </c>
      <c r="C475" s="38" t="s">
        <v>1007</v>
      </c>
      <c r="D475" s="40">
        <v>3.4138679999999999</v>
      </c>
      <c r="E475" s="40">
        <v>0</v>
      </c>
      <c r="F475" s="39">
        <f>D475-E475</f>
        <v>3.4138679999999999</v>
      </c>
      <c r="G475" s="40" t="s">
        <v>33</v>
      </c>
      <c r="H475" s="40">
        <f t="shared" si="173"/>
        <v>6.36</v>
      </c>
      <c r="I475" s="39" t="s">
        <v>33</v>
      </c>
      <c r="J475" s="40">
        <v>6.36</v>
      </c>
      <c r="K475" s="39" t="s">
        <v>33</v>
      </c>
      <c r="L475" s="40">
        <v>0</v>
      </c>
      <c r="M475" s="39" t="s">
        <v>33</v>
      </c>
      <c r="N475" s="40">
        <v>0</v>
      </c>
      <c r="O475" s="40" t="s">
        <v>33</v>
      </c>
      <c r="P475" s="40">
        <v>0</v>
      </c>
      <c r="Q475" s="40">
        <f>F475-H475</f>
        <v>-2.9461320000000004</v>
      </c>
      <c r="R475" s="40" t="s">
        <v>33</v>
      </c>
      <c r="S475" s="41" t="s">
        <v>33</v>
      </c>
      <c r="T475" s="47" t="s">
        <v>357</v>
      </c>
      <c r="U475" s="4"/>
      <c r="V475" s="4"/>
      <c r="W475" s="4"/>
      <c r="X475" s="20"/>
      <c r="Y475" s="20"/>
      <c r="Z475" s="20"/>
      <c r="AA475" s="3"/>
      <c r="AB475" s="3"/>
      <c r="AC475" s="21"/>
      <c r="AD475" s="21"/>
      <c r="AE475" s="21"/>
      <c r="AF475" s="4"/>
      <c r="AG475" s="1"/>
    </row>
    <row r="476" spans="1:33" ht="47.25" x14ac:dyDescent="0.25">
      <c r="A476" s="56" t="s">
        <v>964</v>
      </c>
      <c r="B476" s="37" t="s">
        <v>1008</v>
      </c>
      <c r="C476" s="38" t="s">
        <v>1009</v>
      </c>
      <c r="D476" s="40" t="s">
        <v>33</v>
      </c>
      <c r="E476" s="40" t="s">
        <v>33</v>
      </c>
      <c r="F476" s="39" t="s">
        <v>33</v>
      </c>
      <c r="G476" s="40" t="s">
        <v>33</v>
      </c>
      <c r="H476" s="40">
        <f t="shared" si="173"/>
        <v>0</v>
      </c>
      <c r="I476" s="39" t="s">
        <v>33</v>
      </c>
      <c r="J476" s="40">
        <v>0</v>
      </c>
      <c r="K476" s="39" t="s">
        <v>33</v>
      </c>
      <c r="L476" s="40">
        <v>0</v>
      </c>
      <c r="M476" s="39" t="s">
        <v>33</v>
      </c>
      <c r="N476" s="40">
        <v>0</v>
      </c>
      <c r="O476" s="40" t="s">
        <v>33</v>
      </c>
      <c r="P476" s="40">
        <v>0</v>
      </c>
      <c r="Q476" s="40" t="s">
        <v>33</v>
      </c>
      <c r="R476" s="40" t="s">
        <v>33</v>
      </c>
      <c r="S476" s="41" t="s">
        <v>33</v>
      </c>
      <c r="T476" s="42" t="s">
        <v>739</v>
      </c>
      <c r="U476" s="4"/>
      <c r="V476" s="4"/>
      <c r="W476" s="4"/>
      <c r="X476" s="20"/>
      <c r="Y476" s="20"/>
      <c r="Z476" s="20"/>
      <c r="AA476" s="3"/>
      <c r="AB476" s="3"/>
      <c r="AC476" s="21"/>
      <c r="AD476" s="21"/>
      <c r="AE476" s="21"/>
      <c r="AF476" s="4"/>
      <c r="AG476" s="1"/>
    </row>
    <row r="477" spans="1:33" ht="31.5" x14ac:dyDescent="0.25">
      <c r="A477" s="56" t="s">
        <v>964</v>
      </c>
      <c r="B477" s="37" t="s">
        <v>1010</v>
      </c>
      <c r="C477" s="38" t="s">
        <v>1011</v>
      </c>
      <c r="D477" s="40" t="s">
        <v>33</v>
      </c>
      <c r="E477" s="40" t="s">
        <v>33</v>
      </c>
      <c r="F477" s="39" t="s">
        <v>33</v>
      </c>
      <c r="G477" s="40" t="s">
        <v>33</v>
      </c>
      <c r="H477" s="40">
        <f t="shared" si="173"/>
        <v>0.21</v>
      </c>
      <c r="I477" s="39" t="s">
        <v>33</v>
      </c>
      <c r="J477" s="40">
        <v>0.21</v>
      </c>
      <c r="K477" s="39" t="s">
        <v>33</v>
      </c>
      <c r="L477" s="40">
        <v>0</v>
      </c>
      <c r="M477" s="39" t="s">
        <v>33</v>
      </c>
      <c r="N477" s="40">
        <v>0</v>
      </c>
      <c r="O477" s="40" t="s">
        <v>33</v>
      </c>
      <c r="P477" s="40">
        <v>0</v>
      </c>
      <c r="Q477" s="40" t="s">
        <v>33</v>
      </c>
      <c r="R477" s="40" t="s">
        <v>33</v>
      </c>
      <c r="S477" s="41" t="s">
        <v>33</v>
      </c>
      <c r="T477" s="42" t="s">
        <v>739</v>
      </c>
      <c r="U477" s="4"/>
      <c r="V477" s="4"/>
      <c r="W477" s="4"/>
      <c r="X477" s="20"/>
      <c r="Y477" s="20"/>
      <c r="Z477" s="20"/>
      <c r="AA477" s="3"/>
      <c r="AB477" s="3"/>
      <c r="AC477" s="21"/>
      <c r="AD477" s="21"/>
      <c r="AE477" s="21"/>
      <c r="AF477" s="4"/>
      <c r="AG477" s="1"/>
    </row>
    <row r="478" spans="1:33" ht="47.25" x14ac:dyDescent="0.25">
      <c r="A478" s="56" t="s">
        <v>964</v>
      </c>
      <c r="B478" s="37" t="s">
        <v>1012</v>
      </c>
      <c r="C478" s="38" t="s">
        <v>1013</v>
      </c>
      <c r="D478" s="40" t="s">
        <v>33</v>
      </c>
      <c r="E478" s="40" t="s">
        <v>33</v>
      </c>
      <c r="F478" s="39" t="s">
        <v>33</v>
      </c>
      <c r="G478" s="40" t="s">
        <v>33</v>
      </c>
      <c r="H478" s="40">
        <f t="shared" si="173"/>
        <v>0.10199999999999999</v>
      </c>
      <c r="I478" s="39" t="s">
        <v>33</v>
      </c>
      <c r="J478" s="40">
        <v>0.10199999999999999</v>
      </c>
      <c r="K478" s="39" t="s">
        <v>33</v>
      </c>
      <c r="L478" s="40">
        <v>0</v>
      </c>
      <c r="M478" s="39" t="s">
        <v>33</v>
      </c>
      <c r="N478" s="40">
        <v>0</v>
      </c>
      <c r="O478" s="40" t="s">
        <v>33</v>
      </c>
      <c r="P478" s="40">
        <v>0</v>
      </c>
      <c r="Q478" s="40" t="s">
        <v>33</v>
      </c>
      <c r="R478" s="40" t="s">
        <v>33</v>
      </c>
      <c r="S478" s="41" t="s">
        <v>33</v>
      </c>
      <c r="T478" s="42" t="s">
        <v>739</v>
      </c>
      <c r="U478" s="4"/>
      <c r="V478" s="4"/>
      <c r="W478" s="4"/>
      <c r="X478" s="20"/>
      <c r="Y478" s="20"/>
      <c r="Z478" s="20"/>
      <c r="AA478" s="3"/>
      <c r="AB478" s="3"/>
      <c r="AC478" s="21"/>
      <c r="AD478" s="21"/>
      <c r="AE478" s="21"/>
      <c r="AF478" s="4"/>
      <c r="AG478" s="1"/>
    </row>
    <row r="479" spans="1:33" ht="31.5" x14ac:dyDescent="0.25">
      <c r="A479" s="56" t="s">
        <v>964</v>
      </c>
      <c r="B479" s="37" t="s">
        <v>1014</v>
      </c>
      <c r="C479" s="38" t="s">
        <v>1015</v>
      </c>
      <c r="D479" s="40" t="s">
        <v>33</v>
      </c>
      <c r="E479" s="40" t="s">
        <v>33</v>
      </c>
      <c r="F479" s="39" t="s">
        <v>33</v>
      </c>
      <c r="G479" s="40" t="s">
        <v>33</v>
      </c>
      <c r="H479" s="40">
        <f t="shared" si="173"/>
        <v>0</v>
      </c>
      <c r="I479" s="39" t="s">
        <v>33</v>
      </c>
      <c r="J479" s="40">
        <v>0</v>
      </c>
      <c r="K479" s="39" t="s">
        <v>33</v>
      </c>
      <c r="L479" s="40">
        <v>0</v>
      </c>
      <c r="M479" s="39" t="s">
        <v>33</v>
      </c>
      <c r="N479" s="40">
        <v>0</v>
      </c>
      <c r="O479" s="40" t="s">
        <v>33</v>
      </c>
      <c r="P479" s="40">
        <v>0</v>
      </c>
      <c r="Q479" s="40" t="s">
        <v>33</v>
      </c>
      <c r="R479" s="40" t="s">
        <v>33</v>
      </c>
      <c r="S479" s="41" t="s">
        <v>33</v>
      </c>
      <c r="T479" s="42" t="s">
        <v>739</v>
      </c>
      <c r="U479" s="4"/>
      <c r="V479" s="4"/>
      <c r="W479" s="4"/>
      <c r="X479" s="20"/>
      <c r="Y479" s="20"/>
      <c r="Z479" s="20"/>
      <c r="AA479" s="3"/>
      <c r="AB479" s="3"/>
      <c r="AC479" s="21"/>
      <c r="AD479" s="21"/>
      <c r="AE479" s="21"/>
      <c r="AF479" s="4"/>
      <c r="AG479" s="1"/>
    </row>
    <row r="480" spans="1:33" ht="47.25" x14ac:dyDescent="0.25">
      <c r="A480" s="56" t="s">
        <v>964</v>
      </c>
      <c r="B480" s="37" t="s">
        <v>1016</v>
      </c>
      <c r="C480" s="38" t="s">
        <v>1017</v>
      </c>
      <c r="D480" s="40">
        <v>52.338999999999999</v>
      </c>
      <c r="E480" s="40">
        <v>14.699439049999999</v>
      </c>
      <c r="F480" s="39">
        <f>D480-E480</f>
        <v>37.639560950000003</v>
      </c>
      <c r="G480" s="40" t="s">
        <v>33</v>
      </c>
      <c r="H480" s="40">
        <f t="shared" si="173"/>
        <v>0.65071149000000006</v>
      </c>
      <c r="I480" s="39" t="s">
        <v>33</v>
      </c>
      <c r="J480" s="40">
        <v>0.65071149000000006</v>
      </c>
      <c r="K480" s="39" t="s">
        <v>33</v>
      </c>
      <c r="L480" s="40">
        <v>0</v>
      </c>
      <c r="M480" s="39" t="s">
        <v>33</v>
      </c>
      <c r="N480" s="40">
        <v>0</v>
      </c>
      <c r="O480" s="40" t="s">
        <v>33</v>
      </c>
      <c r="P480" s="40">
        <v>0</v>
      </c>
      <c r="Q480" s="40">
        <f>F480-H480</f>
        <v>36.988849460000004</v>
      </c>
      <c r="R480" s="40" t="s">
        <v>33</v>
      </c>
      <c r="S480" s="41" t="s">
        <v>33</v>
      </c>
      <c r="T480" s="42" t="s">
        <v>1018</v>
      </c>
      <c r="U480" s="4"/>
      <c r="V480" s="4"/>
      <c r="W480" s="4"/>
      <c r="X480" s="20"/>
      <c r="Y480" s="20"/>
      <c r="Z480" s="20"/>
      <c r="AA480" s="3"/>
      <c r="AB480" s="3"/>
      <c r="AC480" s="21"/>
      <c r="AD480" s="21"/>
      <c r="AE480" s="21"/>
      <c r="AF480" s="4"/>
      <c r="AG480" s="1"/>
    </row>
    <row r="481" spans="1:33" x14ac:dyDescent="0.25">
      <c r="A481" s="29" t="s">
        <v>1019</v>
      </c>
      <c r="B481" s="30" t="s">
        <v>1020</v>
      </c>
      <c r="C481" s="30" t="s">
        <v>32</v>
      </c>
      <c r="D481" s="31">
        <f t="shared" ref="D481:R481" si="174">SUM(D482,D520,D530,D618,D625,D631,D632)</f>
        <v>10712.72619706271</v>
      </c>
      <c r="E481" s="31">
        <f t="shared" si="174"/>
        <v>3853.4796321800004</v>
      </c>
      <c r="F481" s="31">
        <f t="shared" si="174"/>
        <v>6859.2465648827092</v>
      </c>
      <c r="G481" s="32">
        <f t="shared" si="174"/>
        <v>3013.0050158407389</v>
      </c>
      <c r="H481" s="32">
        <f t="shared" si="174"/>
        <v>356.92689626999999</v>
      </c>
      <c r="I481" s="31">
        <f t="shared" si="174"/>
        <v>318.09387795599991</v>
      </c>
      <c r="J481" s="31">
        <f t="shared" si="174"/>
        <v>356.92689626999999</v>
      </c>
      <c r="K481" s="31">
        <f t="shared" si="174"/>
        <v>31.971156739319994</v>
      </c>
      <c r="L481" s="32">
        <f t="shared" si="174"/>
        <v>0</v>
      </c>
      <c r="M481" s="31">
        <f t="shared" si="174"/>
        <v>152.74490530759999</v>
      </c>
      <c r="N481" s="32">
        <f t="shared" si="174"/>
        <v>0</v>
      </c>
      <c r="O481" s="32">
        <f t="shared" si="174"/>
        <v>2510.1950758378193</v>
      </c>
      <c r="P481" s="32">
        <f t="shared" si="174"/>
        <v>0</v>
      </c>
      <c r="Q481" s="32">
        <f t="shared" si="174"/>
        <v>6562.3830510527096</v>
      </c>
      <c r="R481" s="32">
        <f t="shared" si="174"/>
        <v>-36.187412645999927</v>
      </c>
      <c r="S481" s="33">
        <f t="shared" si="146"/>
        <v>-0.11376331062556798</v>
      </c>
      <c r="T481" s="34" t="s">
        <v>33</v>
      </c>
      <c r="U481" s="4"/>
      <c r="V481" s="4"/>
      <c r="W481" s="4"/>
      <c r="X481" s="20"/>
      <c r="Y481" s="20"/>
      <c r="Z481" s="20"/>
      <c r="AA481" s="3"/>
      <c r="AB481" s="3"/>
      <c r="AC481" s="21"/>
      <c r="AD481" s="21"/>
      <c r="AE481" s="21"/>
      <c r="AF481" s="4"/>
      <c r="AG481" s="1"/>
    </row>
    <row r="482" spans="1:33" ht="31.5" x14ac:dyDescent="0.25">
      <c r="A482" s="29" t="s">
        <v>1021</v>
      </c>
      <c r="B482" s="30" t="s">
        <v>51</v>
      </c>
      <c r="C482" s="30" t="s">
        <v>32</v>
      </c>
      <c r="D482" s="31">
        <f t="shared" ref="D482:R482" si="175">D483+D486+D489+D519</f>
        <v>2051.206262146</v>
      </c>
      <c r="E482" s="31">
        <f t="shared" si="175"/>
        <v>720.62993186999995</v>
      </c>
      <c r="F482" s="31">
        <f t="shared" si="175"/>
        <v>1330.5763302760001</v>
      </c>
      <c r="G482" s="32">
        <f t="shared" si="175"/>
        <v>453.14860828680003</v>
      </c>
      <c r="H482" s="32">
        <f t="shared" si="175"/>
        <v>125.71561102999999</v>
      </c>
      <c r="I482" s="31">
        <f t="shared" si="175"/>
        <v>86.494228259999957</v>
      </c>
      <c r="J482" s="31">
        <f t="shared" si="175"/>
        <v>125.71561102999999</v>
      </c>
      <c r="K482" s="31">
        <f t="shared" si="175"/>
        <v>11</v>
      </c>
      <c r="L482" s="32">
        <f t="shared" si="175"/>
        <v>0</v>
      </c>
      <c r="M482" s="31">
        <f t="shared" si="175"/>
        <v>36.8121534</v>
      </c>
      <c r="N482" s="32">
        <f t="shared" si="175"/>
        <v>0</v>
      </c>
      <c r="O482" s="32">
        <f t="shared" si="175"/>
        <v>318.84222662680003</v>
      </c>
      <c r="P482" s="32">
        <f t="shared" si="175"/>
        <v>0</v>
      </c>
      <c r="Q482" s="32">
        <f t="shared" si="175"/>
        <v>1223.6560340860001</v>
      </c>
      <c r="R482" s="32">
        <f t="shared" si="175"/>
        <v>20.831720370000056</v>
      </c>
      <c r="S482" s="33">
        <f t="shared" si="146"/>
        <v>0.24084520769848727</v>
      </c>
      <c r="T482" s="34" t="s">
        <v>33</v>
      </c>
      <c r="U482" s="4"/>
      <c r="V482" s="4"/>
      <c r="W482" s="4"/>
      <c r="X482" s="20"/>
      <c r="Y482" s="20"/>
      <c r="Z482" s="20"/>
      <c r="AA482" s="3"/>
      <c r="AB482" s="3"/>
      <c r="AC482" s="21"/>
      <c r="AD482" s="21"/>
      <c r="AE482" s="21"/>
      <c r="AF482" s="4"/>
      <c r="AG482" s="1"/>
    </row>
    <row r="483" spans="1:33" ht="78.75" x14ac:dyDescent="0.25">
      <c r="A483" s="29" t="s">
        <v>1022</v>
      </c>
      <c r="B483" s="30" t="s">
        <v>53</v>
      </c>
      <c r="C483" s="30" t="s">
        <v>32</v>
      </c>
      <c r="D483" s="31">
        <v>0</v>
      </c>
      <c r="E483" s="31">
        <v>0</v>
      </c>
      <c r="F483" s="31">
        <v>0</v>
      </c>
      <c r="G483" s="32">
        <v>0</v>
      </c>
      <c r="H483" s="32">
        <v>0</v>
      </c>
      <c r="I483" s="31">
        <v>0</v>
      </c>
      <c r="J483" s="31">
        <v>0</v>
      </c>
      <c r="K483" s="31">
        <v>0</v>
      </c>
      <c r="L483" s="32">
        <v>0</v>
      </c>
      <c r="M483" s="31">
        <v>0</v>
      </c>
      <c r="N483" s="32">
        <v>0</v>
      </c>
      <c r="O483" s="32">
        <v>0</v>
      </c>
      <c r="P483" s="32">
        <v>0</v>
      </c>
      <c r="Q483" s="32">
        <v>0</v>
      </c>
      <c r="R483" s="32">
        <v>0</v>
      </c>
      <c r="S483" s="33">
        <v>0</v>
      </c>
      <c r="T483" s="34" t="s">
        <v>33</v>
      </c>
      <c r="U483" s="4"/>
      <c r="V483" s="4"/>
      <c r="W483" s="4"/>
      <c r="X483" s="20"/>
      <c r="Y483" s="20"/>
      <c r="Z483" s="20"/>
      <c r="AA483" s="3"/>
      <c r="AB483" s="3"/>
      <c r="AC483" s="21"/>
      <c r="AD483" s="21"/>
      <c r="AE483" s="21"/>
      <c r="AF483" s="4"/>
      <c r="AG483" s="1"/>
    </row>
    <row r="484" spans="1:33" ht="31.5" x14ac:dyDescent="0.25">
      <c r="A484" s="29" t="s">
        <v>1023</v>
      </c>
      <c r="B484" s="30" t="s">
        <v>57</v>
      </c>
      <c r="C484" s="30" t="s">
        <v>32</v>
      </c>
      <c r="D484" s="31">
        <v>0</v>
      </c>
      <c r="E484" s="31">
        <v>0</v>
      </c>
      <c r="F484" s="31">
        <v>0</v>
      </c>
      <c r="G484" s="32">
        <v>0</v>
      </c>
      <c r="H484" s="32">
        <v>0</v>
      </c>
      <c r="I484" s="31">
        <v>0</v>
      </c>
      <c r="J484" s="31">
        <v>0</v>
      </c>
      <c r="K484" s="31">
        <v>0</v>
      </c>
      <c r="L484" s="32">
        <v>0</v>
      </c>
      <c r="M484" s="31">
        <v>0</v>
      </c>
      <c r="N484" s="32">
        <v>0</v>
      </c>
      <c r="O484" s="32">
        <v>0</v>
      </c>
      <c r="P484" s="32">
        <v>0</v>
      </c>
      <c r="Q484" s="32">
        <v>0</v>
      </c>
      <c r="R484" s="32">
        <v>0</v>
      </c>
      <c r="S484" s="33">
        <v>0</v>
      </c>
      <c r="T484" s="34" t="s">
        <v>33</v>
      </c>
      <c r="U484" s="4"/>
      <c r="V484" s="4"/>
      <c r="W484" s="4"/>
      <c r="X484" s="20"/>
      <c r="Y484" s="20"/>
      <c r="Z484" s="20"/>
      <c r="AA484" s="3"/>
      <c r="AB484" s="3"/>
      <c r="AC484" s="21"/>
      <c r="AD484" s="21"/>
      <c r="AE484" s="21"/>
      <c r="AF484" s="4"/>
      <c r="AG484" s="1"/>
    </row>
    <row r="485" spans="1:33" ht="31.5" x14ac:dyDescent="0.25">
      <c r="A485" s="29" t="s">
        <v>1024</v>
      </c>
      <c r="B485" s="30" t="s">
        <v>57</v>
      </c>
      <c r="C485" s="30" t="s">
        <v>32</v>
      </c>
      <c r="D485" s="31">
        <v>0</v>
      </c>
      <c r="E485" s="31">
        <v>0</v>
      </c>
      <c r="F485" s="31">
        <v>0</v>
      </c>
      <c r="G485" s="32">
        <v>0</v>
      </c>
      <c r="H485" s="32">
        <v>0</v>
      </c>
      <c r="I485" s="31">
        <v>0</v>
      </c>
      <c r="J485" s="31">
        <v>0</v>
      </c>
      <c r="K485" s="31">
        <v>0</v>
      </c>
      <c r="L485" s="32">
        <v>0</v>
      </c>
      <c r="M485" s="31">
        <v>0</v>
      </c>
      <c r="N485" s="32">
        <v>0</v>
      </c>
      <c r="O485" s="32">
        <v>0</v>
      </c>
      <c r="P485" s="32">
        <v>0</v>
      </c>
      <c r="Q485" s="32">
        <v>0</v>
      </c>
      <c r="R485" s="32">
        <v>0</v>
      </c>
      <c r="S485" s="33">
        <v>0</v>
      </c>
      <c r="T485" s="34" t="s">
        <v>33</v>
      </c>
      <c r="U485" s="4"/>
      <c r="V485" s="4"/>
      <c r="W485" s="4"/>
      <c r="X485" s="20"/>
      <c r="Y485" s="20"/>
      <c r="Z485" s="20"/>
      <c r="AA485" s="3"/>
      <c r="AB485" s="3"/>
      <c r="AC485" s="21"/>
      <c r="AD485" s="21"/>
      <c r="AE485" s="21"/>
      <c r="AF485" s="4"/>
      <c r="AG485" s="1"/>
    </row>
    <row r="486" spans="1:33" ht="47.25" x14ac:dyDescent="0.25">
      <c r="A486" s="29" t="s">
        <v>1025</v>
      </c>
      <c r="B486" s="30" t="s">
        <v>59</v>
      </c>
      <c r="C486" s="30" t="s">
        <v>32</v>
      </c>
      <c r="D486" s="31">
        <v>0</v>
      </c>
      <c r="E486" s="31">
        <v>0</v>
      </c>
      <c r="F486" s="31">
        <v>0</v>
      </c>
      <c r="G486" s="32">
        <v>0</v>
      </c>
      <c r="H486" s="32">
        <v>0</v>
      </c>
      <c r="I486" s="31">
        <v>0</v>
      </c>
      <c r="J486" s="31">
        <v>0</v>
      </c>
      <c r="K486" s="31">
        <v>0</v>
      </c>
      <c r="L486" s="32">
        <v>0</v>
      </c>
      <c r="M486" s="31">
        <v>0</v>
      </c>
      <c r="N486" s="32">
        <v>0</v>
      </c>
      <c r="O486" s="32">
        <v>0</v>
      </c>
      <c r="P486" s="32">
        <v>0</v>
      </c>
      <c r="Q486" s="32">
        <v>0</v>
      </c>
      <c r="R486" s="32">
        <v>0</v>
      </c>
      <c r="S486" s="33">
        <v>0</v>
      </c>
      <c r="T486" s="34" t="s">
        <v>33</v>
      </c>
      <c r="U486" s="4"/>
      <c r="V486" s="4"/>
      <c r="W486" s="4"/>
      <c r="X486" s="20"/>
      <c r="Y486" s="20"/>
      <c r="Z486" s="20"/>
      <c r="AA486" s="3"/>
      <c r="AB486" s="3"/>
      <c r="AC486" s="21"/>
      <c r="AD486" s="21"/>
      <c r="AE486" s="21"/>
      <c r="AF486" s="4"/>
      <c r="AG486" s="1"/>
    </row>
    <row r="487" spans="1:33" ht="31.5" x14ac:dyDescent="0.25">
      <c r="A487" s="29" t="s">
        <v>1026</v>
      </c>
      <c r="B487" s="30" t="s">
        <v>57</v>
      </c>
      <c r="C487" s="30" t="s">
        <v>32</v>
      </c>
      <c r="D487" s="31">
        <v>0</v>
      </c>
      <c r="E487" s="31">
        <v>0</v>
      </c>
      <c r="F487" s="31">
        <v>0</v>
      </c>
      <c r="G487" s="32">
        <v>0</v>
      </c>
      <c r="H487" s="32">
        <v>0</v>
      </c>
      <c r="I487" s="31">
        <v>0</v>
      </c>
      <c r="J487" s="31">
        <v>0</v>
      </c>
      <c r="K487" s="31">
        <v>0</v>
      </c>
      <c r="L487" s="32">
        <v>0</v>
      </c>
      <c r="M487" s="31">
        <v>0</v>
      </c>
      <c r="N487" s="32">
        <v>0</v>
      </c>
      <c r="O487" s="32">
        <v>0</v>
      </c>
      <c r="P487" s="32">
        <v>0</v>
      </c>
      <c r="Q487" s="32">
        <v>0</v>
      </c>
      <c r="R487" s="32">
        <v>0</v>
      </c>
      <c r="S487" s="33">
        <v>0</v>
      </c>
      <c r="T487" s="34" t="s">
        <v>33</v>
      </c>
      <c r="U487" s="4"/>
      <c r="V487" s="4"/>
      <c r="W487" s="4"/>
      <c r="X487" s="20"/>
      <c r="Y487" s="20"/>
      <c r="Z487" s="20"/>
      <c r="AA487" s="3"/>
      <c r="AB487" s="3"/>
      <c r="AC487" s="21"/>
      <c r="AD487" s="21"/>
      <c r="AE487" s="21"/>
      <c r="AF487" s="4"/>
      <c r="AG487" s="1"/>
    </row>
    <row r="488" spans="1:33" ht="31.5" x14ac:dyDescent="0.25">
      <c r="A488" s="29" t="s">
        <v>1027</v>
      </c>
      <c r="B488" s="30" t="s">
        <v>57</v>
      </c>
      <c r="C488" s="30" t="s">
        <v>32</v>
      </c>
      <c r="D488" s="31">
        <v>0</v>
      </c>
      <c r="E488" s="31">
        <v>0</v>
      </c>
      <c r="F488" s="31">
        <v>0</v>
      </c>
      <c r="G488" s="32">
        <v>0</v>
      </c>
      <c r="H488" s="32">
        <v>0</v>
      </c>
      <c r="I488" s="31">
        <v>0</v>
      </c>
      <c r="J488" s="31">
        <v>0</v>
      </c>
      <c r="K488" s="31">
        <v>0</v>
      </c>
      <c r="L488" s="32">
        <v>0</v>
      </c>
      <c r="M488" s="31">
        <v>0</v>
      </c>
      <c r="N488" s="32">
        <v>0</v>
      </c>
      <c r="O488" s="32">
        <v>0</v>
      </c>
      <c r="P488" s="32">
        <v>0</v>
      </c>
      <c r="Q488" s="32">
        <v>0</v>
      </c>
      <c r="R488" s="32">
        <v>0</v>
      </c>
      <c r="S488" s="33">
        <v>0</v>
      </c>
      <c r="T488" s="34" t="s">
        <v>33</v>
      </c>
      <c r="U488" s="4"/>
      <c r="V488" s="4"/>
      <c r="W488" s="4"/>
      <c r="X488" s="20"/>
      <c r="Y488" s="20"/>
      <c r="Z488" s="20"/>
      <c r="AA488" s="3"/>
      <c r="AB488" s="3"/>
      <c r="AC488" s="21"/>
      <c r="AD488" s="21"/>
      <c r="AE488" s="21"/>
      <c r="AF488" s="4"/>
      <c r="AG488" s="1"/>
    </row>
    <row r="489" spans="1:33" ht="47.25" x14ac:dyDescent="0.25">
      <c r="A489" s="29" t="s">
        <v>1028</v>
      </c>
      <c r="B489" s="30" t="s">
        <v>63</v>
      </c>
      <c r="C489" s="30" t="s">
        <v>32</v>
      </c>
      <c r="D489" s="31">
        <f t="shared" ref="D489:R489" si="176">SUM(D490,D492,D495,D514,D516)</f>
        <v>2051.206262146</v>
      </c>
      <c r="E489" s="31">
        <f t="shared" si="176"/>
        <v>720.62993186999995</v>
      </c>
      <c r="F489" s="31">
        <f t="shared" si="176"/>
        <v>1330.5763302760001</v>
      </c>
      <c r="G489" s="32">
        <f t="shared" si="176"/>
        <v>453.14860828680003</v>
      </c>
      <c r="H489" s="32">
        <f t="shared" si="176"/>
        <v>125.71561102999999</v>
      </c>
      <c r="I489" s="31">
        <f t="shared" si="176"/>
        <v>86.494228259999957</v>
      </c>
      <c r="J489" s="31">
        <f t="shared" si="176"/>
        <v>125.71561102999999</v>
      </c>
      <c r="K489" s="31">
        <f t="shared" si="176"/>
        <v>11</v>
      </c>
      <c r="L489" s="32">
        <f t="shared" si="176"/>
        <v>0</v>
      </c>
      <c r="M489" s="31">
        <f t="shared" si="176"/>
        <v>36.8121534</v>
      </c>
      <c r="N489" s="32">
        <f t="shared" si="176"/>
        <v>0</v>
      </c>
      <c r="O489" s="32">
        <f t="shared" si="176"/>
        <v>318.84222662680003</v>
      </c>
      <c r="P489" s="32">
        <f t="shared" si="176"/>
        <v>0</v>
      </c>
      <c r="Q489" s="32">
        <f t="shared" si="176"/>
        <v>1223.6560340860001</v>
      </c>
      <c r="R489" s="32">
        <f t="shared" si="176"/>
        <v>20.831720370000056</v>
      </c>
      <c r="S489" s="33">
        <f t="shared" si="146"/>
        <v>0.24084520769848727</v>
      </c>
      <c r="T489" s="34" t="s">
        <v>33</v>
      </c>
      <c r="U489" s="4"/>
      <c r="V489" s="4"/>
      <c r="W489" s="4"/>
      <c r="X489" s="20"/>
      <c r="Y489" s="20"/>
      <c r="Z489" s="20"/>
      <c r="AA489" s="3"/>
      <c r="AB489" s="3"/>
      <c r="AC489" s="21"/>
      <c r="AD489" s="21"/>
      <c r="AE489" s="21"/>
      <c r="AF489" s="4"/>
      <c r="AG489" s="1"/>
    </row>
    <row r="490" spans="1:33" ht="63" x14ac:dyDescent="0.25">
      <c r="A490" s="29" t="s">
        <v>1029</v>
      </c>
      <c r="B490" s="30" t="s">
        <v>65</v>
      </c>
      <c r="C490" s="30" t="s">
        <v>32</v>
      </c>
      <c r="D490" s="31">
        <f t="shared" ref="D490:F490" si="177">SUM(D491:D491)</f>
        <v>0.60852720000000005</v>
      </c>
      <c r="E490" s="31">
        <f t="shared" si="177"/>
        <v>0.62827793999999992</v>
      </c>
      <c r="F490" s="31">
        <f t="shared" si="177"/>
        <v>-1.9750739999999878E-2</v>
      </c>
      <c r="G490" s="32">
        <f t="shared" ref="G490:R490" si="178">SUM(G491:G491)</f>
        <v>3.042636E-2</v>
      </c>
      <c r="H490" s="32">
        <f t="shared" si="178"/>
        <v>0.13261566</v>
      </c>
      <c r="I490" s="32">
        <f t="shared" si="178"/>
        <v>3.042636E-2</v>
      </c>
      <c r="J490" s="31">
        <f t="shared" si="178"/>
        <v>0.13261566</v>
      </c>
      <c r="K490" s="32">
        <f t="shared" si="178"/>
        <v>0</v>
      </c>
      <c r="L490" s="32">
        <f t="shared" si="178"/>
        <v>0</v>
      </c>
      <c r="M490" s="32">
        <f t="shared" si="178"/>
        <v>0</v>
      </c>
      <c r="N490" s="32">
        <f t="shared" si="178"/>
        <v>0</v>
      </c>
      <c r="O490" s="58">
        <f t="shared" si="178"/>
        <v>0</v>
      </c>
      <c r="P490" s="32">
        <f t="shared" si="178"/>
        <v>0</v>
      </c>
      <c r="Q490" s="32">
        <f t="shared" si="178"/>
        <v>-0.15236639999999987</v>
      </c>
      <c r="R490" s="32">
        <f t="shared" si="178"/>
        <v>0.1021893</v>
      </c>
      <c r="S490" s="33">
        <f t="shared" si="146"/>
        <v>3.3585778910129243</v>
      </c>
      <c r="T490" s="34" t="s">
        <v>33</v>
      </c>
      <c r="U490" s="4"/>
      <c r="V490" s="4"/>
      <c r="W490" s="4"/>
      <c r="X490" s="20"/>
      <c r="Y490" s="20"/>
      <c r="Z490" s="20"/>
      <c r="AA490" s="3"/>
      <c r="AB490" s="3"/>
      <c r="AC490" s="21"/>
      <c r="AD490" s="21"/>
      <c r="AE490" s="21"/>
      <c r="AF490" s="4"/>
      <c r="AG490" s="1"/>
    </row>
    <row r="491" spans="1:33" ht="31.5" x14ac:dyDescent="0.25">
      <c r="A491" s="36" t="s">
        <v>1029</v>
      </c>
      <c r="B491" s="37" t="s">
        <v>1030</v>
      </c>
      <c r="C491" s="38" t="s">
        <v>1031</v>
      </c>
      <c r="D491" s="39">
        <v>0.60852720000000005</v>
      </c>
      <c r="E491" s="39">
        <v>0.62827793999999992</v>
      </c>
      <c r="F491" s="39">
        <f>D491-E491</f>
        <v>-1.9750739999999878E-2</v>
      </c>
      <c r="G491" s="40">
        <f>I491+K491+M491+O491</f>
        <v>3.042636E-2</v>
      </c>
      <c r="H491" s="40">
        <f>J491+L491+N491+P491</f>
        <v>0.13261566</v>
      </c>
      <c r="I491" s="39">
        <v>3.042636E-2</v>
      </c>
      <c r="J491" s="39">
        <v>0.13261566</v>
      </c>
      <c r="K491" s="39">
        <v>0</v>
      </c>
      <c r="L491" s="40">
        <v>0</v>
      </c>
      <c r="M491" s="39">
        <v>0</v>
      </c>
      <c r="N491" s="40">
        <v>0</v>
      </c>
      <c r="O491" s="40">
        <v>0</v>
      </c>
      <c r="P491" s="40">
        <v>0</v>
      </c>
      <c r="Q491" s="40">
        <f>F491-H491</f>
        <v>-0.15236639999999987</v>
      </c>
      <c r="R491" s="40">
        <f>H491-(I491)</f>
        <v>0.1021893</v>
      </c>
      <c r="S491" s="41">
        <f t="shared" si="146"/>
        <v>3.3585778910129243</v>
      </c>
      <c r="T491" s="51" t="s">
        <v>1032</v>
      </c>
      <c r="U491" s="4"/>
      <c r="V491" s="4"/>
      <c r="W491" s="4"/>
      <c r="X491" s="20"/>
      <c r="Y491" s="20"/>
      <c r="Z491" s="20"/>
      <c r="AA491" s="3"/>
      <c r="AB491" s="3"/>
      <c r="AC491" s="21"/>
      <c r="AD491" s="21"/>
      <c r="AE491" s="21"/>
      <c r="AF491" s="4"/>
      <c r="AG491" s="1"/>
    </row>
    <row r="492" spans="1:33" ht="78.75" x14ac:dyDescent="0.25">
      <c r="A492" s="29" t="s">
        <v>1033</v>
      </c>
      <c r="B492" s="30" t="s">
        <v>67</v>
      </c>
      <c r="C492" s="30" t="s">
        <v>32</v>
      </c>
      <c r="D492" s="31">
        <f t="shared" ref="D492:F492" si="179">SUM(D493:D494)</f>
        <v>11.12330244</v>
      </c>
      <c r="E492" s="31">
        <f t="shared" si="179"/>
        <v>0</v>
      </c>
      <c r="F492" s="31">
        <f t="shared" si="179"/>
        <v>11.12330244</v>
      </c>
      <c r="G492" s="32">
        <f t="shared" ref="G492:R492" si="180">SUM(G493:G494)</f>
        <v>7.6104982440000004</v>
      </c>
      <c r="H492" s="32">
        <f t="shared" si="180"/>
        <v>0</v>
      </c>
      <c r="I492" s="31">
        <f t="shared" si="180"/>
        <v>0</v>
      </c>
      <c r="J492" s="31">
        <f t="shared" si="180"/>
        <v>0</v>
      </c>
      <c r="K492" s="31">
        <f t="shared" si="180"/>
        <v>0</v>
      </c>
      <c r="L492" s="32">
        <f t="shared" si="180"/>
        <v>0</v>
      </c>
      <c r="M492" s="31">
        <f t="shared" si="180"/>
        <v>0</v>
      </c>
      <c r="N492" s="32">
        <f t="shared" si="180"/>
        <v>0</v>
      </c>
      <c r="O492" s="32">
        <f t="shared" si="180"/>
        <v>7.6104982440000004</v>
      </c>
      <c r="P492" s="32">
        <f t="shared" si="180"/>
        <v>0</v>
      </c>
      <c r="Q492" s="32">
        <f t="shared" si="180"/>
        <v>11.12330244</v>
      </c>
      <c r="R492" s="32">
        <f t="shared" si="180"/>
        <v>0</v>
      </c>
      <c r="S492" s="33">
        <v>0</v>
      </c>
      <c r="T492" s="34" t="s">
        <v>33</v>
      </c>
      <c r="U492" s="4"/>
      <c r="V492" s="4"/>
      <c r="W492" s="4"/>
      <c r="X492" s="20"/>
      <c r="Y492" s="20"/>
      <c r="Z492" s="20"/>
      <c r="AA492" s="3"/>
      <c r="AB492" s="3"/>
      <c r="AC492" s="21"/>
      <c r="AD492" s="21"/>
      <c r="AE492" s="21"/>
      <c r="AF492" s="4"/>
      <c r="AG492" s="1"/>
    </row>
    <row r="493" spans="1:33" ht="47.25" x14ac:dyDescent="0.25">
      <c r="A493" s="36" t="s">
        <v>1033</v>
      </c>
      <c r="B493" s="37" t="s">
        <v>1034</v>
      </c>
      <c r="C493" s="38" t="s">
        <v>1035</v>
      </c>
      <c r="D493" s="40">
        <v>8.1474600000000006</v>
      </c>
      <c r="E493" s="40">
        <v>0</v>
      </c>
      <c r="F493" s="39">
        <f t="shared" ref="F493:F494" si="181">D493-E493</f>
        <v>8.1474600000000006</v>
      </c>
      <c r="G493" s="40">
        <f t="shared" ref="G493:H494" si="182">I493+K493+M493+O493</f>
        <v>7.3327140000000002</v>
      </c>
      <c r="H493" s="40">
        <f t="shared" si="182"/>
        <v>0</v>
      </c>
      <c r="I493" s="39">
        <v>0</v>
      </c>
      <c r="J493" s="40">
        <v>0</v>
      </c>
      <c r="K493" s="39">
        <v>0</v>
      </c>
      <c r="L493" s="40">
        <v>0</v>
      </c>
      <c r="M493" s="39">
        <v>0</v>
      </c>
      <c r="N493" s="40">
        <v>0</v>
      </c>
      <c r="O493" s="46">
        <v>7.3327140000000002</v>
      </c>
      <c r="P493" s="40">
        <v>0</v>
      </c>
      <c r="Q493" s="40">
        <f t="shared" ref="Q493:Q494" si="183">F493-H493</f>
        <v>8.1474600000000006</v>
      </c>
      <c r="R493" s="40">
        <f t="shared" ref="R493:R494" si="184">H493-(I493)</f>
        <v>0</v>
      </c>
      <c r="S493" s="41">
        <v>0</v>
      </c>
      <c r="T493" s="42" t="s">
        <v>33</v>
      </c>
      <c r="U493" s="4"/>
      <c r="V493" s="4"/>
      <c r="W493" s="4"/>
      <c r="X493" s="20"/>
      <c r="Y493" s="20"/>
      <c r="Z493" s="20"/>
      <c r="AA493" s="3"/>
      <c r="AB493" s="3"/>
      <c r="AC493" s="21"/>
      <c r="AD493" s="21"/>
      <c r="AE493" s="21"/>
      <c r="AF493" s="4"/>
      <c r="AG493" s="1"/>
    </row>
    <row r="494" spans="1:33" ht="47.25" x14ac:dyDescent="0.25">
      <c r="A494" s="36" t="s">
        <v>1033</v>
      </c>
      <c r="B494" s="37" t="s">
        <v>1036</v>
      </c>
      <c r="C494" s="38" t="s">
        <v>1037</v>
      </c>
      <c r="D494" s="39">
        <v>2.9758424399999996</v>
      </c>
      <c r="E494" s="39">
        <v>0</v>
      </c>
      <c r="F494" s="39">
        <f t="shared" si="181"/>
        <v>2.9758424399999996</v>
      </c>
      <c r="G494" s="40">
        <f t="shared" si="182"/>
        <v>0.27778424399999996</v>
      </c>
      <c r="H494" s="40">
        <f t="shared" si="182"/>
        <v>0</v>
      </c>
      <c r="I494" s="39">
        <v>0</v>
      </c>
      <c r="J494" s="39">
        <v>0</v>
      </c>
      <c r="K494" s="39">
        <v>0</v>
      </c>
      <c r="L494" s="45">
        <v>0</v>
      </c>
      <c r="M494" s="39">
        <v>0</v>
      </c>
      <c r="N494" s="45">
        <v>0</v>
      </c>
      <c r="O494" s="48">
        <v>0.27778424399999996</v>
      </c>
      <c r="P494" s="45">
        <v>0</v>
      </c>
      <c r="Q494" s="40">
        <f t="shared" si="183"/>
        <v>2.9758424399999996</v>
      </c>
      <c r="R494" s="40">
        <f t="shared" si="184"/>
        <v>0</v>
      </c>
      <c r="S494" s="41">
        <v>0</v>
      </c>
      <c r="T494" s="42" t="s">
        <v>33</v>
      </c>
      <c r="U494" s="4"/>
      <c r="V494" s="4"/>
      <c r="W494" s="4"/>
      <c r="X494" s="20"/>
      <c r="Y494" s="20"/>
      <c r="Z494" s="20"/>
      <c r="AA494" s="3"/>
      <c r="AB494" s="3"/>
      <c r="AC494" s="21"/>
      <c r="AD494" s="21"/>
      <c r="AE494" s="21"/>
      <c r="AF494" s="4"/>
      <c r="AG494" s="1"/>
    </row>
    <row r="495" spans="1:33" ht="63" x14ac:dyDescent="0.25">
      <c r="A495" s="29" t="s">
        <v>1038</v>
      </c>
      <c r="B495" s="30" t="s">
        <v>69</v>
      </c>
      <c r="C495" s="30" t="s">
        <v>32</v>
      </c>
      <c r="D495" s="31">
        <f t="shared" ref="D495:F495" si="185">SUM(D496:D513)</f>
        <v>1251.9744325059999</v>
      </c>
      <c r="E495" s="31">
        <f t="shared" si="185"/>
        <v>544.92319621000001</v>
      </c>
      <c r="F495" s="31">
        <f t="shared" si="185"/>
        <v>707.05123629600018</v>
      </c>
      <c r="G495" s="32">
        <f t="shared" ref="G495:R495" si="186">SUM(G496:G513)</f>
        <v>278.7436836828</v>
      </c>
      <c r="H495" s="32">
        <f t="shared" si="186"/>
        <v>100.08022149</v>
      </c>
      <c r="I495" s="31">
        <f t="shared" si="186"/>
        <v>86.46380189999995</v>
      </c>
      <c r="J495" s="31">
        <f t="shared" si="186"/>
        <v>100.08022149</v>
      </c>
      <c r="K495" s="31">
        <f t="shared" si="186"/>
        <v>11</v>
      </c>
      <c r="L495" s="25">
        <f t="shared" si="186"/>
        <v>0</v>
      </c>
      <c r="M495" s="31">
        <f t="shared" si="186"/>
        <v>36.8121534</v>
      </c>
      <c r="N495" s="25">
        <f t="shared" si="186"/>
        <v>0</v>
      </c>
      <c r="O495" s="59">
        <f t="shared" si="186"/>
        <v>144.4677283828</v>
      </c>
      <c r="P495" s="25">
        <f t="shared" si="186"/>
        <v>0</v>
      </c>
      <c r="Q495" s="32">
        <f t="shared" si="186"/>
        <v>606.97101480599997</v>
      </c>
      <c r="R495" s="32">
        <f t="shared" si="186"/>
        <v>14.022072030000055</v>
      </c>
      <c r="S495" s="33">
        <f t="shared" si="146"/>
        <v>0.16217274422211203</v>
      </c>
      <c r="T495" s="34" t="s">
        <v>33</v>
      </c>
      <c r="U495" s="4"/>
      <c r="V495" s="4"/>
      <c r="W495" s="4"/>
      <c r="X495" s="20"/>
      <c r="Y495" s="20"/>
      <c r="Z495" s="20"/>
      <c r="AA495" s="3"/>
      <c r="AB495" s="3"/>
      <c r="AC495" s="21"/>
      <c r="AD495" s="21"/>
      <c r="AE495" s="21"/>
      <c r="AF495" s="4"/>
      <c r="AG495" s="1"/>
    </row>
    <row r="496" spans="1:33" ht="47.25" x14ac:dyDescent="0.25">
      <c r="A496" s="36" t="s">
        <v>1038</v>
      </c>
      <c r="B496" s="37" t="s">
        <v>1039</v>
      </c>
      <c r="C496" s="38" t="s">
        <v>1040</v>
      </c>
      <c r="D496" s="39">
        <v>28.105001188000003</v>
      </c>
      <c r="E496" s="39">
        <v>1.79047066</v>
      </c>
      <c r="F496" s="39">
        <f t="shared" ref="F496:F513" si="187">D496-E496</f>
        <v>26.314530528000002</v>
      </c>
      <c r="G496" s="40">
        <f t="shared" ref="G496:H513" si="188">I496+K496+M496+O496</f>
        <v>23.683077475200001</v>
      </c>
      <c r="H496" s="40">
        <f t="shared" si="188"/>
        <v>0</v>
      </c>
      <c r="I496" s="39">
        <v>0</v>
      </c>
      <c r="J496" s="39">
        <v>0</v>
      </c>
      <c r="K496" s="39">
        <v>0</v>
      </c>
      <c r="L496" s="45">
        <v>0</v>
      </c>
      <c r="M496" s="39">
        <v>0</v>
      </c>
      <c r="N496" s="45">
        <v>0</v>
      </c>
      <c r="O496" s="45">
        <v>23.683077475200001</v>
      </c>
      <c r="P496" s="45">
        <v>0</v>
      </c>
      <c r="Q496" s="40">
        <f t="shared" ref="Q496:Q513" si="189">F496-H496</f>
        <v>26.314530528000002</v>
      </c>
      <c r="R496" s="40">
        <f t="shared" ref="R496:R513" si="190">H496-(I496)</f>
        <v>0</v>
      </c>
      <c r="S496" s="41">
        <v>0</v>
      </c>
      <c r="T496" s="42" t="s">
        <v>33</v>
      </c>
      <c r="U496" s="4"/>
      <c r="V496" s="4"/>
      <c r="W496" s="4"/>
      <c r="X496" s="20"/>
      <c r="Y496" s="20"/>
      <c r="Z496" s="20"/>
      <c r="AA496" s="3"/>
      <c r="AB496" s="3"/>
      <c r="AC496" s="21"/>
      <c r="AD496" s="21"/>
      <c r="AE496" s="21"/>
      <c r="AF496" s="4"/>
      <c r="AG496" s="1"/>
    </row>
    <row r="497" spans="1:33" ht="47.25" x14ac:dyDescent="0.25">
      <c r="A497" s="36" t="s">
        <v>1038</v>
      </c>
      <c r="B497" s="37" t="s">
        <v>1041</v>
      </c>
      <c r="C497" s="38" t="s">
        <v>1042</v>
      </c>
      <c r="D497" s="39">
        <v>97.275664970000008</v>
      </c>
      <c r="E497" s="39">
        <v>37.271044130000007</v>
      </c>
      <c r="F497" s="39">
        <f t="shared" si="187"/>
        <v>60.004620840000001</v>
      </c>
      <c r="G497" s="40">
        <f t="shared" si="188"/>
        <v>9.1965487200000062</v>
      </c>
      <c r="H497" s="40">
        <f t="shared" si="188"/>
        <v>21.093282770000002</v>
      </c>
      <c r="I497" s="39">
        <v>0</v>
      </c>
      <c r="J497" s="39">
        <v>21.093282770000002</v>
      </c>
      <c r="K497" s="39">
        <v>0</v>
      </c>
      <c r="L497" s="40">
        <v>0</v>
      </c>
      <c r="M497" s="39">
        <v>0</v>
      </c>
      <c r="N497" s="40">
        <v>0</v>
      </c>
      <c r="O497" s="40">
        <v>9.1965487200000062</v>
      </c>
      <c r="P497" s="40">
        <v>0</v>
      </c>
      <c r="Q497" s="40">
        <f t="shared" si="189"/>
        <v>38.911338069999999</v>
      </c>
      <c r="R497" s="40">
        <f t="shared" si="190"/>
        <v>21.093282770000002</v>
      </c>
      <c r="S497" s="41">
        <v>1</v>
      </c>
      <c r="T497" s="44" t="s">
        <v>33</v>
      </c>
      <c r="U497" s="4"/>
      <c r="V497" s="4"/>
      <c r="W497" s="4"/>
      <c r="X497" s="20"/>
      <c r="Y497" s="20"/>
      <c r="Z497" s="20"/>
      <c r="AA497" s="3"/>
      <c r="AB497" s="3"/>
      <c r="AC497" s="21"/>
      <c r="AD497" s="21"/>
      <c r="AE497" s="21"/>
      <c r="AF497" s="4"/>
      <c r="AG497" s="1"/>
    </row>
    <row r="498" spans="1:33" ht="31.5" x14ac:dyDescent="0.25">
      <c r="A498" s="36" t="s">
        <v>1038</v>
      </c>
      <c r="B498" s="37" t="s">
        <v>1043</v>
      </c>
      <c r="C498" s="38" t="s">
        <v>1044</v>
      </c>
      <c r="D498" s="39">
        <v>145.55271098400002</v>
      </c>
      <c r="E498" s="39">
        <v>14.447135039999999</v>
      </c>
      <c r="F498" s="39">
        <f t="shared" si="187"/>
        <v>131.10557594400001</v>
      </c>
      <c r="G498" s="40">
        <f t="shared" si="188"/>
        <v>12.417815184000007</v>
      </c>
      <c r="H498" s="40">
        <f t="shared" si="188"/>
        <v>6.9274197599999994</v>
      </c>
      <c r="I498" s="39">
        <v>0</v>
      </c>
      <c r="J498" s="39">
        <v>6.9274197599999994</v>
      </c>
      <c r="K498" s="39">
        <v>0</v>
      </c>
      <c r="L498" s="40">
        <v>0</v>
      </c>
      <c r="M498" s="39">
        <v>0</v>
      </c>
      <c r="N498" s="40">
        <v>0</v>
      </c>
      <c r="O498" s="40">
        <v>12.417815184000007</v>
      </c>
      <c r="P498" s="40">
        <v>0</v>
      </c>
      <c r="Q498" s="40">
        <f t="shared" si="189"/>
        <v>124.17815618400002</v>
      </c>
      <c r="R498" s="40">
        <f t="shared" si="190"/>
        <v>6.9274197599999994</v>
      </c>
      <c r="S498" s="41">
        <v>1</v>
      </c>
      <c r="T498" s="42" t="s">
        <v>33</v>
      </c>
      <c r="U498" s="4"/>
      <c r="V498" s="4"/>
      <c r="W498" s="4"/>
      <c r="X498" s="20"/>
      <c r="Y498" s="20"/>
      <c r="Z498" s="20"/>
      <c r="AA498" s="3"/>
      <c r="AB498" s="3"/>
      <c r="AC498" s="21"/>
      <c r="AD498" s="21"/>
      <c r="AE498" s="21"/>
      <c r="AF498" s="4"/>
      <c r="AG498" s="1"/>
    </row>
    <row r="499" spans="1:33" ht="47.25" x14ac:dyDescent="0.25">
      <c r="A499" s="36" t="s">
        <v>1038</v>
      </c>
      <c r="B499" s="37" t="s">
        <v>1045</v>
      </c>
      <c r="C499" s="38" t="s">
        <v>1046</v>
      </c>
      <c r="D499" s="39">
        <v>177.64904580000001</v>
      </c>
      <c r="E499" s="39">
        <v>161.57868711</v>
      </c>
      <c r="F499" s="39">
        <f t="shared" si="187"/>
        <v>16.070358690000006</v>
      </c>
      <c r="G499" s="40">
        <f t="shared" si="188"/>
        <v>17.801327623999967</v>
      </c>
      <c r="H499" s="40">
        <f t="shared" si="188"/>
        <v>12.758499919999998</v>
      </c>
      <c r="I499" s="39">
        <v>17.801327623999967</v>
      </c>
      <c r="J499" s="39">
        <v>12.758499919999998</v>
      </c>
      <c r="K499" s="39">
        <v>0</v>
      </c>
      <c r="L499" s="40">
        <v>0</v>
      </c>
      <c r="M499" s="39">
        <v>0</v>
      </c>
      <c r="N499" s="40">
        <v>0</v>
      </c>
      <c r="O499" s="40">
        <v>0</v>
      </c>
      <c r="P499" s="40">
        <v>0</v>
      </c>
      <c r="Q499" s="40">
        <f t="shared" si="189"/>
        <v>3.3118587700000077</v>
      </c>
      <c r="R499" s="40">
        <f t="shared" si="190"/>
        <v>-5.0428277039999685</v>
      </c>
      <c r="S499" s="41">
        <f t="shared" si="146"/>
        <v>-0.2832837982938512</v>
      </c>
      <c r="T499" s="42" t="s">
        <v>1047</v>
      </c>
      <c r="U499" s="4"/>
      <c r="V499" s="4"/>
      <c r="W499" s="4"/>
      <c r="X499" s="20"/>
      <c r="Y499" s="20"/>
      <c r="Z499" s="20"/>
      <c r="AA499" s="3"/>
      <c r="AB499" s="3"/>
      <c r="AC499" s="21"/>
      <c r="AD499" s="21"/>
      <c r="AE499" s="21"/>
      <c r="AF499" s="4"/>
      <c r="AG499" s="1"/>
    </row>
    <row r="500" spans="1:33" ht="63" x14ac:dyDescent="0.25">
      <c r="A500" s="36" t="s">
        <v>1038</v>
      </c>
      <c r="B500" s="37" t="s">
        <v>1048</v>
      </c>
      <c r="C500" s="38" t="s">
        <v>1049</v>
      </c>
      <c r="D500" s="39">
        <v>163.55950199999998</v>
      </c>
      <c r="E500" s="39">
        <v>25.376881900000001</v>
      </c>
      <c r="F500" s="39">
        <f t="shared" si="187"/>
        <v>138.18262009999998</v>
      </c>
      <c r="G500" s="40">
        <f t="shared" si="188"/>
        <v>16.356351759999999</v>
      </c>
      <c r="H500" s="40">
        <f t="shared" si="188"/>
        <v>3.2785651200000001</v>
      </c>
      <c r="I500" s="39">
        <v>16.356351759999999</v>
      </c>
      <c r="J500" s="39">
        <v>3.2785651200000001</v>
      </c>
      <c r="K500" s="39">
        <v>0</v>
      </c>
      <c r="L500" s="40">
        <v>0</v>
      </c>
      <c r="M500" s="39">
        <v>0</v>
      </c>
      <c r="N500" s="40">
        <v>0</v>
      </c>
      <c r="O500" s="40">
        <v>0</v>
      </c>
      <c r="P500" s="40">
        <v>0</v>
      </c>
      <c r="Q500" s="40">
        <f t="shared" si="189"/>
        <v>134.90405497999998</v>
      </c>
      <c r="R500" s="40">
        <f t="shared" si="190"/>
        <v>-13.077786639999999</v>
      </c>
      <c r="S500" s="41">
        <f t="shared" si="146"/>
        <v>-0.79955401008079074</v>
      </c>
      <c r="T500" s="42" t="s">
        <v>1050</v>
      </c>
      <c r="U500" s="4"/>
      <c r="V500" s="4"/>
      <c r="W500" s="4"/>
      <c r="X500" s="20"/>
      <c r="Y500" s="20"/>
      <c r="Z500" s="20"/>
      <c r="AA500" s="3"/>
      <c r="AB500" s="3"/>
      <c r="AC500" s="21"/>
      <c r="AD500" s="21"/>
      <c r="AE500" s="21"/>
      <c r="AF500" s="4"/>
      <c r="AG500" s="1"/>
    </row>
    <row r="501" spans="1:33" ht="63" x14ac:dyDescent="0.25">
      <c r="A501" s="36" t="s">
        <v>1038</v>
      </c>
      <c r="B501" s="37" t="s">
        <v>1051</v>
      </c>
      <c r="C501" s="38" t="s">
        <v>1052</v>
      </c>
      <c r="D501" s="39">
        <v>33.112735199999996</v>
      </c>
      <c r="E501" s="39">
        <v>31.669883859999999</v>
      </c>
      <c r="F501" s="39">
        <f t="shared" si="187"/>
        <v>1.4428513399999972</v>
      </c>
      <c r="G501" s="40">
        <f t="shared" si="188"/>
        <v>7.2652352000000002</v>
      </c>
      <c r="H501" s="40">
        <f t="shared" si="188"/>
        <v>3.8487613399999998</v>
      </c>
      <c r="I501" s="39">
        <v>7.2652352000000002</v>
      </c>
      <c r="J501" s="39">
        <v>3.8487613399999998</v>
      </c>
      <c r="K501" s="39">
        <v>0</v>
      </c>
      <c r="L501" s="40">
        <v>0</v>
      </c>
      <c r="M501" s="39">
        <v>0</v>
      </c>
      <c r="N501" s="40">
        <v>0</v>
      </c>
      <c r="O501" s="40">
        <v>0</v>
      </c>
      <c r="P501" s="40">
        <v>0</v>
      </c>
      <c r="Q501" s="40">
        <f t="shared" si="189"/>
        <v>-2.4059100000000027</v>
      </c>
      <c r="R501" s="40">
        <f t="shared" si="190"/>
        <v>-3.4164738600000004</v>
      </c>
      <c r="S501" s="41">
        <f t="shared" si="146"/>
        <v>-0.47024958806564177</v>
      </c>
      <c r="T501" s="42" t="s">
        <v>1053</v>
      </c>
      <c r="U501" s="4"/>
      <c r="V501" s="4"/>
      <c r="W501" s="4"/>
      <c r="X501" s="20"/>
      <c r="Y501" s="20"/>
      <c r="Z501" s="20"/>
      <c r="AA501" s="3"/>
      <c r="AB501" s="3"/>
      <c r="AC501" s="21"/>
      <c r="AD501" s="21"/>
      <c r="AE501" s="21"/>
      <c r="AF501" s="4"/>
      <c r="AG501" s="1"/>
    </row>
    <row r="502" spans="1:33" ht="78.75" x14ac:dyDescent="0.25">
      <c r="A502" s="36" t="s">
        <v>1038</v>
      </c>
      <c r="B502" s="37" t="s">
        <v>1054</v>
      </c>
      <c r="C502" s="38" t="s">
        <v>1055</v>
      </c>
      <c r="D502" s="39">
        <v>56.480552400000008</v>
      </c>
      <c r="E502" s="39">
        <v>28.972560399999999</v>
      </c>
      <c r="F502" s="39">
        <f t="shared" si="187"/>
        <v>27.507992000000009</v>
      </c>
      <c r="G502" s="40">
        <f t="shared" si="188"/>
        <v>9.0155524000000007</v>
      </c>
      <c r="H502" s="40">
        <f t="shared" si="188"/>
        <v>0.40613855999999998</v>
      </c>
      <c r="I502" s="39">
        <v>9.0155524000000007</v>
      </c>
      <c r="J502" s="39">
        <v>0.40613855999999998</v>
      </c>
      <c r="K502" s="39">
        <v>0</v>
      </c>
      <c r="L502" s="40">
        <v>0</v>
      </c>
      <c r="M502" s="39">
        <v>0</v>
      </c>
      <c r="N502" s="40">
        <v>0</v>
      </c>
      <c r="O502" s="40">
        <v>0</v>
      </c>
      <c r="P502" s="40">
        <v>0</v>
      </c>
      <c r="Q502" s="40">
        <f t="shared" si="189"/>
        <v>27.10185344000001</v>
      </c>
      <c r="R502" s="40">
        <f t="shared" si="190"/>
        <v>-8.6094138400000002</v>
      </c>
      <c r="S502" s="41">
        <f t="shared" si="146"/>
        <v>-0.95495133942097654</v>
      </c>
      <c r="T502" s="42" t="s">
        <v>1056</v>
      </c>
      <c r="U502" s="4"/>
      <c r="V502" s="4"/>
      <c r="W502" s="4"/>
      <c r="X502" s="20"/>
      <c r="Y502" s="20"/>
      <c r="Z502" s="20"/>
      <c r="AA502" s="3"/>
      <c r="AB502" s="3"/>
      <c r="AC502" s="21"/>
      <c r="AD502" s="21"/>
      <c r="AE502" s="21"/>
      <c r="AF502" s="4"/>
      <c r="AG502" s="1"/>
    </row>
    <row r="503" spans="1:33" ht="72.75" customHeight="1" x14ac:dyDescent="0.25">
      <c r="A503" s="60" t="s">
        <v>1038</v>
      </c>
      <c r="B503" s="63" t="s">
        <v>1057</v>
      </c>
      <c r="C503" s="36" t="s">
        <v>1058</v>
      </c>
      <c r="D503" s="39">
        <v>4.3338986400000001</v>
      </c>
      <c r="E503" s="39">
        <v>0.60445769999999999</v>
      </c>
      <c r="F503" s="39">
        <f>D503-E503</f>
        <v>3.7294409399999999</v>
      </c>
      <c r="G503" s="40" t="s">
        <v>33</v>
      </c>
      <c r="H503" s="40">
        <f t="shared" si="188"/>
        <v>-0.40565244</v>
      </c>
      <c r="I503" s="39" t="s">
        <v>33</v>
      </c>
      <c r="J503" s="39">
        <v>-0.40565244</v>
      </c>
      <c r="K503" s="39" t="s">
        <v>33</v>
      </c>
      <c r="L503" s="40">
        <v>0</v>
      </c>
      <c r="M503" s="39" t="s">
        <v>33</v>
      </c>
      <c r="N503" s="40">
        <v>0</v>
      </c>
      <c r="O503" s="40" t="s">
        <v>33</v>
      </c>
      <c r="P503" s="40">
        <v>0</v>
      </c>
      <c r="Q503" s="40">
        <f>F503-H503</f>
        <v>4.1350933799999998</v>
      </c>
      <c r="R503" s="40" t="s">
        <v>33</v>
      </c>
      <c r="S503" s="41" t="s">
        <v>33</v>
      </c>
      <c r="T503" s="42" t="s">
        <v>1059</v>
      </c>
      <c r="U503" s="4"/>
      <c r="V503" s="4"/>
      <c r="W503" s="4"/>
      <c r="X503" s="20"/>
      <c r="Y503" s="20"/>
      <c r="Z503" s="20"/>
      <c r="AA503" s="3"/>
      <c r="AB503" s="3"/>
      <c r="AC503" s="21"/>
      <c r="AD503" s="21"/>
      <c r="AE503" s="21"/>
      <c r="AF503" s="4"/>
      <c r="AG503" s="1"/>
    </row>
    <row r="504" spans="1:33" ht="63" x14ac:dyDescent="0.25">
      <c r="A504" s="36" t="s">
        <v>1038</v>
      </c>
      <c r="B504" s="37" t="s">
        <v>1060</v>
      </c>
      <c r="C504" s="38" t="s">
        <v>1061</v>
      </c>
      <c r="D504" s="39">
        <v>1.1877156</v>
      </c>
      <c r="E504" s="39">
        <v>1.1259483600000002</v>
      </c>
      <c r="F504" s="39">
        <f t="shared" si="187"/>
        <v>6.1767239999999779E-2</v>
      </c>
      <c r="G504" s="40">
        <f t="shared" si="188"/>
        <v>0.11877156</v>
      </c>
      <c r="H504" s="40">
        <f t="shared" si="188"/>
        <v>5.9260440000000005E-2</v>
      </c>
      <c r="I504" s="39">
        <v>0.11877156</v>
      </c>
      <c r="J504" s="39">
        <v>5.9260440000000005E-2</v>
      </c>
      <c r="K504" s="39">
        <v>0</v>
      </c>
      <c r="L504" s="40">
        <v>0</v>
      </c>
      <c r="M504" s="39">
        <v>0</v>
      </c>
      <c r="N504" s="40">
        <v>0</v>
      </c>
      <c r="O504" s="40">
        <v>0</v>
      </c>
      <c r="P504" s="40">
        <v>0</v>
      </c>
      <c r="Q504" s="40">
        <f t="shared" si="189"/>
        <v>2.5067999999997745E-3</v>
      </c>
      <c r="R504" s="40">
        <f t="shared" si="190"/>
        <v>-5.9511119999999994E-2</v>
      </c>
      <c r="S504" s="41">
        <f t="shared" si="146"/>
        <v>-0.50105530313822599</v>
      </c>
      <c r="T504" s="61" t="s">
        <v>1062</v>
      </c>
      <c r="U504" s="4"/>
      <c r="V504" s="4"/>
      <c r="W504" s="4"/>
      <c r="X504" s="20"/>
      <c r="Y504" s="20"/>
      <c r="Z504" s="20"/>
      <c r="AA504" s="3"/>
      <c r="AB504" s="3"/>
      <c r="AC504" s="21"/>
      <c r="AD504" s="21"/>
      <c r="AE504" s="21"/>
      <c r="AF504" s="4"/>
      <c r="AG504" s="1"/>
    </row>
    <row r="505" spans="1:33" ht="47.25" x14ac:dyDescent="0.25">
      <c r="A505" s="36" t="s">
        <v>1038</v>
      </c>
      <c r="B505" s="37" t="s">
        <v>1063</v>
      </c>
      <c r="C505" s="38" t="s">
        <v>1064</v>
      </c>
      <c r="D505" s="39">
        <v>159.97016600399999</v>
      </c>
      <c r="E505" s="39">
        <v>0</v>
      </c>
      <c r="F505" s="39">
        <f t="shared" si="187"/>
        <v>159.97016600399999</v>
      </c>
      <c r="G505" s="40">
        <f t="shared" si="188"/>
        <v>143.97314940359999</v>
      </c>
      <c r="H505" s="40">
        <f t="shared" si="188"/>
        <v>0</v>
      </c>
      <c r="I505" s="39">
        <v>0</v>
      </c>
      <c r="J505" s="39">
        <v>0</v>
      </c>
      <c r="K505" s="39">
        <v>11</v>
      </c>
      <c r="L505" s="40">
        <v>0</v>
      </c>
      <c r="M505" s="39">
        <v>36.8121534</v>
      </c>
      <c r="N505" s="40">
        <v>0</v>
      </c>
      <c r="O505" s="40">
        <v>96.16099600359999</v>
      </c>
      <c r="P505" s="40">
        <v>0</v>
      </c>
      <c r="Q505" s="40">
        <f t="shared" si="189"/>
        <v>159.97016600399999</v>
      </c>
      <c r="R505" s="40">
        <f t="shared" si="190"/>
        <v>0</v>
      </c>
      <c r="S505" s="41">
        <v>0</v>
      </c>
      <c r="T505" s="42" t="s">
        <v>33</v>
      </c>
      <c r="U505" s="4"/>
      <c r="V505" s="4"/>
      <c r="W505" s="4"/>
      <c r="X505" s="20"/>
      <c r="Y505" s="20"/>
      <c r="Z505" s="20"/>
      <c r="AA505" s="3"/>
      <c r="AB505" s="3"/>
      <c r="AC505" s="21"/>
      <c r="AD505" s="21"/>
      <c r="AE505" s="21"/>
      <c r="AF505" s="4"/>
      <c r="AG505" s="1"/>
    </row>
    <row r="506" spans="1:33" ht="31.5" x14ac:dyDescent="0.25">
      <c r="A506" s="36" t="s">
        <v>1038</v>
      </c>
      <c r="B506" s="37" t="s">
        <v>1065</v>
      </c>
      <c r="C506" s="38" t="s">
        <v>1066</v>
      </c>
      <c r="D506" s="39">
        <v>71.668895199999994</v>
      </c>
      <c r="E506" s="39">
        <v>52.710406880000001</v>
      </c>
      <c r="F506" s="39">
        <f t="shared" si="187"/>
        <v>18.958488319999994</v>
      </c>
      <c r="G506" s="40">
        <f t="shared" si="188"/>
        <v>7.8003951999999996</v>
      </c>
      <c r="H506" s="40">
        <f t="shared" si="188"/>
        <v>6.8839477200000001</v>
      </c>
      <c r="I506" s="39">
        <v>7.8003951999999996</v>
      </c>
      <c r="J506" s="39">
        <v>6.8839477200000001</v>
      </c>
      <c r="K506" s="39">
        <v>0</v>
      </c>
      <c r="L506" s="40">
        <v>0</v>
      </c>
      <c r="M506" s="39">
        <v>0</v>
      </c>
      <c r="N506" s="40">
        <v>0</v>
      </c>
      <c r="O506" s="40">
        <v>0</v>
      </c>
      <c r="P506" s="40">
        <v>0</v>
      </c>
      <c r="Q506" s="40">
        <f t="shared" si="189"/>
        <v>12.074540599999994</v>
      </c>
      <c r="R506" s="40">
        <f t="shared" si="190"/>
        <v>-0.91644747999999954</v>
      </c>
      <c r="S506" s="41">
        <f t="shared" si="146"/>
        <v>-0.11748731397609183</v>
      </c>
      <c r="T506" s="42" t="s">
        <v>1067</v>
      </c>
      <c r="U506" s="4"/>
      <c r="V506" s="4"/>
      <c r="W506" s="4"/>
      <c r="X506" s="20"/>
      <c r="Y506" s="20"/>
      <c r="Z506" s="20"/>
      <c r="AA506" s="3"/>
      <c r="AB506" s="3"/>
      <c r="AC506" s="21"/>
      <c r="AD506" s="21"/>
      <c r="AE506" s="21"/>
      <c r="AF506" s="4"/>
      <c r="AG506" s="1"/>
    </row>
    <row r="507" spans="1:33" ht="47.25" x14ac:dyDescent="0.25">
      <c r="A507" s="36" t="s">
        <v>1038</v>
      </c>
      <c r="B507" s="37" t="s">
        <v>1068</v>
      </c>
      <c r="C507" s="38" t="s">
        <v>1069</v>
      </c>
      <c r="D507" s="39">
        <v>10.71262608</v>
      </c>
      <c r="E507" s="39">
        <v>9.24898986</v>
      </c>
      <c r="F507" s="39">
        <f t="shared" si="187"/>
        <v>1.4636362199999997</v>
      </c>
      <c r="G507" s="40">
        <f t="shared" si="188"/>
        <v>1.07126308</v>
      </c>
      <c r="H507" s="40">
        <f t="shared" si="188"/>
        <v>0.48678894</v>
      </c>
      <c r="I507" s="39">
        <v>1.07126308</v>
      </c>
      <c r="J507" s="39">
        <v>0.48678894</v>
      </c>
      <c r="K507" s="39">
        <v>0</v>
      </c>
      <c r="L507" s="40">
        <v>0</v>
      </c>
      <c r="M507" s="39">
        <v>0</v>
      </c>
      <c r="N507" s="40">
        <v>0</v>
      </c>
      <c r="O507" s="40">
        <v>0</v>
      </c>
      <c r="P507" s="40">
        <v>0</v>
      </c>
      <c r="Q507" s="40">
        <f t="shared" si="189"/>
        <v>0.97684727999999965</v>
      </c>
      <c r="R507" s="40">
        <f t="shared" si="190"/>
        <v>-0.58447413999999998</v>
      </c>
      <c r="S507" s="41">
        <f t="shared" si="146"/>
        <v>-0.54559346897309291</v>
      </c>
      <c r="T507" s="42" t="s">
        <v>1047</v>
      </c>
      <c r="U507" s="4"/>
      <c r="V507" s="4"/>
      <c r="W507" s="4"/>
      <c r="X507" s="20"/>
      <c r="Y507" s="20"/>
      <c r="Z507" s="20"/>
      <c r="AA507" s="3"/>
      <c r="AB507" s="3"/>
      <c r="AC507" s="21"/>
      <c r="AD507" s="21"/>
      <c r="AE507" s="21"/>
      <c r="AF507" s="4"/>
      <c r="AG507" s="1"/>
    </row>
    <row r="508" spans="1:33" ht="63" x14ac:dyDescent="0.25">
      <c r="A508" s="36" t="s">
        <v>1038</v>
      </c>
      <c r="B508" s="37" t="s">
        <v>1070</v>
      </c>
      <c r="C508" s="38" t="s">
        <v>1071</v>
      </c>
      <c r="D508" s="39">
        <v>167.20094279999998</v>
      </c>
      <c r="E508" s="39">
        <v>89.710404950000012</v>
      </c>
      <c r="F508" s="39">
        <f t="shared" si="187"/>
        <v>77.490537849999967</v>
      </c>
      <c r="G508" s="40">
        <f t="shared" si="188"/>
        <v>16.71109427599999</v>
      </c>
      <c r="H508" s="40">
        <f t="shared" si="188"/>
        <v>11.85478464</v>
      </c>
      <c r="I508" s="39">
        <v>16.71109427599999</v>
      </c>
      <c r="J508" s="39">
        <v>11.85478464</v>
      </c>
      <c r="K508" s="39">
        <v>0</v>
      </c>
      <c r="L508" s="40">
        <v>0</v>
      </c>
      <c r="M508" s="39">
        <v>0</v>
      </c>
      <c r="N508" s="40">
        <v>0</v>
      </c>
      <c r="O508" s="40">
        <v>0</v>
      </c>
      <c r="P508" s="40">
        <v>0</v>
      </c>
      <c r="Q508" s="40">
        <f t="shared" si="189"/>
        <v>65.635753209999962</v>
      </c>
      <c r="R508" s="40">
        <f t="shared" si="190"/>
        <v>-4.85630963599999</v>
      </c>
      <c r="S508" s="41">
        <f t="shared" si="146"/>
        <v>-0.29060392789324918</v>
      </c>
      <c r="T508" s="44" t="s">
        <v>1072</v>
      </c>
      <c r="U508" s="4"/>
      <c r="V508" s="4"/>
      <c r="W508" s="4"/>
      <c r="X508" s="20"/>
      <c r="Y508" s="20"/>
      <c r="Z508" s="20"/>
      <c r="AA508" s="3"/>
      <c r="AB508" s="3"/>
      <c r="AC508" s="21"/>
      <c r="AD508" s="21"/>
      <c r="AE508" s="21"/>
      <c r="AF508" s="4"/>
      <c r="AG508" s="1"/>
    </row>
    <row r="509" spans="1:33" ht="64.5" customHeight="1" x14ac:dyDescent="0.25">
      <c r="A509" s="36" t="s">
        <v>1038</v>
      </c>
      <c r="B509" s="37" t="s">
        <v>1073</v>
      </c>
      <c r="C509" s="38" t="s">
        <v>1074</v>
      </c>
      <c r="D509" s="39">
        <v>3.1245911999999998</v>
      </c>
      <c r="E509" s="39">
        <v>0</v>
      </c>
      <c r="F509" s="39">
        <f t="shared" si="187"/>
        <v>3.1245911999999998</v>
      </c>
      <c r="G509" s="40">
        <f t="shared" si="188"/>
        <v>0.15622955999999999</v>
      </c>
      <c r="H509" s="40">
        <f t="shared" si="188"/>
        <v>2.7898296</v>
      </c>
      <c r="I509" s="39">
        <v>0.15622955999999999</v>
      </c>
      <c r="J509" s="39">
        <v>2.7898296</v>
      </c>
      <c r="K509" s="39">
        <v>0</v>
      </c>
      <c r="L509" s="40">
        <v>0</v>
      </c>
      <c r="M509" s="39">
        <v>0</v>
      </c>
      <c r="N509" s="40">
        <v>0</v>
      </c>
      <c r="O509" s="40">
        <v>0</v>
      </c>
      <c r="P509" s="40">
        <v>0</v>
      </c>
      <c r="Q509" s="40">
        <f t="shared" si="189"/>
        <v>0.33476159999999977</v>
      </c>
      <c r="R509" s="40">
        <f t="shared" si="190"/>
        <v>2.6336000400000001</v>
      </c>
      <c r="S509" s="41">
        <f t="shared" si="146"/>
        <v>16.857245453421235</v>
      </c>
      <c r="T509" s="51" t="s">
        <v>1075</v>
      </c>
      <c r="U509" s="4"/>
      <c r="V509" s="4"/>
      <c r="W509" s="4"/>
      <c r="X509" s="20"/>
      <c r="Y509" s="20"/>
      <c r="Z509" s="20"/>
      <c r="AA509" s="3"/>
      <c r="AB509" s="3"/>
      <c r="AC509" s="21"/>
      <c r="AD509" s="21"/>
      <c r="AE509" s="21"/>
      <c r="AF509" s="4"/>
      <c r="AG509" s="1"/>
    </row>
    <row r="510" spans="1:33" ht="60" customHeight="1" x14ac:dyDescent="0.25">
      <c r="A510" s="36" t="s">
        <v>1038</v>
      </c>
      <c r="B510" s="37" t="s">
        <v>1076</v>
      </c>
      <c r="C510" s="38" t="s">
        <v>1077</v>
      </c>
      <c r="D510" s="39">
        <v>42.454583999999997</v>
      </c>
      <c r="E510" s="39">
        <v>22.0864555</v>
      </c>
      <c r="F510" s="39">
        <f t="shared" si="187"/>
        <v>20.368128499999997</v>
      </c>
      <c r="G510" s="40">
        <f t="shared" si="188"/>
        <v>4.2363969999999895</v>
      </c>
      <c r="H510" s="40">
        <f t="shared" si="188"/>
        <v>15.55917258</v>
      </c>
      <c r="I510" s="39">
        <v>4.2363969999999895</v>
      </c>
      <c r="J510" s="39">
        <v>15.55917258</v>
      </c>
      <c r="K510" s="39">
        <v>0</v>
      </c>
      <c r="L510" s="40">
        <v>0</v>
      </c>
      <c r="M510" s="39">
        <v>0</v>
      </c>
      <c r="N510" s="40">
        <v>0</v>
      </c>
      <c r="O510" s="40">
        <v>0</v>
      </c>
      <c r="P510" s="40">
        <v>0</v>
      </c>
      <c r="Q510" s="40">
        <f t="shared" si="189"/>
        <v>4.8089559199999972</v>
      </c>
      <c r="R510" s="40">
        <f t="shared" si="190"/>
        <v>11.322775580000011</v>
      </c>
      <c r="S510" s="41">
        <f t="shared" ref="S510:S573" si="191">R510/(I510)</f>
        <v>2.6727371348813715</v>
      </c>
      <c r="T510" s="42" t="s">
        <v>1078</v>
      </c>
      <c r="U510" s="4"/>
      <c r="V510" s="4"/>
      <c r="W510" s="4"/>
      <c r="X510" s="20"/>
      <c r="Y510" s="20"/>
      <c r="Z510" s="20"/>
      <c r="AA510" s="3"/>
      <c r="AB510" s="3"/>
      <c r="AC510" s="21"/>
      <c r="AD510" s="21"/>
      <c r="AE510" s="21"/>
      <c r="AF510" s="4"/>
      <c r="AG510" s="1"/>
    </row>
    <row r="511" spans="1:33" ht="47.25" x14ac:dyDescent="0.25">
      <c r="A511" s="36" t="s">
        <v>1038</v>
      </c>
      <c r="B511" s="37" t="s">
        <v>1079</v>
      </c>
      <c r="C511" s="38" t="s">
        <v>1080</v>
      </c>
      <c r="D511" s="39">
        <v>47.858615999999998</v>
      </c>
      <c r="E511" s="39">
        <v>35.524235859999997</v>
      </c>
      <c r="F511" s="39">
        <f t="shared" si="187"/>
        <v>12.33438014</v>
      </c>
      <c r="G511" s="40">
        <f t="shared" si="188"/>
        <v>4.7768606</v>
      </c>
      <c r="H511" s="40">
        <f t="shared" si="188"/>
        <v>3.4126163400000005</v>
      </c>
      <c r="I511" s="39">
        <v>4.7768606</v>
      </c>
      <c r="J511" s="39">
        <v>3.4126163400000005</v>
      </c>
      <c r="K511" s="39">
        <v>0</v>
      </c>
      <c r="L511" s="40">
        <v>0</v>
      </c>
      <c r="M511" s="39">
        <v>0</v>
      </c>
      <c r="N511" s="40">
        <v>0</v>
      </c>
      <c r="O511" s="46">
        <v>0</v>
      </c>
      <c r="P511" s="40">
        <v>0</v>
      </c>
      <c r="Q511" s="40">
        <f t="shared" si="189"/>
        <v>8.9217638000000008</v>
      </c>
      <c r="R511" s="40">
        <f t="shared" si="190"/>
        <v>-1.3642442599999995</v>
      </c>
      <c r="S511" s="41">
        <f t="shared" si="191"/>
        <v>-0.28559432109029925</v>
      </c>
      <c r="T511" s="61" t="s">
        <v>1081</v>
      </c>
      <c r="U511" s="4"/>
      <c r="V511" s="4"/>
      <c r="W511" s="4"/>
      <c r="X511" s="20"/>
      <c r="Y511" s="20"/>
      <c r="Z511" s="20"/>
      <c r="AA511" s="3"/>
      <c r="AB511" s="3"/>
      <c r="AC511" s="21"/>
      <c r="AD511" s="21"/>
      <c r="AE511" s="21"/>
      <c r="AF511" s="4"/>
      <c r="AG511" s="1"/>
    </row>
    <row r="512" spans="1:33" ht="47.25" x14ac:dyDescent="0.25">
      <c r="A512" s="36" t="s">
        <v>1038</v>
      </c>
      <c r="B512" s="37" t="s">
        <v>1082</v>
      </c>
      <c r="C512" s="38" t="s">
        <v>1083</v>
      </c>
      <c r="D512" s="39">
        <v>30.182860799999997</v>
      </c>
      <c r="E512" s="39">
        <v>22.145072020000001</v>
      </c>
      <c r="F512" s="39">
        <f t="shared" si="187"/>
        <v>8.0377887799999961</v>
      </c>
      <c r="G512" s="40">
        <f t="shared" si="188"/>
        <v>3.0092909999999939</v>
      </c>
      <c r="H512" s="40">
        <f t="shared" si="188"/>
        <v>10.57705578</v>
      </c>
      <c r="I512" s="39">
        <v>0</v>
      </c>
      <c r="J512" s="39">
        <v>10.57705578</v>
      </c>
      <c r="K512" s="39">
        <v>0</v>
      </c>
      <c r="L512" s="45">
        <v>0</v>
      </c>
      <c r="M512" s="39">
        <v>0</v>
      </c>
      <c r="N512" s="45">
        <v>0</v>
      </c>
      <c r="O512" s="45">
        <v>3.0092909999999939</v>
      </c>
      <c r="P512" s="45">
        <v>0</v>
      </c>
      <c r="Q512" s="40">
        <f t="shared" si="189"/>
        <v>-2.5392670000000042</v>
      </c>
      <c r="R512" s="40">
        <f t="shared" si="190"/>
        <v>10.57705578</v>
      </c>
      <c r="S512" s="41">
        <v>1</v>
      </c>
      <c r="T512" s="42" t="s">
        <v>33</v>
      </c>
      <c r="U512" s="4"/>
      <c r="V512" s="4"/>
      <c r="W512" s="4"/>
      <c r="X512" s="20"/>
      <c r="Y512" s="20"/>
      <c r="Z512" s="20"/>
      <c r="AA512" s="3"/>
      <c r="AB512" s="3"/>
      <c r="AC512" s="21"/>
      <c r="AD512" s="21"/>
      <c r="AE512" s="21"/>
      <c r="AF512" s="4"/>
      <c r="AG512" s="1"/>
    </row>
    <row r="513" spans="1:33" ht="47.25" x14ac:dyDescent="0.25">
      <c r="A513" s="36" t="s">
        <v>1038</v>
      </c>
      <c r="B513" s="37" t="s">
        <v>1084</v>
      </c>
      <c r="C513" s="38" t="s">
        <v>1085</v>
      </c>
      <c r="D513" s="39">
        <v>11.544323640000002</v>
      </c>
      <c r="E513" s="39">
        <v>10.660561980000002</v>
      </c>
      <c r="F513" s="39">
        <f t="shared" si="187"/>
        <v>0.88376165999999934</v>
      </c>
      <c r="G513" s="40">
        <f t="shared" si="188"/>
        <v>1.1543236400000001</v>
      </c>
      <c r="H513" s="40">
        <f t="shared" si="188"/>
        <v>0.54975041999999996</v>
      </c>
      <c r="I513" s="40">
        <v>1.1543236400000001</v>
      </c>
      <c r="J513" s="39">
        <v>0.54975041999999996</v>
      </c>
      <c r="K513" s="40">
        <v>0</v>
      </c>
      <c r="L513" s="40">
        <v>0</v>
      </c>
      <c r="M513" s="40">
        <v>0</v>
      </c>
      <c r="N513" s="40">
        <v>0</v>
      </c>
      <c r="O513" s="40">
        <v>0</v>
      </c>
      <c r="P513" s="40">
        <v>0</v>
      </c>
      <c r="Q513" s="40">
        <f t="shared" si="189"/>
        <v>0.33401123999999938</v>
      </c>
      <c r="R513" s="40">
        <f t="shared" si="190"/>
        <v>-0.60457322000000013</v>
      </c>
      <c r="S513" s="41">
        <f t="shared" si="191"/>
        <v>-0.52374671976743026</v>
      </c>
      <c r="T513" s="47" t="s">
        <v>1086</v>
      </c>
      <c r="U513" s="4"/>
      <c r="V513" s="4"/>
      <c r="W513" s="4"/>
      <c r="X513" s="20"/>
      <c r="Y513" s="20"/>
      <c r="Z513" s="20"/>
      <c r="AA513" s="3"/>
      <c r="AB513" s="3"/>
      <c r="AC513" s="21"/>
      <c r="AD513" s="21"/>
      <c r="AE513" s="21"/>
      <c r="AF513" s="4"/>
      <c r="AG513" s="1"/>
    </row>
    <row r="514" spans="1:33" ht="78.75" x14ac:dyDescent="0.25">
      <c r="A514" s="29" t="s">
        <v>1087</v>
      </c>
      <c r="B514" s="30" t="s">
        <v>74</v>
      </c>
      <c r="C514" s="30" t="s">
        <v>32</v>
      </c>
      <c r="D514" s="31">
        <f t="shared" ref="D514:F514" si="192">SUM(D515:D515)</f>
        <v>787.5</v>
      </c>
      <c r="E514" s="31">
        <f t="shared" si="192"/>
        <v>175.07845771999999</v>
      </c>
      <c r="F514" s="31">
        <f t="shared" si="192"/>
        <v>612.42154228000004</v>
      </c>
      <c r="G514" s="32">
        <f t="shared" ref="G514:R514" si="193">SUM(G515:G515)</f>
        <v>166.76400000000001</v>
      </c>
      <c r="H514" s="32">
        <f t="shared" si="193"/>
        <v>6.7074590399999998</v>
      </c>
      <c r="I514" s="31">
        <f t="shared" si="193"/>
        <v>0</v>
      </c>
      <c r="J514" s="31">
        <f t="shared" si="193"/>
        <v>6.7074590399999998</v>
      </c>
      <c r="K514" s="31">
        <f t="shared" si="193"/>
        <v>0</v>
      </c>
      <c r="L514" s="32">
        <f t="shared" si="193"/>
        <v>0</v>
      </c>
      <c r="M514" s="31">
        <f t="shared" si="193"/>
        <v>0</v>
      </c>
      <c r="N514" s="32">
        <f t="shared" si="193"/>
        <v>0</v>
      </c>
      <c r="O514" s="32">
        <f t="shared" si="193"/>
        <v>166.76400000000001</v>
      </c>
      <c r="P514" s="32">
        <f t="shared" si="193"/>
        <v>0</v>
      </c>
      <c r="Q514" s="32">
        <f t="shared" si="193"/>
        <v>605.71408324000004</v>
      </c>
      <c r="R514" s="32">
        <f t="shared" si="193"/>
        <v>6.7074590399999998</v>
      </c>
      <c r="S514" s="33">
        <v>1</v>
      </c>
      <c r="T514" s="34" t="s">
        <v>33</v>
      </c>
      <c r="U514" s="4"/>
      <c r="V514" s="4"/>
      <c r="W514" s="4"/>
      <c r="X514" s="20"/>
      <c r="Y514" s="20"/>
      <c r="Z514" s="20"/>
      <c r="AA514" s="3"/>
      <c r="AB514" s="3"/>
      <c r="AC514" s="21"/>
      <c r="AD514" s="21"/>
      <c r="AE514" s="21"/>
      <c r="AF514" s="4"/>
      <c r="AG514" s="1"/>
    </row>
    <row r="515" spans="1:33" ht="31.5" x14ac:dyDescent="0.25">
      <c r="A515" s="36" t="s">
        <v>1087</v>
      </c>
      <c r="B515" s="37" t="s">
        <v>1088</v>
      </c>
      <c r="C515" s="38" t="s">
        <v>1089</v>
      </c>
      <c r="D515" s="40">
        <v>787.5</v>
      </c>
      <c r="E515" s="40">
        <v>175.07845771999999</v>
      </c>
      <c r="F515" s="39">
        <f>D515-E515</f>
        <v>612.42154228000004</v>
      </c>
      <c r="G515" s="40">
        <f>I515+K515+M515+O515</f>
        <v>166.76400000000001</v>
      </c>
      <c r="H515" s="40">
        <f>J515+L515+N515+P515</f>
        <v>6.7074590399999998</v>
      </c>
      <c r="I515" s="39">
        <v>0</v>
      </c>
      <c r="J515" s="40">
        <v>6.7074590399999998</v>
      </c>
      <c r="K515" s="39">
        <v>0</v>
      </c>
      <c r="L515" s="40">
        <v>0</v>
      </c>
      <c r="M515" s="39">
        <v>0</v>
      </c>
      <c r="N515" s="40">
        <v>0</v>
      </c>
      <c r="O515" s="40">
        <v>166.76400000000001</v>
      </c>
      <c r="P515" s="40">
        <v>0</v>
      </c>
      <c r="Q515" s="40">
        <f>F515-H515</f>
        <v>605.71408324000004</v>
      </c>
      <c r="R515" s="40">
        <f>H515-(I515)</f>
        <v>6.7074590399999998</v>
      </c>
      <c r="S515" s="41">
        <v>1</v>
      </c>
      <c r="T515" s="42" t="s">
        <v>1090</v>
      </c>
      <c r="U515" s="4"/>
      <c r="V515" s="4"/>
      <c r="W515" s="4"/>
      <c r="X515" s="20"/>
      <c r="Y515" s="20"/>
      <c r="Z515" s="20"/>
      <c r="AA515" s="3"/>
      <c r="AB515" s="3"/>
      <c r="AC515" s="21"/>
      <c r="AD515" s="21"/>
      <c r="AE515" s="21"/>
      <c r="AF515" s="4"/>
      <c r="AG515" s="1"/>
    </row>
    <row r="516" spans="1:33" ht="78.75" x14ac:dyDescent="0.25">
      <c r="A516" s="29" t="s">
        <v>1091</v>
      </c>
      <c r="B516" s="30" t="s">
        <v>78</v>
      </c>
      <c r="C516" s="30" t="s">
        <v>32</v>
      </c>
      <c r="D516" s="31">
        <f>SUM(D517:D518)</f>
        <v>0</v>
      </c>
      <c r="E516" s="31">
        <f t="shared" ref="E516:R516" si="194">SUM(E517:E518)</f>
        <v>0</v>
      </c>
      <c r="F516" s="31">
        <f t="shared" si="194"/>
        <v>0</v>
      </c>
      <c r="G516" s="31">
        <f t="shared" si="194"/>
        <v>0</v>
      </c>
      <c r="H516" s="31">
        <f t="shared" si="194"/>
        <v>18.795314839999996</v>
      </c>
      <c r="I516" s="31">
        <f t="shared" si="194"/>
        <v>0</v>
      </c>
      <c r="J516" s="31">
        <f t="shared" si="194"/>
        <v>18.795314839999996</v>
      </c>
      <c r="K516" s="31">
        <f t="shared" si="194"/>
        <v>0</v>
      </c>
      <c r="L516" s="31">
        <f t="shared" si="194"/>
        <v>0</v>
      </c>
      <c r="M516" s="31">
        <f t="shared" si="194"/>
        <v>0</v>
      </c>
      <c r="N516" s="31">
        <f t="shared" si="194"/>
        <v>0</v>
      </c>
      <c r="O516" s="31">
        <f t="shared" si="194"/>
        <v>0</v>
      </c>
      <c r="P516" s="31">
        <f t="shared" si="194"/>
        <v>0</v>
      </c>
      <c r="Q516" s="31">
        <f t="shared" si="194"/>
        <v>0</v>
      </c>
      <c r="R516" s="31">
        <f t="shared" si="194"/>
        <v>0</v>
      </c>
      <c r="S516" s="33">
        <v>0</v>
      </c>
      <c r="T516" s="34" t="s">
        <v>33</v>
      </c>
      <c r="U516" s="4"/>
      <c r="V516" s="4"/>
      <c r="W516" s="4"/>
      <c r="X516" s="20"/>
      <c r="Y516" s="20"/>
      <c r="Z516" s="20"/>
      <c r="AA516" s="3"/>
      <c r="AB516" s="3"/>
      <c r="AC516" s="21"/>
      <c r="AD516" s="21"/>
      <c r="AE516" s="21"/>
      <c r="AF516" s="4"/>
      <c r="AG516" s="1"/>
    </row>
    <row r="517" spans="1:33" ht="47.25" x14ac:dyDescent="0.25">
      <c r="A517" s="56" t="s">
        <v>1091</v>
      </c>
      <c r="B517" s="37" t="s">
        <v>1092</v>
      </c>
      <c r="C517" s="38" t="s">
        <v>1093</v>
      </c>
      <c r="D517" s="39" t="s">
        <v>33</v>
      </c>
      <c r="E517" s="39" t="s">
        <v>33</v>
      </c>
      <c r="F517" s="39" t="s">
        <v>33</v>
      </c>
      <c r="G517" s="40" t="s">
        <v>33</v>
      </c>
      <c r="H517" s="40">
        <f t="shared" ref="H517:H518" si="195">J517+L517+N517+P517</f>
        <v>9.4984164799999995</v>
      </c>
      <c r="I517" s="39" t="s">
        <v>33</v>
      </c>
      <c r="J517" s="39">
        <v>9.4984164799999995</v>
      </c>
      <c r="K517" s="39" t="s">
        <v>33</v>
      </c>
      <c r="L517" s="40">
        <v>0</v>
      </c>
      <c r="M517" s="39" t="s">
        <v>33</v>
      </c>
      <c r="N517" s="40">
        <v>0</v>
      </c>
      <c r="O517" s="40" t="s">
        <v>33</v>
      </c>
      <c r="P517" s="40">
        <v>0</v>
      </c>
      <c r="Q517" s="40" t="s">
        <v>33</v>
      </c>
      <c r="R517" s="40" t="s">
        <v>33</v>
      </c>
      <c r="S517" s="41" t="s">
        <v>33</v>
      </c>
      <c r="T517" s="47" t="s">
        <v>1094</v>
      </c>
      <c r="U517" s="4"/>
      <c r="V517" s="4"/>
      <c r="W517" s="4"/>
      <c r="X517" s="20"/>
      <c r="Y517" s="20"/>
      <c r="Z517" s="20"/>
      <c r="AA517" s="3"/>
      <c r="AB517" s="3"/>
      <c r="AC517" s="21"/>
      <c r="AD517" s="21"/>
      <c r="AE517" s="21"/>
      <c r="AF517" s="4"/>
      <c r="AG517" s="1"/>
    </row>
    <row r="518" spans="1:33" ht="39" customHeight="1" x14ac:dyDescent="0.25">
      <c r="A518" s="55" t="s">
        <v>1091</v>
      </c>
      <c r="B518" s="37" t="s">
        <v>1095</v>
      </c>
      <c r="C518" s="38" t="s">
        <v>1096</v>
      </c>
      <c r="D518" s="39" t="s">
        <v>33</v>
      </c>
      <c r="E518" s="39" t="s">
        <v>33</v>
      </c>
      <c r="F518" s="39" t="s">
        <v>33</v>
      </c>
      <c r="G518" s="40" t="s">
        <v>33</v>
      </c>
      <c r="H518" s="40">
        <f t="shared" si="195"/>
        <v>9.2968983599999984</v>
      </c>
      <c r="I518" s="39" t="s">
        <v>33</v>
      </c>
      <c r="J518" s="39">
        <v>9.2968983599999984</v>
      </c>
      <c r="K518" s="39" t="s">
        <v>33</v>
      </c>
      <c r="L518" s="40">
        <v>0</v>
      </c>
      <c r="M518" s="39" t="s">
        <v>33</v>
      </c>
      <c r="N518" s="40">
        <v>0</v>
      </c>
      <c r="O518" s="40" t="s">
        <v>33</v>
      </c>
      <c r="P518" s="40">
        <v>0</v>
      </c>
      <c r="Q518" s="40" t="s">
        <v>33</v>
      </c>
      <c r="R518" s="40" t="s">
        <v>33</v>
      </c>
      <c r="S518" s="41" t="s">
        <v>33</v>
      </c>
      <c r="T518" s="47" t="s">
        <v>1094</v>
      </c>
      <c r="U518" s="4"/>
      <c r="V518" s="4"/>
      <c r="W518" s="4"/>
      <c r="X518" s="20"/>
      <c r="Y518" s="20"/>
      <c r="Z518" s="20"/>
      <c r="AA518" s="3"/>
      <c r="AB518" s="3"/>
      <c r="AC518" s="21"/>
      <c r="AD518" s="21"/>
      <c r="AE518" s="21"/>
      <c r="AF518" s="4"/>
      <c r="AG518" s="1"/>
    </row>
    <row r="519" spans="1:33" ht="31.5" x14ac:dyDescent="0.25">
      <c r="A519" s="29" t="s">
        <v>1097</v>
      </c>
      <c r="B519" s="30" t="s">
        <v>103</v>
      </c>
      <c r="C519" s="30" t="s">
        <v>32</v>
      </c>
      <c r="D519" s="31">
        <v>0</v>
      </c>
      <c r="E519" s="31">
        <v>0</v>
      </c>
      <c r="F519" s="31">
        <v>0</v>
      </c>
      <c r="G519" s="32">
        <v>0</v>
      </c>
      <c r="H519" s="32">
        <v>0</v>
      </c>
      <c r="I519" s="31">
        <v>0</v>
      </c>
      <c r="J519" s="31">
        <v>0</v>
      </c>
      <c r="K519" s="31">
        <v>0</v>
      </c>
      <c r="L519" s="32">
        <v>0</v>
      </c>
      <c r="M519" s="31">
        <v>0</v>
      </c>
      <c r="N519" s="32">
        <v>0</v>
      </c>
      <c r="O519" s="32">
        <v>0</v>
      </c>
      <c r="P519" s="32">
        <v>0</v>
      </c>
      <c r="Q519" s="32">
        <v>0</v>
      </c>
      <c r="R519" s="32">
        <v>0</v>
      </c>
      <c r="S519" s="33">
        <v>0</v>
      </c>
      <c r="T519" s="34" t="s">
        <v>33</v>
      </c>
      <c r="U519" s="4"/>
      <c r="V519" s="4"/>
      <c r="W519" s="4"/>
      <c r="X519" s="20"/>
      <c r="Y519" s="20"/>
      <c r="Z519" s="20"/>
      <c r="AA519" s="3"/>
      <c r="AB519" s="3"/>
      <c r="AC519" s="21"/>
      <c r="AD519" s="21"/>
      <c r="AE519" s="21"/>
      <c r="AF519" s="4"/>
      <c r="AG519" s="1"/>
    </row>
    <row r="520" spans="1:33" ht="47.25" x14ac:dyDescent="0.25">
      <c r="A520" s="29" t="s">
        <v>1098</v>
      </c>
      <c r="B520" s="30" t="s">
        <v>105</v>
      </c>
      <c r="C520" s="30" t="s">
        <v>32</v>
      </c>
      <c r="D520" s="31">
        <f t="shared" ref="D520:R520" si="196">D521+D526+D524+D525</f>
        <v>1897.6624929899999</v>
      </c>
      <c r="E520" s="31">
        <f t="shared" si="196"/>
        <v>236.81264986999997</v>
      </c>
      <c r="F520" s="31">
        <f t="shared" si="196"/>
        <v>1660.8498431200001</v>
      </c>
      <c r="G520" s="32">
        <f t="shared" si="196"/>
        <v>958.46692175480007</v>
      </c>
      <c r="H520" s="32">
        <f t="shared" si="196"/>
        <v>24.344156389999998</v>
      </c>
      <c r="I520" s="31">
        <f t="shared" si="196"/>
        <v>142.70983014000001</v>
      </c>
      <c r="J520" s="31">
        <f t="shared" si="196"/>
        <v>24.344156389999998</v>
      </c>
      <c r="K520" s="31">
        <f t="shared" si="196"/>
        <v>0</v>
      </c>
      <c r="L520" s="32">
        <f t="shared" si="196"/>
        <v>0</v>
      </c>
      <c r="M520" s="31">
        <f t="shared" si="196"/>
        <v>0</v>
      </c>
      <c r="N520" s="32">
        <f t="shared" si="196"/>
        <v>0</v>
      </c>
      <c r="O520" s="58">
        <f t="shared" si="196"/>
        <v>815.75709161479995</v>
      </c>
      <c r="P520" s="32">
        <f t="shared" si="196"/>
        <v>0</v>
      </c>
      <c r="Q520" s="32">
        <f t="shared" si="196"/>
        <v>1636.50568673</v>
      </c>
      <c r="R520" s="32">
        <f t="shared" si="196"/>
        <v>-118.36567375</v>
      </c>
      <c r="S520" s="33">
        <f t="shared" si="191"/>
        <v>-0.82941499989091072</v>
      </c>
      <c r="T520" s="34" t="s">
        <v>33</v>
      </c>
      <c r="U520" s="4"/>
      <c r="V520" s="4"/>
      <c r="W520" s="4"/>
      <c r="X520" s="20"/>
      <c r="Y520" s="20"/>
      <c r="Z520" s="20"/>
      <c r="AA520" s="3"/>
      <c r="AB520" s="3"/>
      <c r="AC520" s="21"/>
      <c r="AD520" s="21"/>
      <c r="AE520" s="21"/>
      <c r="AF520" s="4"/>
      <c r="AG520" s="1"/>
    </row>
    <row r="521" spans="1:33" ht="31.5" x14ac:dyDescent="0.25">
      <c r="A521" s="29" t="s">
        <v>1099</v>
      </c>
      <c r="B521" s="30" t="s">
        <v>107</v>
      </c>
      <c r="C521" s="30" t="s">
        <v>32</v>
      </c>
      <c r="D521" s="31">
        <f t="shared" ref="D521:F521" si="197">SUM(D522:D523)</f>
        <v>797.24597559999995</v>
      </c>
      <c r="E521" s="31">
        <f t="shared" si="197"/>
        <v>0</v>
      </c>
      <c r="F521" s="31">
        <f t="shared" si="197"/>
        <v>797.24597559999995</v>
      </c>
      <c r="G521" s="32">
        <f t="shared" ref="G521:R521" si="198">SUM(G522:G523)</f>
        <v>343.0086609928</v>
      </c>
      <c r="H521" s="32">
        <f t="shared" si="198"/>
        <v>2.6922000000000003E-4</v>
      </c>
      <c r="I521" s="31">
        <f t="shared" si="198"/>
        <v>0</v>
      </c>
      <c r="J521" s="31">
        <f t="shared" si="198"/>
        <v>2.6922000000000003E-4</v>
      </c>
      <c r="K521" s="31">
        <f t="shared" si="198"/>
        <v>0</v>
      </c>
      <c r="L521" s="25">
        <f t="shared" si="198"/>
        <v>0</v>
      </c>
      <c r="M521" s="31">
        <f t="shared" si="198"/>
        <v>0</v>
      </c>
      <c r="N521" s="25">
        <f t="shared" si="198"/>
        <v>0</v>
      </c>
      <c r="O521" s="59">
        <f t="shared" si="198"/>
        <v>343.0086609928</v>
      </c>
      <c r="P521" s="25">
        <f t="shared" si="198"/>
        <v>0</v>
      </c>
      <c r="Q521" s="32">
        <f t="shared" si="198"/>
        <v>797.24570638</v>
      </c>
      <c r="R521" s="32">
        <f t="shared" si="198"/>
        <v>2.6922000000000003E-4</v>
      </c>
      <c r="S521" s="33">
        <v>0</v>
      </c>
      <c r="T521" s="34" t="s">
        <v>33</v>
      </c>
      <c r="U521" s="4"/>
      <c r="V521" s="4"/>
      <c r="W521" s="4"/>
      <c r="X521" s="20"/>
      <c r="Y521" s="20"/>
      <c r="Z521" s="20"/>
      <c r="AA521" s="3"/>
      <c r="AB521" s="3"/>
      <c r="AC521" s="21"/>
      <c r="AD521" s="21"/>
      <c r="AE521" s="21"/>
      <c r="AF521" s="4"/>
      <c r="AG521" s="1"/>
    </row>
    <row r="522" spans="1:33" ht="31.5" x14ac:dyDescent="0.25">
      <c r="A522" s="36" t="s">
        <v>1099</v>
      </c>
      <c r="B522" s="37" t="s">
        <v>1100</v>
      </c>
      <c r="C522" s="38" t="s">
        <v>1101</v>
      </c>
      <c r="D522" s="40">
        <v>41.365975599999999</v>
      </c>
      <c r="E522" s="40">
        <v>0</v>
      </c>
      <c r="F522" s="39">
        <f t="shared" ref="F522:F523" si="199">D522-E522</f>
        <v>41.365975599999999</v>
      </c>
      <c r="G522" s="40">
        <f t="shared" ref="G522:H523" si="200">I522+K522+M522+O522</f>
        <v>9.6866609928000003</v>
      </c>
      <c r="H522" s="40">
        <f t="shared" si="200"/>
        <v>0</v>
      </c>
      <c r="I522" s="39">
        <v>0</v>
      </c>
      <c r="J522" s="40">
        <v>0</v>
      </c>
      <c r="K522" s="39">
        <v>0</v>
      </c>
      <c r="L522" s="45">
        <v>0</v>
      </c>
      <c r="M522" s="39">
        <v>0</v>
      </c>
      <c r="N522" s="45">
        <v>0</v>
      </c>
      <c r="O522" s="45">
        <v>9.6866609928000003</v>
      </c>
      <c r="P522" s="45">
        <v>0</v>
      </c>
      <c r="Q522" s="40">
        <f t="shared" ref="Q522:Q523" si="201">F522-H522</f>
        <v>41.365975599999999</v>
      </c>
      <c r="R522" s="40">
        <f t="shared" ref="R522:R523" si="202">H522-(I522)</f>
        <v>0</v>
      </c>
      <c r="S522" s="41">
        <v>0</v>
      </c>
      <c r="T522" s="42" t="s">
        <v>33</v>
      </c>
      <c r="U522" s="4"/>
      <c r="V522" s="4"/>
      <c r="W522" s="4"/>
      <c r="X522" s="20"/>
      <c r="Y522" s="20"/>
      <c r="Z522" s="20"/>
      <c r="AA522" s="3"/>
      <c r="AB522" s="3"/>
      <c r="AC522" s="21"/>
      <c r="AD522" s="21"/>
      <c r="AE522" s="21"/>
      <c r="AF522" s="4"/>
      <c r="AG522" s="1"/>
    </row>
    <row r="523" spans="1:33" ht="31.5" x14ac:dyDescent="0.25">
      <c r="A523" s="36" t="s">
        <v>1099</v>
      </c>
      <c r="B523" s="37" t="s">
        <v>1102</v>
      </c>
      <c r="C523" s="38" t="s">
        <v>1103</v>
      </c>
      <c r="D523" s="40">
        <v>755.88</v>
      </c>
      <c r="E523" s="40">
        <v>0</v>
      </c>
      <c r="F523" s="39">
        <f t="shared" si="199"/>
        <v>755.88</v>
      </c>
      <c r="G523" s="40">
        <f t="shared" si="200"/>
        <v>333.322</v>
      </c>
      <c r="H523" s="40">
        <f t="shared" si="200"/>
        <v>2.6922000000000003E-4</v>
      </c>
      <c r="I523" s="39">
        <v>0</v>
      </c>
      <c r="J523" s="40">
        <v>2.6922000000000003E-4</v>
      </c>
      <c r="K523" s="39">
        <v>0</v>
      </c>
      <c r="L523" s="40">
        <v>0</v>
      </c>
      <c r="M523" s="39">
        <v>0</v>
      </c>
      <c r="N523" s="40">
        <v>0</v>
      </c>
      <c r="O523" s="40">
        <v>333.322</v>
      </c>
      <c r="P523" s="40">
        <v>0</v>
      </c>
      <c r="Q523" s="40">
        <f t="shared" si="201"/>
        <v>755.87973078000005</v>
      </c>
      <c r="R523" s="40">
        <f t="shared" si="202"/>
        <v>2.6922000000000003E-4</v>
      </c>
      <c r="S523" s="41">
        <v>0</v>
      </c>
      <c r="T523" s="42" t="s">
        <v>33</v>
      </c>
      <c r="U523" s="4"/>
      <c r="V523" s="4"/>
      <c r="W523" s="4"/>
      <c r="X523" s="20"/>
      <c r="Y523" s="20"/>
      <c r="Z523" s="20"/>
      <c r="AA523" s="3"/>
      <c r="AB523" s="3"/>
      <c r="AC523" s="21"/>
      <c r="AD523" s="21"/>
      <c r="AE523" s="21"/>
      <c r="AF523" s="4"/>
      <c r="AG523" s="1"/>
    </row>
    <row r="524" spans="1:33" x14ac:dyDescent="0.25">
      <c r="A524" s="29" t="s">
        <v>1104</v>
      </c>
      <c r="B524" s="30" t="s">
        <v>121</v>
      </c>
      <c r="C524" s="30" t="s">
        <v>32</v>
      </c>
      <c r="D524" s="31">
        <v>0</v>
      </c>
      <c r="E524" s="31">
        <v>0</v>
      </c>
      <c r="F524" s="31">
        <v>0</v>
      </c>
      <c r="G524" s="32">
        <v>0</v>
      </c>
      <c r="H524" s="32">
        <v>0</v>
      </c>
      <c r="I524" s="31">
        <v>0</v>
      </c>
      <c r="J524" s="31">
        <v>0</v>
      </c>
      <c r="K524" s="31">
        <v>0</v>
      </c>
      <c r="L524" s="32">
        <v>0</v>
      </c>
      <c r="M524" s="31">
        <v>0</v>
      </c>
      <c r="N524" s="32">
        <v>0</v>
      </c>
      <c r="O524" s="32">
        <v>0</v>
      </c>
      <c r="P524" s="32">
        <v>0</v>
      </c>
      <c r="Q524" s="32">
        <v>0</v>
      </c>
      <c r="R524" s="32">
        <v>0</v>
      </c>
      <c r="S524" s="33">
        <v>0</v>
      </c>
      <c r="T524" s="34" t="s">
        <v>33</v>
      </c>
      <c r="U524" s="4"/>
      <c r="V524" s="4"/>
      <c r="W524" s="4"/>
      <c r="X524" s="20"/>
      <c r="Y524" s="20"/>
      <c r="Z524" s="20"/>
      <c r="AA524" s="3"/>
      <c r="AB524" s="3"/>
      <c r="AC524" s="21"/>
      <c r="AD524" s="21"/>
      <c r="AE524" s="21"/>
      <c r="AF524" s="4"/>
      <c r="AG524" s="1"/>
    </row>
    <row r="525" spans="1:33" x14ac:dyDescent="0.25">
      <c r="A525" s="29" t="s">
        <v>1105</v>
      </c>
      <c r="B525" s="30" t="s">
        <v>129</v>
      </c>
      <c r="C525" s="30" t="s">
        <v>32</v>
      </c>
      <c r="D525" s="31">
        <v>0</v>
      </c>
      <c r="E525" s="31">
        <v>0</v>
      </c>
      <c r="F525" s="31">
        <v>0</v>
      </c>
      <c r="G525" s="32">
        <v>0</v>
      </c>
      <c r="H525" s="32">
        <v>0</v>
      </c>
      <c r="I525" s="31">
        <v>0</v>
      </c>
      <c r="J525" s="31">
        <v>0</v>
      </c>
      <c r="K525" s="31">
        <v>0</v>
      </c>
      <c r="L525" s="32">
        <v>0</v>
      </c>
      <c r="M525" s="31">
        <v>0</v>
      </c>
      <c r="N525" s="32">
        <v>0</v>
      </c>
      <c r="O525" s="32">
        <v>0</v>
      </c>
      <c r="P525" s="32">
        <v>0</v>
      </c>
      <c r="Q525" s="32">
        <v>0</v>
      </c>
      <c r="R525" s="32">
        <v>0</v>
      </c>
      <c r="S525" s="33">
        <v>0</v>
      </c>
      <c r="T525" s="34" t="s">
        <v>33</v>
      </c>
      <c r="U525" s="4"/>
      <c r="V525" s="4"/>
      <c r="W525" s="4"/>
      <c r="X525" s="20"/>
      <c r="Y525" s="20"/>
      <c r="Z525" s="20"/>
      <c r="AA525" s="3"/>
      <c r="AB525" s="3"/>
      <c r="AC525" s="21"/>
      <c r="AD525" s="21"/>
      <c r="AE525" s="21"/>
      <c r="AF525" s="4"/>
      <c r="AG525" s="1"/>
    </row>
    <row r="526" spans="1:33" ht="31.5" x14ac:dyDescent="0.25">
      <c r="A526" s="29" t="s">
        <v>1106</v>
      </c>
      <c r="B526" s="30" t="s">
        <v>138</v>
      </c>
      <c r="C526" s="30" t="s">
        <v>32</v>
      </c>
      <c r="D526" s="31">
        <f t="shared" ref="D526:F526" si="203">SUM(D527:D529)</f>
        <v>1100.4165173899999</v>
      </c>
      <c r="E526" s="31">
        <f t="shared" si="203"/>
        <v>236.81264986999997</v>
      </c>
      <c r="F526" s="31">
        <f t="shared" si="203"/>
        <v>863.60386751999999</v>
      </c>
      <c r="G526" s="32">
        <f t="shared" ref="G526:R526" si="204">SUM(G527:G529)</f>
        <v>615.45826076200001</v>
      </c>
      <c r="H526" s="32">
        <f t="shared" si="204"/>
        <v>24.343887169999999</v>
      </c>
      <c r="I526" s="31">
        <f t="shared" si="204"/>
        <v>142.70983014000001</v>
      </c>
      <c r="J526" s="31">
        <f t="shared" si="204"/>
        <v>24.343887169999999</v>
      </c>
      <c r="K526" s="31">
        <f t="shared" si="204"/>
        <v>0</v>
      </c>
      <c r="L526" s="32">
        <f t="shared" si="204"/>
        <v>0</v>
      </c>
      <c r="M526" s="31">
        <f t="shared" si="204"/>
        <v>0</v>
      </c>
      <c r="N526" s="32">
        <f t="shared" si="204"/>
        <v>0</v>
      </c>
      <c r="O526" s="32">
        <f t="shared" si="204"/>
        <v>472.74843062199994</v>
      </c>
      <c r="P526" s="32">
        <f t="shared" si="204"/>
        <v>0</v>
      </c>
      <c r="Q526" s="32">
        <f t="shared" si="204"/>
        <v>839.25998035000009</v>
      </c>
      <c r="R526" s="32">
        <f t="shared" si="204"/>
        <v>-118.36594297000001</v>
      </c>
      <c r="S526" s="33">
        <f t="shared" si="191"/>
        <v>-0.82941688637623379</v>
      </c>
      <c r="T526" s="34" t="s">
        <v>33</v>
      </c>
      <c r="U526" s="4"/>
      <c r="V526" s="4"/>
      <c r="W526" s="4"/>
      <c r="X526" s="20"/>
      <c r="Y526" s="20"/>
      <c r="Z526" s="20"/>
      <c r="AA526" s="3"/>
      <c r="AB526" s="3"/>
      <c r="AC526" s="21"/>
      <c r="AD526" s="21"/>
      <c r="AE526" s="21"/>
      <c r="AF526" s="4"/>
      <c r="AG526" s="1"/>
    </row>
    <row r="527" spans="1:33" ht="60" customHeight="1" x14ac:dyDescent="0.25">
      <c r="A527" s="36" t="s">
        <v>1106</v>
      </c>
      <c r="B527" s="37" t="s">
        <v>1107</v>
      </c>
      <c r="C527" s="38" t="s">
        <v>1108</v>
      </c>
      <c r="D527" s="40">
        <v>542.36808453800006</v>
      </c>
      <c r="E527" s="40">
        <v>211.32099742999998</v>
      </c>
      <c r="F527" s="39">
        <f t="shared" ref="F527:F529" si="205">D527-E527</f>
        <v>331.04708710800008</v>
      </c>
      <c r="G527" s="40">
        <f t="shared" ref="G527:H529" si="206">I527+K527+M527+O527</f>
        <v>142.70983014000001</v>
      </c>
      <c r="H527" s="40">
        <f t="shared" si="206"/>
        <v>21.700719769999999</v>
      </c>
      <c r="I527" s="39">
        <v>142.70983014000001</v>
      </c>
      <c r="J527" s="40">
        <v>21.700719769999999</v>
      </c>
      <c r="K527" s="39">
        <v>0</v>
      </c>
      <c r="L527" s="40">
        <v>0</v>
      </c>
      <c r="M527" s="39">
        <v>0</v>
      </c>
      <c r="N527" s="40">
        <v>0</v>
      </c>
      <c r="O527" s="40">
        <v>0</v>
      </c>
      <c r="P527" s="40">
        <v>0</v>
      </c>
      <c r="Q527" s="40">
        <f t="shared" ref="Q527:Q529" si="207">F527-H527</f>
        <v>309.34636733800011</v>
      </c>
      <c r="R527" s="40">
        <f t="shared" ref="R527:R529" si="208">H527-(I527)</f>
        <v>-121.00911037</v>
      </c>
      <c r="S527" s="41">
        <f t="shared" si="191"/>
        <v>-0.84793815710724796</v>
      </c>
      <c r="T527" s="40" t="s">
        <v>1109</v>
      </c>
      <c r="U527" s="4"/>
      <c r="V527" s="4"/>
      <c r="W527" s="4"/>
      <c r="X527" s="20"/>
      <c r="Y527" s="20"/>
      <c r="Z527" s="20"/>
      <c r="AA527" s="3"/>
      <c r="AB527" s="3"/>
      <c r="AC527" s="21"/>
      <c r="AD527" s="21"/>
      <c r="AE527" s="21"/>
      <c r="AF527" s="4"/>
      <c r="AG527" s="1"/>
    </row>
    <row r="528" spans="1:33" ht="52.5" customHeight="1" x14ac:dyDescent="0.25">
      <c r="A528" s="36" t="s">
        <v>1106</v>
      </c>
      <c r="B528" s="37" t="s">
        <v>1110</v>
      </c>
      <c r="C528" s="38" t="s">
        <v>1111</v>
      </c>
      <c r="D528" s="40">
        <v>479.25688255199992</v>
      </c>
      <c r="E528" s="40">
        <v>4.5568325999999999</v>
      </c>
      <c r="F528" s="39">
        <f t="shared" si="205"/>
        <v>474.70004995199992</v>
      </c>
      <c r="G528" s="40">
        <f t="shared" si="206"/>
        <v>431.20944535199993</v>
      </c>
      <c r="H528" s="40">
        <f t="shared" si="206"/>
        <v>2.6431673999999998</v>
      </c>
      <c r="I528" s="39">
        <v>0</v>
      </c>
      <c r="J528" s="40">
        <v>2.6431673999999998</v>
      </c>
      <c r="K528" s="39">
        <v>0</v>
      </c>
      <c r="L528" s="45">
        <v>0</v>
      </c>
      <c r="M528" s="39">
        <v>0</v>
      </c>
      <c r="N528" s="45">
        <v>0</v>
      </c>
      <c r="O528" s="45">
        <v>431.20944535199993</v>
      </c>
      <c r="P528" s="45">
        <v>0</v>
      </c>
      <c r="Q528" s="40">
        <f t="shared" si="207"/>
        <v>472.05688255199993</v>
      </c>
      <c r="R528" s="40">
        <f t="shared" si="208"/>
        <v>2.6431673999999998</v>
      </c>
      <c r="S528" s="41">
        <v>1</v>
      </c>
      <c r="T528" s="44" t="s">
        <v>1112</v>
      </c>
      <c r="U528" s="4"/>
      <c r="V528" s="4"/>
      <c r="W528" s="4"/>
      <c r="X528" s="20"/>
      <c r="Y528" s="20"/>
      <c r="Z528" s="20"/>
      <c r="AA528" s="3"/>
      <c r="AB528" s="3"/>
      <c r="AC528" s="21"/>
      <c r="AD528" s="21"/>
      <c r="AE528" s="21"/>
      <c r="AF528" s="4"/>
      <c r="AG528" s="1"/>
    </row>
    <row r="529" spans="1:33" ht="47.25" x14ac:dyDescent="0.25">
      <c r="A529" s="36" t="s">
        <v>1106</v>
      </c>
      <c r="B529" s="37" t="s">
        <v>1113</v>
      </c>
      <c r="C529" s="38" t="s">
        <v>1114</v>
      </c>
      <c r="D529" s="40">
        <v>78.791550299999997</v>
      </c>
      <c r="E529" s="40">
        <v>20.934819839999999</v>
      </c>
      <c r="F529" s="39">
        <f t="shared" si="205"/>
        <v>57.856730459999994</v>
      </c>
      <c r="G529" s="40">
        <f t="shared" si="206"/>
        <v>41.538985269999998</v>
      </c>
      <c r="H529" s="40">
        <f t="shared" si="206"/>
        <v>0</v>
      </c>
      <c r="I529" s="39">
        <v>0</v>
      </c>
      <c r="J529" s="40">
        <v>0</v>
      </c>
      <c r="K529" s="39">
        <v>0</v>
      </c>
      <c r="L529" s="40">
        <v>0</v>
      </c>
      <c r="M529" s="39">
        <v>0</v>
      </c>
      <c r="N529" s="40">
        <v>0</v>
      </c>
      <c r="O529" s="40">
        <v>41.538985269999998</v>
      </c>
      <c r="P529" s="40">
        <v>0</v>
      </c>
      <c r="Q529" s="40">
        <f t="shared" si="207"/>
        <v>57.856730459999994</v>
      </c>
      <c r="R529" s="40">
        <f t="shared" si="208"/>
        <v>0</v>
      </c>
      <c r="S529" s="41">
        <v>0</v>
      </c>
      <c r="T529" s="42" t="s">
        <v>33</v>
      </c>
      <c r="U529" s="4"/>
      <c r="V529" s="4"/>
      <c r="W529" s="4"/>
      <c r="X529" s="20"/>
      <c r="Y529" s="20"/>
      <c r="Z529" s="20"/>
      <c r="AA529" s="3"/>
      <c r="AB529" s="3"/>
      <c r="AC529" s="21"/>
      <c r="AD529" s="21"/>
      <c r="AE529" s="21"/>
      <c r="AF529" s="4"/>
      <c r="AG529" s="1"/>
    </row>
    <row r="530" spans="1:33" ht="31.5" x14ac:dyDescent="0.25">
      <c r="A530" s="29" t="s">
        <v>1115</v>
      </c>
      <c r="B530" s="30" t="s">
        <v>159</v>
      </c>
      <c r="C530" s="30" t="s">
        <v>32</v>
      </c>
      <c r="D530" s="31">
        <f t="shared" ref="D530:R530" si="209">D531+D541+D545+D573</f>
        <v>4614.11240866771</v>
      </c>
      <c r="E530" s="31">
        <f t="shared" si="209"/>
        <v>1339.3792010999998</v>
      </c>
      <c r="F530" s="31">
        <f t="shared" si="209"/>
        <v>3274.7332075677095</v>
      </c>
      <c r="G530" s="32">
        <f t="shared" si="209"/>
        <v>1386.4830064651392</v>
      </c>
      <c r="H530" s="32">
        <f t="shared" si="209"/>
        <v>183.71383700999996</v>
      </c>
      <c r="I530" s="31">
        <f t="shared" si="209"/>
        <v>58.683781631999985</v>
      </c>
      <c r="J530" s="31">
        <f t="shared" si="209"/>
        <v>183.71383700999996</v>
      </c>
      <c r="K530" s="31">
        <f t="shared" si="209"/>
        <v>20.666328159319995</v>
      </c>
      <c r="L530" s="32">
        <f t="shared" si="209"/>
        <v>0</v>
      </c>
      <c r="M530" s="31">
        <f t="shared" si="209"/>
        <v>113.67604459959999</v>
      </c>
      <c r="N530" s="32">
        <f t="shared" si="209"/>
        <v>0</v>
      </c>
      <c r="O530" s="58">
        <f t="shared" si="209"/>
        <v>1193.4568520742191</v>
      </c>
      <c r="P530" s="32">
        <f t="shared" si="209"/>
        <v>0</v>
      </c>
      <c r="Q530" s="32">
        <f t="shared" si="209"/>
        <v>3123.8364381577098</v>
      </c>
      <c r="R530" s="32">
        <f t="shared" si="209"/>
        <v>86.455048418000018</v>
      </c>
      <c r="S530" s="33">
        <f t="shared" si="191"/>
        <v>1.4732358074697847</v>
      </c>
      <c r="T530" s="34" t="s">
        <v>33</v>
      </c>
      <c r="U530" s="4"/>
      <c r="V530" s="4"/>
      <c r="W530" s="4"/>
      <c r="X530" s="20"/>
      <c r="Y530" s="20"/>
      <c r="Z530" s="20"/>
      <c r="AA530" s="3"/>
      <c r="AB530" s="3"/>
      <c r="AC530" s="21"/>
      <c r="AD530" s="21"/>
      <c r="AE530" s="21"/>
      <c r="AF530" s="4"/>
      <c r="AG530" s="1"/>
    </row>
    <row r="531" spans="1:33" ht="47.25" x14ac:dyDescent="0.25">
      <c r="A531" s="29" t="s">
        <v>1116</v>
      </c>
      <c r="B531" s="30" t="s">
        <v>161</v>
      </c>
      <c r="C531" s="30" t="s">
        <v>32</v>
      </c>
      <c r="D531" s="31">
        <f t="shared" ref="D531:F531" si="210">SUM(D532:D540)</f>
        <v>967.47386207399995</v>
      </c>
      <c r="E531" s="31">
        <f t="shared" si="210"/>
        <v>175.44448985999998</v>
      </c>
      <c r="F531" s="31">
        <f t="shared" si="210"/>
        <v>792.02937221400009</v>
      </c>
      <c r="G531" s="32">
        <f t="shared" ref="G531:R531" si="211">SUM(G532:G540)</f>
        <v>533.19599764079999</v>
      </c>
      <c r="H531" s="32">
        <f t="shared" si="211"/>
        <v>59.143216209999991</v>
      </c>
      <c r="I531" s="31">
        <f t="shared" si="211"/>
        <v>0</v>
      </c>
      <c r="J531" s="31">
        <f t="shared" si="211"/>
        <v>59.143216209999991</v>
      </c>
      <c r="K531" s="31">
        <f t="shared" si="211"/>
        <v>0</v>
      </c>
      <c r="L531" s="25">
        <f t="shared" si="211"/>
        <v>0</v>
      </c>
      <c r="M531" s="31">
        <f t="shared" si="211"/>
        <v>84.441256050799993</v>
      </c>
      <c r="N531" s="25">
        <f t="shared" si="211"/>
        <v>0</v>
      </c>
      <c r="O531" s="59">
        <f t="shared" si="211"/>
        <v>448.75474158999998</v>
      </c>
      <c r="P531" s="25">
        <f t="shared" si="211"/>
        <v>0</v>
      </c>
      <c r="Q531" s="32">
        <f t="shared" si="211"/>
        <v>761.94736841400004</v>
      </c>
      <c r="R531" s="32">
        <f t="shared" si="211"/>
        <v>30.082003799999995</v>
      </c>
      <c r="S531" s="33">
        <v>1</v>
      </c>
      <c r="T531" s="34" t="s">
        <v>33</v>
      </c>
      <c r="U531" s="4"/>
      <c r="V531" s="4"/>
      <c r="W531" s="4"/>
      <c r="X531" s="20"/>
      <c r="Y531" s="20"/>
      <c r="Z531" s="20"/>
      <c r="AA531" s="3"/>
      <c r="AB531" s="3"/>
      <c r="AC531" s="21"/>
      <c r="AD531" s="21"/>
      <c r="AE531" s="21"/>
      <c r="AF531" s="4"/>
      <c r="AG531" s="1"/>
    </row>
    <row r="532" spans="1:33" ht="31.5" x14ac:dyDescent="0.25">
      <c r="A532" s="36" t="s">
        <v>1116</v>
      </c>
      <c r="B532" s="37" t="s">
        <v>1117</v>
      </c>
      <c r="C532" s="38" t="s">
        <v>1118</v>
      </c>
      <c r="D532" s="40">
        <v>2.8827275119999998</v>
      </c>
      <c r="E532" s="40">
        <v>0</v>
      </c>
      <c r="F532" s="39">
        <f t="shared" ref="F532:F540" si="212">D532-E532</f>
        <v>2.8827275119999998</v>
      </c>
      <c r="G532" s="40">
        <f t="shared" ref="G532:H540" si="213">I532+K532+M532+O532</f>
        <v>2.6136569708000001</v>
      </c>
      <c r="H532" s="40">
        <f t="shared" si="213"/>
        <v>0</v>
      </c>
      <c r="I532" s="39">
        <v>0</v>
      </c>
      <c r="J532" s="40">
        <v>0</v>
      </c>
      <c r="K532" s="39">
        <v>0</v>
      </c>
      <c r="L532" s="45">
        <v>0</v>
      </c>
      <c r="M532" s="39">
        <v>0</v>
      </c>
      <c r="N532" s="45">
        <v>0</v>
      </c>
      <c r="O532" s="45">
        <v>2.6136569708000001</v>
      </c>
      <c r="P532" s="45">
        <v>0</v>
      </c>
      <c r="Q532" s="40">
        <f t="shared" ref="Q532:Q540" si="214">F532-H532</f>
        <v>2.8827275119999998</v>
      </c>
      <c r="R532" s="40">
        <f t="shared" ref="R532:R540" si="215">H532-(I532)</f>
        <v>0</v>
      </c>
      <c r="S532" s="41">
        <v>0</v>
      </c>
      <c r="T532" s="42" t="s">
        <v>33</v>
      </c>
      <c r="U532" s="4"/>
      <c r="V532" s="4"/>
      <c r="W532" s="4"/>
      <c r="X532" s="20"/>
      <c r="Y532" s="20"/>
      <c r="Z532" s="20"/>
      <c r="AA532" s="3"/>
      <c r="AB532" s="3"/>
      <c r="AC532" s="21"/>
      <c r="AD532" s="21"/>
      <c r="AE532" s="21"/>
      <c r="AF532" s="4"/>
      <c r="AG532" s="1"/>
    </row>
    <row r="533" spans="1:33" ht="31.5" x14ac:dyDescent="0.25">
      <c r="A533" s="36" t="s">
        <v>1116</v>
      </c>
      <c r="B533" s="37" t="s">
        <v>1119</v>
      </c>
      <c r="C533" s="38" t="s">
        <v>1120</v>
      </c>
      <c r="D533" s="40">
        <v>76.036553289999986</v>
      </c>
      <c r="E533" s="40">
        <v>9.26788144</v>
      </c>
      <c r="F533" s="39">
        <f t="shared" si="212"/>
        <v>66.76867184999999</v>
      </c>
      <c r="G533" s="40">
        <f t="shared" si="213"/>
        <v>8.4233763999999791</v>
      </c>
      <c r="H533" s="40">
        <f t="shared" si="213"/>
        <v>16.729702669999998</v>
      </c>
      <c r="I533" s="39">
        <v>0</v>
      </c>
      <c r="J533" s="40">
        <v>16.729702669999998</v>
      </c>
      <c r="K533" s="39">
        <v>0</v>
      </c>
      <c r="L533" s="40">
        <v>0</v>
      </c>
      <c r="M533" s="39">
        <v>0</v>
      </c>
      <c r="N533" s="40">
        <v>0</v>
      </c>
      <c r="O533" s="40">
        <v>8.4233763999999791</v>
      </c>
      <c r="P533" s="40">
        <v>0</v>
      </c>
      <c r="Q533" s="40">
        <f t="shared" si="214"/>
        <v>50.038969179999995</v>
      </c>
      <c r="R533" s="40">
        <f t="shared" si="215"/>
        <v>16.729702669999998</v>
      </c>
      <c r="S533" s="41">
        <v>1</v>
      </c>
      <c r="T533" s="42" t="s">
        <v>1121</v>
      </c>
      <c r="U533" s="4"/>
      <c r="V533" s="4"/>
      <c r="W533" s="4"/>
      <c r="X533" s="20"/>
      <c r="Y533" s="20"/>
      <c r="Z533" s="20"/>
      <c r="AA533" s="3"/>
      <c r="AB533" s="3"/>
      <c r="AC533" s="21"/>
      <c r="AD533" s="21"/>
      <c r="AE533" s="21"/>
      <c r="AF533" s="4"/>
      <c r="AG533" s="1"/>
    </row>
    <row r="534" spans="1:33" ht="31.5" x14ac:dyDescent="0.25">
      <c r="A534" s="36" t="s">
        <v>1116</v>
      </c>
      <c r="B534" s="37" t="s">
        <v>1122</v>
      </c>
      <c r="C534" s="38" t="s">
        <v>1123</v>
      </c>
      <c r="D534" s="40">
        <v>368.9704744</v>
      </c>
      <c r="E534" s="40">
        <v>76.632733999999985</v>
      </c>
      <c r="F534" s="39">
        <f t="shared" si="212"/>
        <v>292.33774040000003</v>
      </c>
      <c r="G534" s="40">
        <f t="shared" si="213"/>
        <v>258.02071999999998</v>
      </c>
      <c r="H534" s="40">
        <f t="shared" si="213"/>
        <v>4.0622400000000197E-2</v>
      </c>
      <c r="I534" s="39">
        <v>0</v>
      </c>
      <c r="J534" s="40">
        <v>4.0622400000000197E-2</v>
      </c>
      <c r="K534" s="39">
        <v>0</v>
      </c>
      <c r="L534" s="40">
        <v>0</v>
      </c>
      <c r="M534" s="39">
        <v>0</v>
      </c>
      <c r="N534" s="40">
        <v>0</v>
      </c>
      <c r="O534" s="40">
        <v>258.02071999999998</v>
      </c>
      <c r="P534" s="40">
        <v>0</v>
      </c>
      <c r="Q534" s="40">
        <f t="shared" si="214"/>
        <v>292.29711800000001</v>
      </c>
      <c r="R534" s="40">
        <f t="shared" si="215"/>
        <v>4.0622400000000197E-2</v>
      </c>
      <c r="S534" s="41">
        <v>1</v>
      </c>
      <c r="T534" s="42" t="s">
        <v>1124</v>
      </c>
      <c r="U534" s="4"/>
      <c r="V534" s="4"/>
      <c r="W534" s="4"/>
      <c r="X534" s="20"/>
      <c r="Y534" s="20"/>
      <c r="Z534" s="20"/>
      <c r="AA534" s="3"/>
      <c r="AB534" s="3"/>
      <c r="AC534" s="21"/>
      <c r="AD534" s="21"/>
      <c r="AE534" s="21"/>
      <c r="AF534" s="4"/>
      <c r="AG534" s="1"/>
    </row>
    <row r="535" spans="1:33" ht="47.25" x14ac:dyDescent="0.25">
      <c r="A535" s="36" t="s">
        <v>1116</v>
      </c>
      <c r="B535" s="37" t="s">
        <v>1125</v>
      </c>
      <c r="C535" s="38" t="s">
        <v>1126</v>
      </c>
      <c r="D535" s="40">
        <v>52.082672283999997</v>
      </c>
      <c r="E535" s="40">
        <v>0</v>
      </c>
      <c r="F535" s="39">
        <f t="shared" si="212"/>
        <v>52.082672283999997</v>
      </c>
      <c r="G535" s="40">
        <f t="shared" si="213"/>
        <v>25.431705225999998</v>
      </c>
      <c r="H535" s="40">
        <f t="shared" si="213"/>
        <v>0</v>
      </c>
      <c r="I535" s="39">
        <v>0</v>
      </c>
      <c r="J535" s="40">
        <v>0</v>
      </c>
      <c r="K535" s="39">
        <v>0</v>
      </c>
      <c r="L535" s="40">
        <v>0</v>
      </c>
      <c r="M535" s="39">
        <v>25.431705225999998</v>
      </c>
      <c r="N535" s="40">
        <v>0</v>
      </c>
      <c r="O535" s="40">
        <v>0</v>
      </c>
      <c r="P535" s="40">
        <v>0</v>
      </c>
      <c r="Q535" s="40">
        <f t="shared" si="214"/>
        <v>52.082672283999997</v>
      </c>
      <c r="R535" s="40">
        <f t="shared" si="215"/>
        <v>0</v>
      </c>
      <c r="S535" s="41">
        <v>0</v>
      </c>
      <c r="T535" s="42" t="s">
        <v>33</v>
      </c>
      <c r="U535" s="4"/>
      <c r="V535" s="4"/>
      <c r="W535" s="4"/>
      <c r="X535" s="20"/>
      <c r="Y535" s="20"/>
      <c r="Z535" s="20"/>
      <c r="AA535" s="3"/>
      <c r="AB535" s="3"/>
      <c r="AC535" s="21"/>
      <c r="AD535" s="21"/>
      <c r="AE535" s="21"/>
      <c r="AF535" s="4"/>
      <c r="AG535" s="1"/>
    </row>
    <row r="536" spans="1:33" ht="47.25" x14ac:dyDescent="0.25">
      <c r="A536" s="36" t="s">
        <v>1116</v>
      </c>
      <c r="B536" s="37" t="s">
        <v>1127</v>
      </c>
      <c r="C536" s="38" t="s">
        <v>1128</v>
      </c>
      <c r="D536" s="40">
        <v>73.993097783999985</v>
      </c>
      <c r="E536" s="40">
        <v>1.5132060000000003</v>
      </c>
      <c r="F536" s="39">
        <f t="shared" si="212"/>
        <v>72.479891783999989</v>
      </c>
      <c r="G536" s="40">
        <f t="shared" si="213"/>
        <v>59.009550824799994</v>
      </c>
      <c r="H536" s="40">
        <f t="shared" si="213"/>
        <v>0</v>
      </c>
      <c r="I536" s="39">
        <v>0</v>
      </c>
      <c r="J536" s="40">
        <v>0</v>
      </c>
      <c r="K536" s="39">
        <v>0</v>
      </c>
      <c r="L536" s="40">
        <v>0</v>
      </c>
      <c r="M536" s="39">
        <v>59.009550824799994</v>
      </c>
      <c r="N536" s="40">
        <v>0</v>
      </c>
      <c r="O536" s="40">
        <v>0</v>
      </c>
      <c r="P536" s="40">
        <v>0</v>
      </c>
      <c r="Q536" s="40">
        <f t="shared" si="214"/>
        <v>72.479891783999989</v>
      </c>
      <c r="R536" s="40">
        <f t="shared" si="215"/>
        <v>0</v>
      </c>
      <c r="S536" s="41">
        <v>0</v>
      </c>
      <c r="T536" s="42" t="s">
        <v>33</v>
      </c>
      <c r="U536" s="4"/>
      <c r="V536" s="4"/>
      <c r="W536" s="4"/>
      <c r="X536" s="20"/>
      <c r="Y536" s="20"/>
      <c r="Z536" s="20"/>
      <c r="AA536" s="3"/>
      <c r="AB536" s="3"/>
      <c r="AC536" s="21"/>
      <c r="AD536" s="21"/>
      <c r="AE536" s="21"/>
      <c r="AF536" s="4"/>
      <c r="AG536" s="1"/>
    </row>
    <row r="537" spans="1:33" ht="63" x14ac:dyDescent="0.25">
      <c r="A537" s="36" t="s">
        <v>1116</v>
      </c>
      <c r="B537" s="37" t="s">
        <v>1129</v>
      </c>
      <c r="C537" s="38" t="s">
        <v>1130</v>
      </c>
      <c r="D537" s="40">
        <v>12.188160478000002</v>
      </c>
      <c r="E537" s="40">
        <v>0</v>
      </c>
      <c r="F537" s="39">
        <f t="shared" si="212"/>
        <v>12.188160478000002</v>
      </c>
      <c r="G537" s="40">
        <f t="shared" si="213"/>
        <v>11.039823113200004</v>
      </c>
      <c r="H537" s="40">
        <f t="shared" si="213"/>
        <v>0</v>
      </c>
      <c r="I537" s="39">
        <v>0</v>
      </c>
      <c r="J537" s="40">
        <v>0</v>
      </c>
      <c r="K537" s="39">
        <v>0</v>
      </c>
      <c r="L537" s="40">
        <v>0</v>
      </c>
      <c r="M537" s="39">
        <v>0</v>
      </c>
      <c r="N537" s="40">
        <v>0</v>
      </c>
      <c r="O537" s="46">
        <v>11.039823113200004</v>
      </c>
      <c r="P537" s="40">
        <v>0</v>
      </c>
      <c r="Q537" s="40">
        <f t="shared" si="214"/>
        <v>12.188160478000002</v>
      </c>
      <c r="R537" s="40">
        <f t="shared" si="215"/>
        <v>0</v>
      </c>
      <c r="S537" s="41">
        <v>0</v>
      </c>
      <c r="T537" s="42" t="s">
        <v>33</v>
      </c>
      <c r="U537" s="4"/>
      <c r="V537" s="4"/>
      <c r="W537" s="4"/>
      <c r="X537" s="20"/>
      <c r="Y537" s="20"/>
      <c r="Z537" s="20"/>
      <c r="AA537" s="3"/>
      <c r="AB537" s="3"/>
      <c r="AC537" s="21"/>
      <c r="AD537" s="21"/>
      <c r="AE537" s="21"/>
      <c r="AF537" s="4"/>
      <c r="AG537" s="1"/>
    </row>
    <row r="538" spans="1:33" ht="91.5" customHeight="1" x14ac:dyDescent="0.25">
      <c r="A538" s="56" t="s">
        <v>1116</v>
      </c>
      <c r="B538" s="37" t="s">
        <v>1131</v>
      </c>
      <c r="C538" s="38" t="s">
        <v>1132</v>
      </c>
      <c r="D538" s="40" t="s">
        <v>33</v>
      </c>
      <c r="E538" s="40" t="s">
        <v>33</v>
      </c>
      <c r="F538" s="39" t="s">
        <v>33</v>
      </c>
      <c r="G538" s="40" t="s">
        <v>33</v>
      </c>
      <c r="H538" s="40">
        <f t="shared" si="213"/>
        <v>9.5676595300000002</v>
      </c>
      <c r="I538" s="39" t="s">
        <v>33</v>
      </c>
      <c r="J538" s="40">
        <v>9.5676595300000002</v>
      </c>
      <c r="K538" s="39" t="s">
        <v>33</v>
      </c>
      <c r="L538" s="45">
        <v>0</v>
      </c>
      <c r="M538" s="39" t="s">
        <v>33</v>
      </c>
      <c r="N538" s="45">
        <v>0</v>
      </c>
      <c r="O538" s="48" t="s">
        <v>33</v>
      </c>
      <c r="P538" s="45">
        <v>0</v>
      </c>
      <c r="Q538" s="40" t="s">
        <v>33</v>
      </c>
      <c r="R538" s="40" t="s">
        <v>33</v>
      </c>
      <c r="S538" s="41" t="s">
        <v>33</v>
      </c>
      <c r="T538" s="42" t="s">
        <v>1133</v>
      </c>
      <c r="U538" s="4"/>
      <c r="V538" s="4"/>
      <c r="W538" s="4"/>
      <c r="X538" s="20"/>
      <c r="Y538" s="20"/>
      <c r="Z538" s="20"/>
      <c r="AA538" s="3"/>
      <c r="AB538" s="3"/>
      <c r="AC538" s="21"/>
      <c r="AD538" s="21"/>
      <c r="AE538" s="21"/>
      <c r="AF538" s="4"/>
      <c r="AG538" s="1"/>
    </row>
    <row r="539" spans="1:33" ht="51" customHeight="1" x14ac:dyDescent="0.25">
      <c r="A539" s="56" t="s">
        <v>1116</v>
      </c>
      <c r="B539" s="37" t="s">
        <v>1134</v>
      </c>
      <c r="C539" s="38" t="s">
        <v>1135</v>
      </c>
      <c r="D539" s="40" t="s">
        <v>33</v>
      </c>
      <c r="E539" s="40" t="s">
        <v>33</v>
      </c>
      <c r="F539" s="39" t="s">
        <v>33</v>
      </c>
      <c r="G539" s="40" t="s">
        <v>33</v>
      </c>
      <c r="H539" s="40">
        <f t="shared" si="213"/>
        <v>19.493552879999996</v>
      </c>
      <c r="I539" s="39" t="s">
        <v>33</v>
      </c>
      <c r="J539" s="40">
        <v>19.493552879999996</v>
      </c>
      <c r="K539" s="39" t="s">
        <v>33</v>
      </c>
      <c r="L539" s="45">
        <v>0</v>
      </c>
      <c r="M539" s="39" t="s">
        <v>33</v>
      </c>
      <c r="N539" s="45">
        <v>0</v>
      </c>
      <c r="O539" s="48" t="s">
        <v>33</v>
      </c>
      <c r="P539" s="45">
        <v>0</v>
      </c>
      <c r="Q539" s="40" t="s">
        <v>33</v>
      </c>
      <c r="R539" s="40" t="s">
        <v>33</v>
      </c>
      <c r="S539" s="41" t="s">
        <v>33</v>
      </c>
      <c r="T539" s="42" t="s">
        <v>1136</v>
      </c>
      <c r="U539" s="4"/>
      <c r="V539" s="4"/>
      <c r="W539" s="4"/>
      <c r="X539" s="20"/>
      <c r="Y539" s="20"/>
      <c r="Z539" s="20"/>
      <c r="AA539" s="3"/>
      <c r="AB539" s="3"/>
      <c r="AC539" s="21"/>
      <c r="AD539" s="21"/>
      <c r="AE539" s="21"/>
      <c r="AF539" s="4"/>
      <c r="AG539" s="1"/>
    </row>
    <row r="540" spans="1:33" ht="48" customHeight="1" x14ac:dyDescent="0.25">
      <c r="A540" s="36" t="s">
        <v>1116</v>
      </c>
      <c r="B540" s="37" t="s">
        <v>1137</v>
      </c>
      <c r="C540" s="38" t="s">
        <v>1138</v>
      </c>
      <c r="D540" s="40">
        <v>381.32017632600002</v>
      </c>
      <c r="E540" s="40">
        <v>88.030668420000012</v>
      </c>
      <c r="F540" s="39">
        <f t="shared" si="212"/>
        <v>293.28950790600004</v>
      </c>
      <c r="G540" s="40">
        <f t="shared" si="213"/>
        <v>168.65716510600001</v>
      </c>
      <c r="H540" s="40">
        <f t="shared" si="213"/>
        <v>13.311678729999999</v>
      </c>
      <c r="I540" s="39">
        <v>0</v>
      </c>
      <c r="J540" s="40">
        <v>13.311678729999999</v>
      </c>
      <c r="K540" s="39">
        <v>0</v>
      </c>
      <c r="L540" s="45">
        <v>0</v>
      </c>
      <c r="M540" s="39">
        <v>0</v>
      </c>
      <c r="N540" s="45">
        <v>0</v>
      </c>
      <c r="O540" s="48">
        <v>168.65716510600001</v>
      </c>
      <c r="P540" s="45">
        <v>0</v>
      </c>
      <c r="Q540" s="40">
        <f t="shared" si="214"/>
        <v>279.97782917600006</v>
      </c>
      <c r="R540" s="40">
        <f t="shared" si="215"/>
        <v>13.311678729999999</v>
      </c>
      <c r="S540" s="41">
        <v>1</v>
      </c>
      <c r="T540" s="62" t="s">
        <v>1139</v>
      </c>
      <c r="U540" s="4"/>
      <c r="V540" s="4"/>
      <c r="W540" s="4"/>
      <c r="X540" s="20"/>
      <c r="Y540" s="20"/>
      <c r="Z540" s="20"/>
      <c r="AA540" s="3"/>
      <c r="AB540" s="3"/>
      <c r="AC540" s="21"/>
      <c r="AD540" s="21"/>
      <c r="AE540" s="21"/>
      <c r="AF540" s="4"/>
      <c r="AG540" s="1"/>
    </row>
    <row r="541" spans="1:33" ht="31.5" x14ac:dyDescent="0.25">
      <c r="A541" s="29" t="s">
        <v>1140</v>
      </c>
      <c r="B541" s="30" t="s">
        <v>186</v>
      </c>
      <c r="C541" s="30" t="s">
        <v>32</v>
      </c>
      <c r="D541" s="31">
        <f t="shared" ref="D541:F541" si="216">SUM(D542:D544)</f>
        <v>84.165710300000001</v>
      </c>
      <c r="E541" s="31">
        <f t="shared" si="216"/>
        <v>68.273997489999999</v>
      </c>
      <c r="F541" s="31">
        <f t="shared" si="216"/>
        <v>15.891712809999996</v>
      </c>
      <c r="G541" s="25">
        <f t="shared" ref="G541:R541" si="217">SUM(G542:G544)</f>
        <v>6.4939296199999994</v>
      </c>
      <c r="H541" s="25">
        <f t="shared" si="217"/>
        <v>1.6825709999999997E-2</v>
      </c>
      <c r="I541" s="31">
        <f t="shared" si="217"/>
        <v>6.4939296199999994</v>
      </c>
      <c r="J541" s="31">
        <f t="shared" si="217"/>
        <v>1.6825709999999997E-2</v>
      </c>
      <c r="K541" s="31">
        <f t="shared" si="217"/>
        <v>0</v>
      </c>
      <c r="L541" s="25">
        <f t="shared" si="217"/>
        <v>0</v>
      </c>
      <c r="M541" s="31">
        <f t="shared" si="217"/>
        <v>0</v>
      </c>
      <c r="N541" s="25">
        <f t="shared" si="217"/>
        <v>0</v>
      </c>
      <c r="O541" s="25">
        <f t="shared" si="217"/>
        <v>0</v>
      </c>
      <c r="P541" s="25">
        <f t="shared" si="217"/>
        <v>0</v>
      </c>
      <c r="Q541" s="25">
        <f t="shared" si="217"/>
        <v>15.874887099999995</v>
      </c>
      <c r="R541" s="25">
        <f t="shared" si="217"/>
        <v>-6.4771039100000003</v>
      </c>
      <c r="S541" s="33">
        <f t="shared" si="191"/>
        <v>-0.99740900949277622</v>
      </c>
      <c r="T541" s="34" t="s">
        <v>33</v>
      </c>
      <c r="U541" s="4"/>
      <c r="V541" s="4"/>
      <c r="W541" s="4"/>
      <c r="X541" s="20"/>
      <c r="Y541" s="20"/>
      <c r="Z541" s="20"/>
      <c r="AA541" s="3"/>
      <c r="AB541" s="3"/>
      <c r="AC541" s="21"/>
      <c r="AD541" s="21"/>
      <c r="AE541" s="21"/>
      <c r="AF541" s="4"/>
      <c r="AG541" s="1"/>
    </row>
    <row r="542" spans="1:33" ht="31.5" x14ac:dyDescent="0.25">
      <c r="A542" s="36" t="s">
        <v>1140</v>
      </c>
      <c r="B542" s="37" t="s">
        <v>1141</v>
      </c>
      <c r="C542" s="38" t="s">
        <v>1142</v>
      </c>
      <c r="D542" s="40">
        <v>50.403087599999999</v>
      </c>
      <c r="E542" s="40">
        <v>49.912448830000002</v>
      </c>
      <c r="F542" s="39">
        <f t="shared" ref="F542:F544" si="218">D542-E542</f>
        <v>0.49063876999999678</v>
      </c>
      <c r="G542" s="40">
        <f t="shared" ref="G542:H544" si="219">I542+K542+M542+O542</f>
        <v>4.4241368199999993</v>
      </c>
      <c r="H542" s="40">
        <f t="shared" si="219"/>
        <v>0</v>
      </c>
      <c r="I542" s="39">
        <v>4.4241368199999993</v>
      </c>
      <c r="J542" s="40">
        <v>0</v>
      </c>
      <c r="K542" s="39">
        <v>0</v>
      </c>
      <c r="L542" s="40">
        <v>0</v>
      </c>
      <c r="M542" s="39">
        <v>0</v>
      </c>
      <c r="N542" s="40">
        <v>0</v>
      </c>
      <c r="O542" s="40">
        <v>0</v>
      </c>
      <c r="P542" s="40">
        <v>0</v>
      </c>
      <c r="Q542" s="40">
        <f t="shared" ref="Q542:Q544" si="220">F542-H542</f>
        <v>0.49063876999999678</v>
      </c>
      <c r="R542" s="40">
        <f t="shared" ref="R542:R544" si="221">H542-(I542)</f>
        <v>-4.4241368199999993</v>
      </c>
      <c r="S542" s="41">
        <f t="shared" si="191"/>
        <v>-1</v>
      </c>
      <c r="T542" s="61" t="s">
        <v>1143</v>
      </c>
      <c r="U542" s="4"/>
      <c r="V542" s="4"/>
      <c r="W542" s="4"/>
      <c r="X542" s="20"/>
      <c r="Y542" s="20"/>
      <c r="Z542" s="20"/>
      <c r="AA542" s="3"/>
      <c r="AB542" s="3"/>
      <c r="AC542" s="21"/>
      <c r="AD542" s="21"/>
      <c r="AE542" s="21"/>
      <c r="AF542" s="4"/>
      <c r="AG542" s="1"/>
    </row>
    <row r="543" spans="1:33" ht="31.5" x14ac:dyDescent="0.25">
      <c r="A543" s="36" t="s">
        <v>1140</v>
      </c>
      <c r="B543" s="37" t="s">
        <v>1144</v>
      </c>
      <c r="C543" s="38" t="s">
        <v>1145</v>
      </c>
      <c r="D543" s="40">
        <v>24.4890227</v>
      </c>
      <c r="E543" s="40">
        <v>18.36154866</v>
      </c>
      <c r="F543" s="39">
        <f t="shared" si="218"/>
        <v>6.1274740399999992</v>
      </c>
      <c r="G543" s="40">
        <f t="shared" si="219"/>
        <v>1.1424328000000001</v>
      </c>
      <c r="H543" s="40">
        <f t="shared" si="219"/>
        <v>1.6541439999999998E-2</v>
      </c>
      <c r="I543" s="39">
        <v>1.1424328000000001</v>
      </c>
      <c r="J543" s="40">
        <v>1.6541439999999998E-2</v>
      </c>
      <c r="K543" s="39">
        <v>0</v>
      </c>
      <c r="L543" s="40">
        <v>0</v>
      </c>
      <c r="M543" s="39">
        <v>0</v>
      </c>
      <c r="N543" s="40">
        <v>0</v>
      </c>
      <c r="O543" s="40">
        <v>0</v>
      </c>
      <c r="P543" s="40">
        <v>0</v>
      </c>
      <c r="Q543" s="40">
        <f t="shared" si="220"/>
        <v>6.110932599999999</v>
      </c>
      <c r="R543" s="40">
        <f t="shared" si="221"/>
        <v>-1.1258913600000002</v>
      </c>
      <c r="S543" s="41">
        <f t="shared" si="191"/>
        <v>-0.98552086389676496</v>
      </c>
      <c r="T543" s="42" t="s">
        <v>1146</v>
      </c>
      <c r="U543" s="4"/>
      <c r="V543" s="4"/>
      <c r="W543" s="4"/>
      <c r="X543" s="20"/>
      <c r="Y543" s="20"/>
      <c r="Z543" s="20"/>
      <c r="AA543" s="3"/>
      <c r="AB543" s="3"/>
      <c r="AC543" s="21"/>
      <c r="AD543" s="21"/>
      <c r="AE543" s="21"/>
      <c r="AF543" s="4"/>
      <c r="AG543" s="1"/>
    </row>
    <row r="544" spans="1:33" ht="47.25" x14ac:dyDescent="0.25">
      <c r="A544" s="36" t="s">
        <v>1140</v>
      </c>
      <c r="B544" s="37" t="s">
        <v>1147</v>
      </c>
      <c r="C544" s="38" t="s">
        <v>1148</v>
      </c>
      <c r="D544" s="40">
        <v>9.2736000000000001</v>
      </c>
      <c r="E544" s="40">
        <v>0</v>
      </c>
      <c r="F544" s="39">
        <f t="shared" si="218"/>
        <v>9.2736000000000001</v>
      </c>
      <c r="G544" s="40">
        <f t="shared" si="219"/>
        <v>0.92736000000000063</v>
      </c>
      <c r="H544" s="40">
        <f t="shared" si="219"/>
        <v>2.8426999999999999E-4</v>
      </c>
      <c r="I544" s="39">
        <v>0.92736000000000063</v>
      </c>
      <c r="J544" s="40">
        <v>2.8426999999999999E-4</v>
      </c>
      <c r="K544" s="39">
        <v>0</v>
      </c>
      <c r="L544" s="40">
        <v>0</v>
      </c>
      <c r="M544" s="39">
        <v>0</v>
      </c>
      <c r="N544" s="40">
        <v>0</v>
      </c>
      <c r="O544" s="40">
        <v>0</v>
      </c>
      <c r="P544" s="40">
        <v>0</v>
      </c>
      <c r="Q544" s="40">
        <f t="shared" si="220"/>
        <v>9.2733157300000002</v>
      </c>
      <c r="R544" s="40">
        <f t="shared" si="221"/>
        <v>-0.92707573000000065</v>
      </c>
      <c r="S544" s="41">
        <f t="shared" si="191"/>
        <v>-0.99969346316425123</v>
      </c>
      <c r="T544" s="103" t="s">
        <v>1149</v>
      </c>
      <c r="U544" s="4"/>
      <c r="V544" s="4"/>
      <c r="W544" s="4"/>
      <c r="X544" s="20"/>
      <c r="Y544" s="20"/>
      <c r="Z544" s="20"/>
      <c r="AA544" s="3"/>
      <c r="AB544" s="3"/>
      <c r="AC544" s="21"/>
      <c r="AD544" s="21"/>
      <c r="AE544" s="21"/>
      <c r="AF544" s="4"/>
      <c r="AG544" s="1"/>
    </row>
    <row r="545" spans="1:33" ht="31.5" x14ac:dyDescent="0.25">
      <c r="A545" s="29" t="s">
        <v>1150</v>
      </c>
      <c r="B545" s="30" t="s">
        <v>190</v>
      </c>
      <c r="C545" s="30" t="s">
        <v>32</v>
      </c>
      <c r="D545" s="31">
        <f t="shared" ref="D545:F545" si="222">SUM(D546:D572)</f>
        <v>1235.8904500419997</v>
      </c>
      <c r="E545" s="31">
        <f t="shared" si="222"/>
        <v>606.84969138999998</v>
      </c>
      <c r="F545" s="31">
        <f t="shared" si="222"/>
        <v>629.04075865199991</v>
      </c>
      <c r="G545" s="32">
        <f t="shared" ref="G545:R545" si="223">SUM(G546:G572)</f>
        <v>482.12921232520006</v>
      </c>
      <c r="H545" s="32">
        <f t="shared" si="223"/>
        <v>87.15374125999999</v>
      </c>
      <c r="I545" s="31">
        <f t="shared" si="223"/>
        <v>23.899490923999998</v>
      </c>
      <c r="J545" s="31">
        <f t="shared" si="223"/>
        <v>87.15374125999999</v>
      </c>
      <c r="K545" s="31">
        <f t="shared" si="223"/>
        <v>0</v>
      </c>
      <c r="L545" s="32">
        <f t="shared" si="223"/>
        <v>0</v>
      </c>
      <c r="M545" s="31">
        <f t="shared" si="223"/>
        <v>0</v>
      </c>
      <c r="N545" s="32">
        <f t="shared" si="223"/>
        <v>0</v>
      </c>
      <c r="O545" s="32">
        <f t="shared" si="223"/>
        <v>458.22972140120004</v>
      </c>
      <c r="P545" s="32">
        <f t="shared" si="223"/>
        <v>0</v>
      </c>
      <c r="Q545" s="32">
        <f t="shared" si="223"/>
        <v>541.88701739200008</v>
      </c>
      <c r="R545" s="32">
        <f t="shared" si="223"/>
        <v>58.164964596000011</v>
      </c>
      <c r="S545" s="33">
        <f t="shared" si="191"/>
        <v>2.433732366139667</v>
      </c>
      <c r="T545" s="34" t="s">
        <v>33</v>
      </c>
      <c r="U545" s="4"/>
      <c r="V545" s="4"/>
      <c r="W545" s="4"/>
      <c r="X545" s="20"/>
      <c r="Y545" s="20"/>
      <c r="Z545" s="20"/>
      <c r="AA545" s="3"/>
      <c r="AB545" s="3"/>
      <c r="AC545" s="21"/>
      <c r="AD545" s="21"/>
      <c r="AE545" s="21"/>
      <c r="AF545" s="4"/>
      <c r="AG545" s="1"/>
    </row>
    <row r="546" spans="1:33" ht="63" x14ac:dyDescent="0.25">
      <c r="A546" s="36" t="s">
        <v>1150</v>
      </c>
      <c r="B546" s="37" t="s">
        <v>1151</v>
      </c>
      <c r="C546" s="38" t="s">
        <v>1152</v>
      </c>
      <c r="D546" s="40">
        <v>43.021734586000001</v>
      </c>
      <c r="E546" s="40">
        <v>7.0937260799999997</v>
      </c>
      <c r="F546" s="39">
        <f t="shared" ref="F546:F572" si="224">D546-E546</f>
        <v>35.928008505999998</v>
      </c>
      <c r="G546" s="40">
        <f t="shared" ref="G546:H572" si="225">I546+K546+M546+O546</f>
        <v>4.6578605360000003</v>
      </c>
      <c r="H546" s="40">
        <f t="shared" si="225"/>
        <v>0</v>
      </c>
      <c r="I546" s="39">
        <v>4.6578605360000003</v>
      </c>
      <c r="J546" s="40">
        <v>0</v>
      </c>
      <c r="K546" s="39">
        <v>0</v>
      </c>
      <c r="L546" s="40">
        <v>0</v>
      </c>
      <c r="M546" s="39">
        <v>0</v>
      </c>
      <c r="N546" s="40">
        <v>0</v>
      </c>
      <c r="O546" s="40">
        <v>0</v>
      </c>
      <c r="P546" s="40">
        <v>0</v>
      </c>
      <c r="Q546" s="40">
        <f t="shared" ref="Q546:Q572" si="226">F546-H546</f>
        <v>35.928008505999998</v>
      </c>
      <c r="R546" s="40">
        <f t="shared" ref="R546:R572" si="227">H546-(I546)</f>
        <v>-4.6578605360000003</v>
      </c>
      <c r="S546" s="41">
        <f t="shared" si="191"/>
        <v>-1</v>
      </c>
      <c r="T546" s="45" t="s">
        <v>1153</v>
      </c>
      <c r="U546" s="4"/>
      <c r="V546" s="4"/>
      <c r="W546" s="4"/>
      <c r="X546" s="20"/>
      <c r="Y546" s="20"/>
      <c r="Z546" s="20"/>
      <c r="AA546" s="3"/>
      <c r="AB546" s="3"/>
      <c r="AC546" s="21"/>
      <c r="AD546" s="21"/>
      <c r="AE546" s="21"/>
      <c r="AF546" s="4"/>
      <c r="AG546" s="1"/>
    </row>
    <row r="547" spans="1:33" ht="47.25" x14ac:dyDescent="0.25">
      <c r="A547" s="36" t="s">
        <v>1150</v>
      </c>
      <c r="B547" s="37" t="s">
        <v>1154</v>
      </c>
      <c r="C547" s="38" t="s">
        <v>1155</v>
      </c>
      <c r="D547" s="40">
        <v>38.504162620000002</v>
      </c>
      <c r="E547" s="40">
        <v>38.504162620000002</v>
      </c>
      <c r="F547" s="39">
        <f t="shared" si="224"/>
        <v>0</v>
      </c>
      <c r="G547" s="40">
        <f t="shared" si="225"/>
        <v>-1.6848879999998602E-2</v>
      </c>
      <c r="H547" s="40">
        <f t="shared" si="225"/>
        <v>0</v>
      </c>
      <c r="I547" s="39">
        <v>-1.6848879999998602E-2</v>
      </c>
      <c r="J547" s="40">
        <v>0</v>
      </c>
      <c r="K547" s="39">
        <v>0</v>
      </c>
      <c r="L547" s="40">
        <v>0</v>
      </c>
      <c r="M547" s="39">
        <v>0</v>
      </c>
      <c r="N547" s="40">
        <v>0</v>
      </c>
      <c r="O547" s="40">
        <v>0</v>
      </c>
      <c r="P547" s="40">
        <v>0</v>
      </c>
      <c r="Q547" s="40">
        <f t="shared" si="226"/>
        <v>0</v>
      </c>
      <c r="R547" s="40">
        <f t="shared" si="227"/>
        <v>1.6848879999998602E-2</v>
      </c>
      <c r="S547" s="41">
        <f t="shared" si="191"/>
        <v>-1</v>
      </c>
      <c r="T547" s="40" t="s">
        <v>1156</v>
      </c>
      <c r="U547" s="4"/>
      <c r="V547" s="4"/>
      <c r="W547" s="4"/>
      <c r="X547" s="20"/>
      <c r="Y547" s="20"/>
      <c r="Z547" s="20"/>
      <c r="AA547" s="3"/>
      <c r="AB547" s="3"/>
      <c r="AC547" s="21"/>
      <c r="AD547" s="21"/>
      <c r="AE547" s="21"/>
      <c r="AF547" s="4"/>
      <c r="AG547" s="1"/>
    </row>
    <row r="548" spans="1:33" ht="47.25" x14ac:dyDescent="0.25">
      <c r="A548" s="36" t="s">
        <v>1150</v>
      </c>
      <c r="B548" s="37" t="s">
        <v>1157</v>
      </c>
      <c r="C548" s="38" t="s">
        <v>1158</v>
      </c>
      <c r="D548" s="40">
        <v>62.899261389999999</v>
      </c>
      <c r="E548" s="40">
        <v>61.894898760000004</v>
      </c>
      <c r="F548" s="39">
        <f t="shared" si="224"/>
        <v>1.0043626299999957</v>
      </c>
      <c r="G548" s="40">
        <f t="shared" si="225"/>
        <v>2.2688061099999999</v>
      </c>
      <c r="H548" s="40">
        <f t="shared" si="225"/>
        <v>4.0801508399999999</v>
      </c>
      <c r="I548" s="39">
        <v>2.2688061099999999</v>
      </c>
      <c r="J548" s="40">
        <v>4.0801508399999999</v>
      </c>
      <c r="K548" s="39">
        <v>0</v>
      </c>
      <c r="L548" s="45">
        <v>0</v>
      </c>
      <c r="M548" s="39">
        <v>0</v>
      </c>
      <c r="N548" s="45">
        <v>0</v>
      </c>
      <c r="O548" s="45">
        <v>0</v>
      </c>
      <c r="P548" s="45">
        <v>0</v>
      </c>
      <c r="Q548" s="40">
        <f t="shared" si="226"/>
        <v>-3.0757882100000042</v>
      </c>
      <c r="R548" s="40">
        <f t="shared" si="227"/>
        <v>1.8113447300000001</v>
      </c>
      <c r="S548" s="41">
        <f t="shared" si="191"/>
        <v>0.79836911669812105</v>
      </c>
      <c r="T548" s="47" t="s">
        <v>1086</v>
      </c>
      <c r="U548" s="4"/>
      <c r="V548" s="4"/>
      <c r="W548" s="4"/>
      <c r="X548" s="20"/>
      <c r="Y548" s="20"/>
      <c r="Z548" s="20"/>
      <c r="AA548" s="3"/>
      <c r="AB548" s="3"/>
      <c r="AC548" s="21"/>
      <c r="AD548" s="21"/>
      <c r="AE548" s="21"/>
      <c r="AF548" s="4"/>
      <c r="AG548" s="1"/>
    </row>
    <row r="549" spans="1:33" ht="47.25" x14ac:dyDescent="0.25">
      <c r="A549" s="36" t="s">
        <v>1150</v>
      </c>
      <c r="B549" s="37" t="s">
        <v>1159</v>
      </c>
      <c r="C549" s="38" t="s">
        <v>1160</v>
      </c>
      <c r="D549" s="40">
        <v>80.75768051</v>
      </c>
      <c r="E549" s="40">
        <v>73.299069750000015</v>
      </c>
      <c r="F549" s="39">
        <f t="shared" si="224"/>
        <v>7.4586107599999849</v>
      </c>
      <c r="G549" s="40">
        <f t="shared" si="225"/>
        <v>2.3105446259999862</v>
      </c>
      <c r="H549" s="40">
        <f t="shared" si="225"/>
        <v>7.0071181500000002</v>
      </c>
      <c r="I549" s="39">
        <v>2.3105446259999862</v>
      </c>
      <c r="J549" s="40">
        <v>7.0071181500000002</v>
      </c>
      <c r="K549" s="39">
        <v>0</v>
      </c>
      <c r="L549" s="45">
        <v>0</v>
      </c>
      <c r="M549" s="39">
        <v>0</v>
      </c>
      <c r="N549" s="45">
        <v>0</v>
      </c>
      <c r="O549" s="45">
        <v>0</v>
      </c>
      <c r="P549" s="45">
        <v>0</v>
      </c>
      <c r="Q549" s="40">
        <f t="shared" si="226"/>
        <v>0.45149260999998475</v>
      </c>
      <c r="R549" s="40">
        <f t="shared" si="227"/>
        <v>4.6965735240000139</v>
      </c>
      <c r="S549" s="41">
        <f t="shared" si="191"/>
        <v>2.0326694715828624</v>
      </c>
      <c r="T549" s="44" t="s">
        <v>923</v>
      </c>
      <c r="U549" s="4"/>
      <c r="V549" s="4"/>
      <c r="W549" s="4"/>
      <c r="X549" s="20"/>
      <c r="Y549" s="20"/>
      <c r="Z549" s="20"/>
      <c r="AA549" s="3"/>
      <c r="AB549" s="3"/>
      <c r="AC549" s="21"/>
      <c r="AD549" s="21"/>
      <c r="AE549" s="21"/>
      <c r="AF549" s="4"/>
      <c r="AG549" s="1"/>
    </row>
    <row r="550" spans="1:33" ht="78.75" x14ac:dyDescent="0.25">
      <c r="A550" s="36" t="s">
        <v>1150</v>
      </c>
      <c r="B550" s="37" t="s">
        <v>1161</v>
      </c>
      <c r="C550" s="38" t="s">
        <v>1162</v>
      </c>
      <c r="D550" s="40">
        <v>17.977027761999999</v>
      </c>
      <c r="E550" s="40">
        <v>2.8686900999999998</v>
      </c>
      <c r="F550" s="39">
        <f t="shared" si="224"/>
        <v>15.108337661999999</v>
      </c>
      <c r="G550" s="40">
        <f t="shared" si="225"/>
        <v>1.3992588720000021</v>
      </c>
      <c r="H550" s="40">
        <f t="shared" si="225"/>
        <v>0</v>
      </c>
      <c r="I550" s="39">
        <v>1.3992588720000021</v>
      </c>
      <c r="J550" s="40">
        <v>0</v>
      </c>
      <c r="K550" s="39">
        <v>0</v>
      </c>
      <c r="L550" s="40">
        <v>0</v>
      </c>
      <c r="M550" s="39">
        <v>0</v>
      </c>
      <c r="N550" s="40">
        <v>0</v>
      </c>
      <c r="O550" s="40">
        <v>0</v>
      </c>
      <c r="P550" s="40">
        <v>0</v>
      </c>
      <c r="Q550" s="40">
        <f t="shared" si="226"/>
        <v>15.108337661999999</v>
      </c>
      <c r="R550" s="40">
        <f t="shared" si="227"/>
        <v>-1.3992588720000021</v>
      </c>
      <c r="S550" s="41">
        <f t="shared" si="191"/>
        <v>-1</v>
      </c>
      <c r="T550" s="42" t="s">
        <v>1163</v>
      </c>
      <c r="U550" s="4"/>
      <c r="V550" s="4"/>
      <c r="W550" s="4"/>
      <c r="X550" s="20"/>
      <c r="Y550" s="20"/>
      <c r="Z550" s="20"/>
      <c r="AA550" s="3"/>
      <c r="AB550" s="3"/>
      <c r="AC550" s="21"/>
      <c r="AD550" s="21"/>
      <c r="AE550" s="21"/>
      <c r="AF550" s="4"/>
      <c r="AG550" s="1"/>
    </row>
    <row r="551" spans="1:33" ht="47.25" x14ac:dyDescent="0.25">
      <c r="A551" s="36" t="s">
        <v>1150</v>
      </c>
      <c r="B551" s="37" t="s">
        <v>1164</v>
      </c>
      <c r="C551" s="38" t="s">
        <v>1165</v>
      </c>
      <c r="D551" s="40">
        <v>10.496958000000001</v>
      </c>
      <c r="E551" s="40">
        <v>0</v>
      </c>
      <c r="F551" s="39">
        <f t="shared" si="224"/>
        <v>10.496958000000001</v>
      </c>
      <c r="G551" s="40">
        <f t="shared" si="225"/>
        <v>0.99776748000000048</v>
      </c>
      <c r="H551" s="40">
        <f t="shared" si="225"/>
        <v>0</v>
      </c>
      <c r="I551" s="39">
        <v>0</v>
      </c>
      <c r="J551" s="40">
        <v>0</v>
      </c>
      <c r="K551" s="39">
        <v>0</v>
      </c>
      <c r="L551" s="40">
        <v>0</v>
      </c>
      <c r="M551" s="39">
        <v>0</v>
      </c>
      <c r="N551" s="40">
        <v>0</v>
      </c>
      <c r="O551" s="40">
        <v>0.99776748000000048</v>
      </c>
      <c r="P551" s="40">
        <v>0</v>
      </c>
      <c r="Q551" s="40">
        <f t="shared" si="226"/>
        <v>10.496958000000001</v>
      </c>
      <c r="R551" s="40">
        <f t="shared" si="227"/>
        <v>0</v>
      </c>
      <c r="S551" s="41">
        <v>0</v>
      </c>
      <c r="T551" s="42" t="s">
        <v>33</v>
      </c>
      <c r="U551" s="4"/>
      <c r="V551" s="4"/>
      <c r="W551" s="4"/>
      <c r="X551" s="20"/>
      <c r="Y551" s="20"/>
      <c r="Z551" s="20"/>
      <c r="AA551" s="3"/>
      <c r="AB551" s="3"/>
      <c r="AC551" s="21"/>
      <c r="AD551" s="21"/>
      <c r="AE551" s="21"/>
      <c r="AF551" s="4"/>
      <c r="AG551" s="1"/>
    </row>
    <row r="552" spans="1:33" ht="31.5" x14ac:dyDescent="0.25">
      <c r="A552" s="36" t="s">
        <v>1150</v>
      </c>
      <c r="B552" s="37" t="s">
        <v>1166</v>
      </c>
      <c r="C552" s="38" t="s">
        <v>1167</v>
      </c>
      <c r="D552" s="40">
        <v>47.649008152</v>
      </c>
      <c r="E552" s="40">
        <v>8.3985432299999996</v>
      </c>
      <c r="F552" s="39">
        <f t="shared" si="224"/>
        <v>39.250464921999999</v>
      </c>
      <c r="G552" s="40">
        <f t="shared" si="225"/>
        <v>16.946846619999999</v>
      </c>
      <c r="H552" s="40">
        <f t="shared" si="225"/>
        <v>0</v>
      </c>
      <c r="I552" s="39">
        <v>0</v>
      </c>
      <c r="J552" s="40">
        <v>0</v>
      </c>
      <c r="K552" s="39">
        <v>0</v>
      </c>
      <c r="L552" s="40">
        <v>0</v>
      </c>
      <c r="M552" s="39">
        <v>0</v>
      </c>
      <c r="N552" s="40">
        <v>0</v>
      </c>
      <c r="O552" s="40">
        <v>16.946846619999999</v>
      </c>
      <c r="P552" s="40">
        <v>0</v>
      </c>
      <c r="Q552" s="40">
        <f t="shared" si="226"/>
        <v>39.250464921999999</v>
      </c>
      <c r="R552" s="40">
        <f t="shared" si="227"/>
        <v>0</v>
      </c>
      <c r="S552" s="41">
        <v>0</v>
      </c>
      <c r="T552" s="42" t="s">
        <v>33</v>
      </c>
      <c r="U552" s="4"/>
      <c r="V552" s="4"/>
      <c r="W552" s="4"/>
      <c r="X552" s="20"/>
      <c r="Y552" s="20"/>
      <c r="Z552" s="20"/>
      <c r="AA552" s="3"/>
      <c r="AB552" s="3"/>
      <c r="AC552" s="21"/>
      <c r="AD552" s="21"/>
      <c r="AE552" s="21"/>
      <c r="AF552" s="4"/>
      <c r="AG552" s="1"/>
    </row>
    <row r="553" spans="1:33" ht="42.75" customHeight="1" x14ac:dyDescent="0.25">
      <c r="A553" s="36" t="s">
        <v>1150</v>
      </c>
      <c r="B553" s="37" t="s">
        <v>1168</v>
      </c>
      <c r="C553" s="38" t="s">
        <v>1169</v>
      </c>
      <c r="D553" s="40">
        <v>22.336298399999997</v>
      </c>
      <c r="E553" s="40">
        <v>19.275509420000002</v>
      </c>
      <c r="F553" s="39">
        <f t="shared" si="224"/>
        <v>3.0607889799999946</v>
      </c>
      <c r="G553" s="40">
        <f t="shared" si="225"/>
        <v>1.6298907999999974</v>
      </c>
      <c r="H553" s="40">
        <f t="shared" si="225"/>
        <v>0.80976947999999993</v>
      </c>
      <c r="I553" s="39">
        <v>1.6298907999999974</v>
      </c>
      <c r="J553" s="40">
        <v>0.80976947999999993</v>
      </c>
      <c r="K553" s="39">
        <v>0</v>
      </c>
      <c r="L553" s="40">
        <v>0</v>
      </c>
      <c r="M553" s="39">
        <v>0</v>
      </c>
      <c r="N553" s="40">
        <v>0</v>
      </c>
      <c r="O553" s="40">
        <v>0</v>
      </c>
      <c r="P553" s="40">
        <v>0</v>
      </c>
      <c r="Q553" s="40">
        <f t="shared" si="226"/>
        <v>2.2510194999999946</v>
      </c>
      <c r="R553" s="40">
        <f t="shared" si="227"/>
        <v>-0.82012131999999749</v>
      </c>
      <c r="S553" s="41">
        <f t="shared" si="191"/>
        <v>-0.5031756237902556</v>
      </c>
      <c r="T553" s="42" t="s">
        <v>1170</v>
      </c>
      <c r="U553" s="4"/>
      <c r="V553" s="4"/>
      <c r="W553" s="4"/>
      <c r="X553" s="20"/>
      <c r="Y553" s="20"/>
      <c r="Z553" s="20"/>
      <c r="AA553" s="3"/>
      <c r="AB553" s="3"/>
      <c r="AC553" s="21"/>
      <c r="AD553" s="21"/>
      <c r="AE553" s="21"/>
      <c r="AF553" s="4"/>
      <c r="AG553" s="1"/>
    </row>
    <row r="554" spans="1:33" ht="50.25" customHeight="1" x14ac:dyDescent="0.25">
      <c r="A554" s="36" t="s">
        <v>1150</v>
      </c>
      <c r="B554" s="37" t="s">
        <v>1171</v>
      </c>
      <c r="C554" s="38" t="s">
        <v>1172</v>
      </c>
      <c r="D554" s="40">
        <v>64.808270910000005</v>
      </c>
      <c r="E554" s="40">
        <v>9.4272763699999995</v>
      </c>
      <c r="F554" s="39">
        <f t="shared" si="224"/>
        <v>55.380994540000003</v>
      </c>
      <c r="G554" s="40">
        <f t="shared" si="225"/>
        <v>27.4846106</v>
      </c>
      <c r="H554" s="40">
        <f t="shared" si="225"/>
        <v>11.46281121</v>
      </c>
      <c r="I554" s="39">
        <v>0</v>
      </c>
      <c r="J554" s="40">
        <v>11.46281121</v>
      </c>
      <c r="K554" s="39">
        <v>0</v>
      </c>
      <c r="L554" s="40">
        <v>0</v>
      </c>
      <c r="M554" s="39">
        <v>0</v>
      </c>
      <c r="N554" s="40">
        <v>0</v>
      </c>
      <c r="O554" s="40">
        <v>27.4846106</v>
      </c>
      <c r="P554" s="40">
        <v>0</v>
      </c>
      <c r="Q554" s="40">
        <f t="shared" si="226"/>
        <v>43.918183330000005</v>
      </c>
      <c r="R554" s="40">
        <f t="shared" si="227"/>
        <v>11.46281121</v>
      </c>
      <c r="S554" s="41">
        <v>1</v>
      </c>
      <c r="T554" s="104" t="s">
        <v>1173</v>
      </c>
      <c r="U554" s="4"/>
      <c r="V554" s="4"/>
      <c r="W554" s="4"/>
      <c r="X554" s="20"/>
      <c r="Y554" s="20"/>
      <c r="Z554" s="20"/>
      <c r="AA554" s="3"/>
      <c r="AB554" s="3"/>
      <c r="AC554" s="21"/>
      <c r="AD554" s="21"/>
      <c r="AE554" s="21"/>
      <c r="AF554" s="4"/>
      <c r="AG554" s="1"/>
    </row>
    <row r="555" spans="1:33" ht="47.25" x14ac:dyDescent="0.25">
      <c r="A555" s="36" t="s">
        <v>1150</v>
      </c>
      <c r="B555" s="37" t="s">
        <v>1174</v>
      </c>
      <c r="C555" s="38" t="s">
        <v>1175</v>
      </c>
      <c r="D555" s="40">
        <v>64.089477097999989</v>
      </c>
      <c r="E555" s="40">
        <v>0</v>
      </c>
      <c r="F555" s="39">
        <f t="shared" si="224"/>
        <v>64.089477097999989</v>
      </c>
      <c r="G555" s="40">
        <f t="shared" si="225"/>
        <v>58.323790839199994</v>
      </c>
      <c r="H555" s="40">
        <f t="shared" si="225"/>
        <v>0.67383788000000078</v>
      </c>
      <c r="I555" s="39">
        <v>0</v>
      </c>
      <c r="J555" s="40">
        <v>0.67383788000000078</v>
      </c>
      <c r="K555" s="39">
        <v>0</v>
      </c>
      <c r="L555" s="40">
        <v>0</v>
      </c>
      <c r="M555" s="39">
        <v>0</v>
      </c>
      <c r="N555" s="40">
        <v>0</v>
      </c>
      <c r="O555" s="40">
        <v>58.323790839199994</v>
      </c>
      <c r="P555" s="40">
        <v>0</v>
      </c>
      <c r="Q555" s="40">
        <f t="shared" si="226"/>
        <v>63.415639217999988</v>
      </c>
      <c r="R555" s="40">
        <f t="shared" si="227"/>
        <v>0.67383788000000078</v>
      </c>
      <c r="S555" s="41">
        <v>1</v>
      </c>
      <c r="T555" s="42" t="s">
        <v>33</v>
      </c>
      <c r="U555" s="4"/>
      <c r="V555" s="4"/>
      <c r="W555" s="4"/>
      <c r="X555" s="20"/>
      <c r="Y555" s="20"/>
      <c r="Z555" s="20"/>
      <c r="AA555" s="3"/>
      <c r="AB555" s="3"/>
      <c r="AC555" s="21"/>
      <c r="AD555" s="21"/>
      <c r="AE555" s="21"/>
      <c r="AF555" s="4"/>
      <c r="AG555" s="1"/>
    </row>
    <row r="556" spans="1:33" ht="31.5" x14ac:dyDescent="0.25">
      <c r="A556" s="36" t="s">
        <v>1150</v>
      </c>
      <c r="B556" s="37" t="s">
        <v>1176</v>
      </c>
      <c r="C556" s="38" t="s">
        <v>1177</v>
      </c>
      <c r="D556" s="40">
        <v>18.263321600000001</v>
      </c>
      <c r="E556" s="40">
        <v>19.68558831</v>
      </c>
      <c r="F556" s="39">
        <f t="shared" si="224"/>
        <v>-1.4222667099999988</v>
      </c>
      <c r="G556" s="40">
        <f t="shared" si="225"/>
        <v>1.6588609600000017</v>
      </c>
      <c r="H556" s="40">
        <f t="shared" si="225"/>
        <v>0.74813165999999998</v>
      </c>
      <c r="I556" s="39">
        <v>1.6588609600000017</v>
      </c>
      <c r="J556" s="40">
        <v>0.74813165999999998</v>
      </c>
      <c r="K556" s="39">
        <v>0</v>
      </c>
      <c r="L556" s="40">
        <v>0</v>
      </c>
      <c r="M556" s="39">
        <v>0</v>
      </c>
      <c r="N556" s="40">
        <v>0</v>
      </c>
      <c r="O556" s="40">
        <v>0</v>
      </c>
      <c r="P556" s="40">
        <v>0</v>
      </c>
      <c r="Q556" s="40">
        <f t="shared" si="226"/>
        <v>-2.1703983699999987</v>
      </c>
      <c r="R556" s="40">
        <f t="shared" si="227"/>
        <v>-0.91072930000000174</v>
      </c>
      <c r="S556" s="41">
        <f t="shared" si="191"/>
        <v>-0.54900882108889992</v>
      </c>
      <c r="T556" s="61" t="s">
        <v>1178</v>
      </c>
      <c r="U556" s="4"/>
      <c r="V556" s="4"/>
      <c r="W556" s="4"/>
      <c r="X556" s="20"/>
      <c r="Y556" s="20"/>
      <c r="Z556" s="20"/>
      <c r="AA556" s="3"/>
      <c r="AB556" s="3"/>
      <c r="AC556" s="21"/>
      <c r="AD556" s="21"/>
      <c r="AE556" s="21"/>
      <c r="AF556" s="4"/>
      <c r="AG556" s="1"/>
    </row>
    <row r="557" spans="1:33" ht="48" customHeight="1" x14ac:dyDescent="0.25">
      <c r="A557" s="36" t="s">
        <v>1150</v>
      </c>
      <c r="B557" s="37" t="s">
        <v>1179</v>
      </c>
      <c r="C557" s="38" t="s">
        <v>1180</v>
      </c>
      <c r="D557" s="40">
        <v>54.048547248000006</v>
      </c>
      <c r="E557" s="40">
        <v>44.591531090000004</v>
      </c>
      <c r="F557" s="39">
        <f t="shared" si="224"/>
        <v>9.4570161580000018</v>
      </c>
      <c r="G557" s="40">
        <f t="shared" si="225"/>
        <v>4.1898674880000035</v>
      </c>
      <c r="H557" s="40">
        <f t="shared" si="225"/>
        <v>3.3321478699999996</v>
      </c>
      <c r="I557" s="39">
        <v>4.1898674880000035</v>
      </c>
      <c r="J557" s="40">
        <v>3.3321478699999996</v>
      </c>
      <c r="K557" s="39">
        <v>0</v>
      </c>
      <c r="L557" s="40">
        <v>0</v>
      </c>
      <c r="M557" s="39">
        <v>0</v>
      </c>
      <c r="N557" s="40">
        <v>0</v>
      </c>
      <c r="O557" s="40">
        <v>0</v>
      </c>
      <c r="P557" s="40">
        <v>0</v>
      </c>
      <c r="Q557" s="40">
        <f t="shared" si="226"/>
        <v>6.1248682880000018</v>
      </c>
      <c r="R557" s="40">
        <f t="shared" si="227"/>
        <v>-0.85771961800000396</v>
      </c>
      <c r="S557" s="41">
        <f t="shared" si="191"/>
        <v>-0.20471282694656984</v>
      </c>
      <c r="T557" s="42" t="s">
        <v>1181</v>
      </c>
      <c r="U557" s="4"/>
      <c r="V557" s="4"/>
      <c r="W557" s="4"/>
      <c r="X557" s="20"/>
      <c r="Y557" s="20"/>
      <c r="Z557" s="20"/>
      <c r="AA557" s="3"/>
      <c r="AB557" s="3"/>
      <c r="AC557" s="21"/>
      <c r="AD557" s="21"/>
      <c r="AE557" s="21"/>
      <c r="AF557" s="4"/>
      <c r="AG557" s="1"/>
    </row>
    <row r="558" spans="1:33" ht="47.25" x14ac:dyDescent="0.25">
      <c r="A558" s="36" t="s">
        <v>1150</v>
      </c>
      <c r="B558" s="37" t="s">
        <v>1182</v>
      </c>
      <c r="C558" s="38" t="s">
        <v>1183</v>
      </c>
      <c r="D558" s="40">
        <v>61.976075999999992</v>
      </c>
      <c r="E558" s="40">
        <v>33.030403339999999</v>
      </c>
      <c r="F558" s="39">
        <f t="shared" si="224"/>
        <v>28.945672659999993</v>
      </c>
      <c r="G558" s="40">
        <f t="shared" si="225"/>
        <v>26.986921599999999</v>
      </c>
      <c r="H558" s="40">
        <f t="shared" si="225"/>
        <v>21.355077099999999</v>
      </c>
      <c r="I558" s="39">
        <v>0</v>
      </c>
      <c r="J558" s="40">
        <v>21.355077099999999</v>
      </c>
      <c r="K558" s="39">
        <v>0</v>
      </c>
      <c r="L558" s="40">
        <v>0</v>
      </c>
      <c r="M558" s="39">
        <v>0</v>
      </c>
      <c r="N558" s="40">
        <v>0</v>
      </c>
      <c r="O558" s="40">
        <v>26.986921599999999</v>
      </c>
      <c r="P558" s="40">
        <v>0</v>
      </c>
      <c r="Q558" s="40">
        <f t="shared" si="226"/>
        <v>7.5905955599999935</v>
      </c>
      <c r="R558" s="40">
        <f t="shared" si="227"/>
        <v>21.355077099999999</v>
      </c>
      <c r="S558" s="41">
        <v>1</v>
      </c>
      <c r="T558" s="61" t="s">
        <v>33</v>
      </c>
      <c r="U558" s="4"/>
      <c r="V558" s="4"/>
      <c r="W558" s="4"/>
      <c r="X558" s="20"/>
      <c r="Y558" s="20"/>
      <c r="Z558" s="20"/>
      <c r="AA558" s="3"/>
      <c r="AB558" s="3"/>
      <c r="AC558" s="21"/>
      <c r="AD558" s="21"/>
      <c r="AE558" s="21"/>
      <c r="AF558" s="4"/>
      <c r="AG558" s="1"/>
    </row>
    <row r="559" spans="1:33" ht="47.25" x14ac:dyDescent="0.25">
      <c r="A559" s="36" t="s">
        <v>1150</v>
      </c>
      <c r="B559" s="37" t="s">
        <v>1184</v>
      </c>
      <c r="C559" s="38" t="s">
        <v>1185</v>
      </c>
      <c r="D559" s="40">
        <v>26.0432442</v>
      </c>
      <c r="E559" s="40">
        <v>19.003590819999999</v>
      </c>
      <c r="F559" s="39">
        <f t="shared" si="224"/>
        <v>7.0396533800000007</v>
      </c>
      <c r="G559" s="40">
        <f t="shared" si="225"/>
        <v>2.7482568000000027</v>
      </c>
      <c r="H559" s="40">
        <f t="shared" si="225"/>
        <v>0.72509454000000007</v>
      </c>
      <c r="I559" s="39">
        <v>2.7482568000000027</v>
      </c>
      <c r="J559" s="40">
        <v>0.72509454000000007</v>
      </c>
      <c r="K559" s="39">
        <v>0</v>
      </c>
      <c r="L559" s="40">
        <v>0</v>
      </c>
      <c r="M559" s="39">
        <v>0</v>
      </c>
      <c r="N559" s="40">
        <v>0</v>
      </c>
      <c r="O559" s="40">
        <v>0</v>
      </c>
      <c r="P559" s="40">
        <v>0</v>
      </c>
      <c r="Q559" s="40">
        <f t="shared" si="226"/>
        <v>6.314558840000001</v>
      </c>
      <c r="R559" s="40">
        <f t="shared" si="227"/>
        <v>-2.0231622600000025</v>
      </c>
      <c r="S559" s="41">
        <f t="shared" si="191"/>
        <v>-0.73616201368081779</v>
      </c>
      <c r="T559" s="42" t="s">
        <v>319</v>
      </c>
      <c r="U559" s="4"/>
      <c r="V559" s="4"/>
      <c r="W559" s="4"/>
      <c r="X559" s="20"/>
      <c r="Y559" s="20"/>
      <c r="Z559" s="20"/>
      <c r="AA559" s="3"/>
      <c r="AB559" s="3"/>
      <c r="AC559" s="21"/>
      <c r="AD559" s="21"/>
      <c r="AE559" s="21"/>
      <c r="AF559" s="4"/>
      <c r="AG559" s="1"/>
    </row>
    <row r="560" spans="1:33" ht="31.5" x14ac:dyDescent="0.25">
      <c r="A560" s="36" t="s">
        <v>1150</v>
      </c>
      <c r="B560" s="37" t="s">
        <v>1186</v>
      </c>
      <c r="C560" s="38" t="s">
        <v>1187</v>
      </c>
      <c r="D560" s="40">
        <v>31.705057490000002</v>
      </c>
      <c r="E560" s="40">
        <v>0</v>
      </c>
      <c r="F560" s="39">
        <f t="shared" si="224"/>
        <v>31.705057490000002</v>
      </c>
      <c r="G560" s="40">
        <f t="shared" si="225"/>
        <v>28.867777490000002</v>
      </c>
      <c r="H560" s="40">
        <f t="shared" si="225"/>
        <v>0.57757261999999998</v>
      </c>
      <c r="I560" s="39">
        <v>0</v>
      </c>
      <c r="J560" s="40">
        <v>0.57757261999999998</v>
      </c>
      <c r="K560" s="39">
        <v>0</v>
      </c>
      <c r="L560" s="40">
        <v>0</v>
      </c>
      <c r="M560" s="39">
        <v>0</v>
      </c>
      <c r="N560" s="40">
        <v>0</v>
      </c>
      <c r="O560" s="40">
        <v>28.867777490000002</v>
      </c>
      <c r="P560" s="40">
        <v>0</v>
      </c>
      <c r="Q560" s="40">
        <f t="shared" si="226"/>
        <v>31.12748487</v>
      </c>
      <c r="R560" s="40">
        <f t="shared" si="227"/>
        <v>0.57757261999999998</v>
      </c>
      <c r="S560" s="41">
        <v>1</v>
      </c>
      <c r="T560" s="42" t="s">
        <v>33</v>
      </c>
      <c r="U560" s="4"/>
      <c r="V560" s="4"/>
      <c r="W560" s="4"/>
      <c r="X560" s="20"/>
      <c r="Y560" s="20"/>
      <c r="Z560" s="20"/>
      <c r="AA560" s="3"/>
      <c r="AB560" s="3"/>
      <c r="AC560" s="21"/>
      <c r="AD560" s="21"/>
      <c r="AE560" s="21"/>
      <c r="AF560" s="4"/>
      <c r="AG560" s="1"/>
    </row>
    <row r="561" spans="1:33" ht="31.5" x14ac:dyDescent="0.25">
      <c r="A561" s="36" t="s">
        <v>1150</v>
      </c>
      <c r="B561" s="37" t="s">
        <v>1188</v>
      </c>
      <c r="C561" s="38" t="s">
        <v>1189</v>
      </c>
      <c r="D561" s="40">
        <v>46.24</v>
      </c>
      <c r="E561" s="40">
        <v>0</v>
      </c>
      <c r="F561" s="39">
        <f t="shared" si="224"/>
        <v>46.24</v>
      </c>
      <c r="G561" s="40">
        <f t="shared" si="225"/>
        <v>35.866</v>
      </c>
      <c r="H561" s="40">
        <f t="shared" si="225"/>
        <v>0.60281132000000004</v>
      </c>
      <c r="I561" s="39">
        <v>0</v>
      </c>
      <c r="J561" s="40">
        <v>0.60281132000000004</v>
      </c>
      <c r="K561" s="39">
        <v>0</v>
      </c>
      <c r="L561" s="40">
        <v>0</v>
      </c>
      <c r="M561" s="39">
        <v>0</v>
      </c>
      <c r="N561" s="40">
        <v>0</v>
      </c>
      <c r="O561" s="40">
        <v>35.866</v>
      </c>
      <c r="P561" s="40">
        <v>0</v>
      </c>
      <c r="Q561" s="40">
        <f t="shared" si="226"/>
        <v>45.637188680000001</v>
      </c>
      <c r="R561" s="40">
        <f t="shared" si="227"/>
        <v>0.60281132000000004</v>
      </c>
      <c r="S561" s="41">
        <v>1</v>
      </c>
      <c r="T561" s="42" t="s">
        <v>33</v>
      </c>
      <c r="U561" s="4"/>
      <c r="V561" s="4"/>
      <c r="W561" s="4"/>
      <c r="X561" s="20"/>
      <c r="Y561" s="20"/>
      <c r="Z561" s="20"/>
      <c r="AA561" s="3"/>
      <c r="AB561" s="3"/>
      <c r="AC561" s="21"/>
      <c r="AD561" s="21"/>
      <c r="AE561" s="21"/>
      <c r="AF561" s="4"/>
      <c r="AG561" s="1"/>
    </row>
    <row r="562" spans="1:33" ht="63" x14ac:dyDescent="0.25">
      <c r="A562" s="36" t="s">
        <v>1150</v>
      </c>
      <c r="B562" s="37" t="s">
        <v>1190</v>
      </c>
      <c r="C562" s="38" t="s">
        <v>1191</v>
      </c>
      <c r="D562" s="40">
        <v>91.502922730000009</v>
      </c>
      <c r="E562" s="40">
        <v>97.899657790000006</v>
      </c>
      <c r="F562" s="39">
        <f>D562-E562</f>
        <v>-6.3967350599999975</v>
      </c>
      <c r="G562" s="40" t="s">
        <v>33</v>
      </c>
      <c r="H562" s="40">
        <f t="shared" si="225"/>
        <v>5.0892857400000002</v>
      </c>
      <c r="I562" s="39" t="s">
        <v>33</v>
      </c>
      <c r="J562" s="40">
        <v>5.0892857400000002</v>
      </c>
      <c r="K562" s="39" t="s">
        <v>33</v>
      </c>
      <c r="L562" s="40">
        <v>0</v>
      </c>
      <c r="M562" s="39" t="s">
        <v>33</v>
      </c>
      <c r="N562" s="40">
        <v>0</v>
      </c>
      <c r="O562" s="40" t="s">
        <v>33</v>
      </c>
      <c r="P562" s="40">
        <v>0</v>
      </c>
      <c r="Q562" s="40">
        <f>F562-H562</f>
        <v>-11.486020799999999</v>
      </c>
      <c r="R562" s="40" t="s">
        <v>33</v>
      </c>
      <c r="S562" s="41" t="s">
        <v>33</v>
      </c>
      <c r="T562" s="42" t="s">
        <v>368</v>
      </c>
      <c r="U562" s="4"/>
      <c r="V562" s="4"/>
      <c r="W562" s="4"/>
      <c r="X562" s="20"/>
      <c r="Y562" s="20"/>
      <c r="Z562" s="20"/>
      <c r="AA562" s="3"/>
      <c r="AB562" s="3"/>
      <c r="AC562" s="21"/>
      <c r="AD562" s="21"/>
      <c r="AE562" s="21"/>
      <c r="AF562" s="4"/>
      <c r="AG562" s="1"/>
    </row>
    <row r="563" spans="1:33" ht="31.5" x14ac:dyDescent="0.25">
      <c r="A563" s="36" t="s">
        <v>1150</v>
      </c>
      <c r="B563" s="37" t="s">
        <v>1192</v>
      </c>
      <c r="C563" s="38" t="s">
        <v>1193</v>
      </c>
      <c r="D563" s="40">
        <v>9.07903503</v>
      </c>
      <c r="E563" s="40">
        <v>9.0775134299999998</v>
      </c>
      <c r="F563" s="39">
        <f t="shared" si="224"/>
        <v>1.5216000000002339E-3</v>
      </c>
      <c r="G563" s="40">
        <f t="shared" si="225"/>
        <v>0.18</v>
      </c>
      <c r="H563" s="40">
        <f t="shared" si="225"/>
        <v>0</v>
      </c>
      <c r="I563" s="40">
        <v>0.18</v>
      </c>
      <c r="J563" s="40">
        <v>0</v>
      </c>
      <c r="K563" s="39">
        <v>0</v>
      </c>
      <c r="L563" s="40">
        <v>0</v>
      </c>
      <c r="M563" s="40">
        <v>0</v>
      </c>
      <c r="N563" s="40">
        <v>0</v>
      </c>
      <c r="O563" s="40">
        <v>0</v>
      </c>
      <c r="P563" s="40">
        <v>0</v>
      </c>
      <c r="Q563" s="40">
        <f t="shared" si="226"/>
        <v>1.5216000000002339E-3</v>
      </c>
      <c r="R563" s="40">
        <f t="shared" si="227"/>
        <v>-0.18</v>
      </c>
      <c r="S563" s="41">
        <f t="shared" si="191"/>
        <v>-1</v>
      </c>
      <c r="T563" s="42" t="s">
        <v>1194</v>
      </c>
      <c r="U563" s="4"/>
      <c r="V563" s="4"/>
      <c r="W563" s="4"/>
      <c r="X563" s="20"/>
      <c r="Y563" s="20"/>
      <c r="Z563" s="20"/>
      <c r="AA563" s="3"/>
      <c r="AB563" s="3"/>
      <c r="AC563" s="21"/>
      <c r="AD563" s="21"/>
      <c r="AE563" s="21"/>
      <c r="AF563" s="4"/>
      <c r="AG563" s="1"/>
    </row>
    <row r="564" spans="1:33" ht="47.25" x14ac:dyDescent="0.25">
      <c r="A564" s="36" t="s">
        <v>1150</v>
      </c>
      <c r="B564" s="37" t="s">
        <v>1195</v>
      </c>
      <c r="C564" s="38" t="s">
        <v>1196</v>
      </c>
      <c r="D564" s="40">
        <v>104.053228842</v>
      </c>
      <c r="E564" s="40">
        <v>103.41258089999999</v>
      </c>
      <c r="F564" s="39">
        <f t="shared" si="224"/>
        <v>0.64064794200000108</v>
      </c>
      <c r="G564" s="40">
        <f t="shared" si="225"/>
        <v>2.8729936120000019</v>
      </c>
      <c r="H564" s="40">
        <f t="shared" si="225"/>
        <v>1.0491619999999999</v>
      </c>
      <c r="I564" s="39">
        <v>2.8729936120000019</v>
      </c>
      <c r="J564" s="40">
        <v>1.0491619999999999</v>
      </c>
      <c r="K564" s="39">
        <v>0</v>
      </c>
      <c r="L564" s="40">
        <v>0</v>
      </c>
      <c r="M564" s="39">
        <v>0</v>
      </c>
      <c r="N564" s="40">
        <v>0</v>
      </c>
      <c r="O564" s="40">
        <v>0</v>
      </c>
      <c r="P564" s="40">
        <v>0</v>
      </c>
      <c r="Q564" s="40">
        <f t="shared" si="226"/>
        <v>-0.40851405799999885</v>
      </c>
      <c r="R564" s="40">
        <f t="shared" si="227"/>
        <v>-1.823831612000002</v>
      </c>
      <c r="S564" s="41">
        <f t="shared" si="191"/>
        <v>-0.63481923676480512</v>
      </c>
      <c r="T564" s="42" t="s">
        <v>923</v>
      </c>
      <c r="U564" s="4"/>
      <c r="V564" s="4"/>
      <c r="W564" s="4"/>
      <c r="X564" s="20"/>
      <c r="Y564" s="20"/>
      <c r="Z564" s="20"/>
      <c r="AA564" s="3"/>
      <c r="AB564" s="3"/>
      <c r="AC564" s="21"/>
      <c r="AD564" s="21"/>
      <c r="AE564" s="21"/>
      <c r="AF564" s="4"/>
      <c r="AG564" s="1"/>
    </row>
    <row r="565" spans="1:33" ht="31.5" x14ac:dyDescent="0.25">
      <c r="A565" s="36" t="s">
        <v>1150</v>
      </c>
      <c r="B565" s="37" t="s">
        <v>1197</v>
      </c>
      <c r="C565" s="38" t="s">
        <v>1198</v>
      </c>
      <c r="D565" s="40">
        <v>27.944922800000001</v>
      </c>
      <c r="E565" s="40">
        <v>16.855503910000003</v>
      </c>
      <c r="F565" s="39">
        <f t="shared" si="224"/>
        <v>11.089418889999997</v>
      </c>
      <c r="G565" s="40">
        <f t="shared" si="225"/>
        <v>17.47342664</v>
      </c>
      <c r="H565" s="40">
        <f t="shared" si="225"/>
        <v>6.2825839800000001</v>
      </c>
      <c r="I565" s="39">
        <v>0</v>
      </c>
      <c r="J565" s="40">
        <v>6.2825839800000001</v>
      </c>
      <c r="K565" s="39">
        <v>0</v>
      </c>
      <c r="L565" s="40">
        <v>0</v>
      </c>
      <c r="M565" s="39">
        <v>0</v>
      </c>
      <c r="N565" s="40">
        <v>0</v>
      </c>
      <c r="O565" s="40">
        <v>17.47342664</v>
      </c>
      <c r="P565" s="40">
        <v>0</v>
      </c>
      <c r="Q565" s="40">
        <f t="shared" si="226"/>
        <v>4.8068349099999974</v>
      </c>
      <c r="R565" s="40">
        <f t="shared" si="227"/>
        <v>6.2825839800000001</v>
      </c>
      <c r="S565" s="41">
        <v>1</v>
      </c>
      <c r="T565" s="42" t="s">
        <v>33</v>
      </c>
      <c r="U565" s="4"/>
      <c r="V565" s="4"/>
      <c r="W565" s="4"/>
      <c r="X565" s="20"/>
      <c r="Y565" s="20"/>
      <c r="Z565" s="20"/>
      <c r="AA565" s="3"/>
      <c r="AB565" s="3"/>
      <c r="AC565" s="21"/>
      <c r="AD565" s="21"/>
      <c r="AE565" s="21"/>
      <c r="AF565" s="4"/>
      <c r="AG565" s="1"/>
    </row>
    <row r="566" spans="1:33" ht="31.5" x14ac:dyDescent="0.25">
      <c r="A566" s="36" t="s">
        <v>1150</v>
      </c>
      <c r="B566" s="37" t="s">
        <v>1199</v>
      </c>
      <c r="C566" s="38" t="s">
        <v>1200</v>
      </c>
      <c r="D566" s="40">
        <v>25.076275280000001</v>
      </c>
      <c r="E566" s="40">
        <v>16.009466589999999</v>
      </c>
      <c r="F566" s="39">
        <f t="shared" si="224"/>
        <v>9.066808690000002</v>
      </c>
      <c r="G566" s="40">
        <f t="shared" si="225"/>
        <v>15.688532560000001</v>
      </c>
      <c r="H566" s="40">
        <f t="shared" si="225"/>
        <v>4.9550801700000005</v>
      </c>
      <c r="I566" s="39">
        <v>0</v>
      </c>
      <c r="J566" s="40">
        <v>4.9550801700000005</v>
      </c>
      <c r="K566" s="39">
        <v>0</v>
      </c>
      <c r="L566" s="40">
        <v>0</v>
      </c>
      <c r="M566" s="39">
        <v>0</v>
      </c>
      <c r="N566" s="40">
        <v>0</v>
      </c>
      <c r="O566" s="40">
        <v>15.688532560000001</v>
      </c>
      <c r="P566" s="40">
        <v>0</v>
      </c>
      <c r="Q566" s="40">
        <f t="shared" si="226"/>
        <v>4.1117285200000016</v>
      </c>
      <c r="R566" s="40">
        <f t="shared" si="227"/>
        <v>4.9550801700000005</v>
      </c>
      <c r="S566" s="41">
        <v>1</v>
      </c>
      <c r="T566" s="42" t="s">
        <v>33</v>
      </c>
      <c r="U566" s="4"/>
      <c r="V566" s="4"/>
      <c r="W566" s="4"/>
      <c r="X566" s="20"/>
      <c r="Y566" s="20"/>
      <c r="Z566" s="20"/>
      <c r="AA566" s="3"/>
      <c r="AB566" s="3"/>
      <c r="AC566" s="21"/>
      <c r="AD566" s="21"/>
      <c r="AE566" s="21"/>
      <c r="AF566" s="4"/>
      <c r="AG566" s="1"/>
    </row>
    <row r="567" spans="1:33" ht="47.25" x14ac:dyDescent="0.25">
      <c r="A567" s="36" t="s">
        <v>1150</v>
      </c>
      <c r="B567" s="37" t="s">
        <v>1201</v>
      </c>
      <c r="C567" s="38" t="s">
        <v>1202</v>
      </c>
      <c r="D567" s="40">
        <v>113.03255179999999</v>
      </c>
      <c r="E567" s="40">
        <v>0</v>
      </c>
      <c r="F567" s="39">
        <f t="shared" si="224"/>
        <v>113.03255179999999</v>
      </c>
      <c r="G567" s="40">
        <f t="shared" si="225"/>
        <v>89.153020720000001</v>
      </c>
      <c r="H567" s="40">
        <f t="shared" si="225"/>
        <v>0.94943478999999986</v>
      </c>
      <c r="I567" s="39">
        <v>0</v>
      </c>
      <c r="J567" s="40">
        <v>0.94943478999999986</v>
      </c>
      <c r="K567" s="39">
        <v>0</v>
      </c>
      <c r="L567" s="40">
        <v>0</v>
      </c>
      <c r="M567" s="39">
        <v>0</v>
      </c>
      <c r="N567" s="40">
        <v>0</v>
      </c>
      <c r="O567" s="40">
        <v>89.153020720000001</v>
      </c>
      <c r="P567" s="40">
        <v>0</v>
      </c>
      <c r="Q567" s="40">
        <f t="shared" si="226"/>
        <v>112.08311701</v>
      </c>
      <c r="R567" s="40">
        <f t="shared" si="227"/>
        <v>0.94943478999999986</v>
      </c>
      <c r="S567" s="41">
        <v>1</v>
      </c>
      <c r="T567" s="42" t="s">
        <v>33</v>
      </c>
      <c r="U567" s="4"/>
      <c r="V567" s="4"/>
      <c r="W567" s="4"/>
      <c r="X567" s="20"/>
      <c r="Y567" s="20"/>
      <c r="Z567" s="20"/>
      <c r="AA567" s="3"/>
      <c r="AB567" s="3"/>
      <c r="AC567" s="21"/>
      <c r="AD567" s="21"/>
      <c r="AE567" s="21"/>
      <c r="AF567" s="4"/>
      <c r="AG567" s="1"/>
    </row>
    <row r="568" spans="1:33" ht="47.25" x14ac:dyDescent="0.25">
      <c r="A568" s="36" t="s">
        <v>1150</v>
      </c>
      <c r="B568" s="37" t="s">
        <v>1203</v>
      </c>
      <c r="C568" s="38" t="s">
        <v>1204</v>
      </c>
      <c r="D568" s="40">
        <v>41.78</v>
      </c>
      <c r="E568" s="40">
        <v>0</v>
      </c>
      <c r="F568" s="39">
        <f t="shared" si="224"/>
        <v>41.78</v>
      </c>
      <c r="G568" s="40">
        <f t="shared" si="225"/>
        <v>37.771999999999998</v>
      </c>
      <c r="H568" s="40">
        <f t="shared" si="225"/>
        <v>0.49416154999999995</v>
      </c>
      <c r="I568" s="39">
        <v>0</v>
      </c>
      <c r="J568" s="40">
        <v>0.49416154999999995</v>
      </c>
      <c r="K568" s="39">
        <v>0</v>
      </c>
      <c r="L568" s="40">
        <v>0</v>
      </c>
      <c r="M568" s="39">
        <v>0</v>
      </c>
      <c r="N568" s="40">
        <v>0</v>
      </c>
      <c r="O568" s="40">
        <v>37.771999999999998</v>
      </c>
      <c r="P568" s="40">
        <v>0</v>
      </c>
      <c r="Q568" s="40">
        <f t="shared" si="226"/>
        <v>41.28583845</v>
      </c>
      <c r="R568" s="40">
        <f t="shared" si="227"/>
        <v>0.49416154999999995</v>
      </c>
      <c r="S568" s="41">
        <v>1</v>
      </c>
      <c r="T568" s="42" t="s">
        <v>33</v>
      </c>
      <c r="U568" s="4"/>
      <c r="V568" s="4"/>
      <c r="W568" s="4"/>
      <c r="X568" s="20"/>
      <c r="Y568" s="20"/>
      <c r="Z568" s="20"/>
      <c r="AA568" s="3"/>
      <c r="AB568" s="3"/>
      <c r="AC568" s="21"/>
      <c r="AD568" s="21"/>
      <c r="AE568" s="21"/>
      <c r="AF568" s="4"/>
      <c r="AG568" s="1"/>
    </row>
    <row r="569" spans="1:33" ht="47.25" x14ac:dyDescent="0.25">
      <c r="A569" s="36" t="s">
        <v>1150</v>
      </c>
      <c r="B569" s="37" t="s">
        <v>1205</v>
      </c>
      <c r="C569" s="38" t="s">
        <v>1206</v>
      </c>
      <c r="D569" s="40">
        <v>41.0885058</v>
      </c>
      <c r="E569" s="40">
        <v>0</v>
      </c>
      <c r="F569" s="39">
        <f t="shared" si="224"/>
        <v>41.0885058</v>
      </c>
      <c r="G569" s="40">
        <f t="shared" si="225"/>
        <v>35.135402320000004</v>
      </c>
      <c r="H569" s="40">
        <f t="shared" si="225"/>
        <v>0.56466971999999982</v>
      </c>
      <c r="I569" s="39">
        <v>0</v>
      </c>
      <c r="J569" s="40">
        <v>0.56466971999999982</v>
      </c>
      <c r="K569" s="39">
        <v>0</v>
      </c>
      <c r="L569" s="40">
        <v>0</v>
      </c>
      <c r="M569" s="39">
        <v>0</v>
      </c>
      <c r="N569" s="40">
        <v>0</v>
      </c>
      <c r="O569" s="40">
        <v>35.135402320000004</v>
      </c>
      <c r="P569" s="40">
        <v>0</v>
      </c>
      <c r="Q569" s="40">
        <f t="shared" si="226"/>
        <v>40.523836080000002</v>
      </c>
      <c r="R569" s="40">
        <f t="shared" si="227"/>
        <v>0.56466971999999982</v>
      </c>
      <c r="S569" s="41">
        <v>1</v>
      </c>
      <c r="T569" s="42" t="s">
        <v>33</v>
      </c>
      <c r="U569" s="4"/>
      <c r="V569" s="4"/>
      <c r="W569" s="4"/>
      <c r="X569" s="20"/>
      <c r="Y569" s="20"/>
      <c r="Z569" s="20"/>
      <c r="AA569" s="3"/>
      <c r="AB569" s="3"/>
      <c r="AC569" s="21"/>
      <c r="AD569" s="21"/>
      <c r="AE569" s="21"/>
      <c r="AF569" s="4"/>
      <c r="AG569" s="1"/>
    </row>
    <row r="570" spans="1:33" ht="31.5" x14ac:dyDescent="0.25">
      <c r="A570" s="36" t="s">
        <v>1150</v>
      </c>
      <c r="B570" s="37" t="s">
        <v>1207</v>
      </c>
      <c r="C570" s="38" t="s">
        <v>1208</v>
      </c>
      <c r="D570" s="40">
        <v>60.279707279999997</v>
      </c>
      <c r="E570" s="40">
        <v>5.7218046199999995</v>
      </c>
      <c r="F570" s="39">
        <f t="shared" si="224"/>
        <v>54.557902659999996</v>
      </c>
      <c r="G570" s="40">
        <f t="shared" si="225"/>
        <v>60.279707279999997</v>
      </c>
      <c r="H570" s="40">
        <f t="shared" si="225"/>
        <v>11.739840840000001</v>
      </c>
      <c r="I570" s="39">
        <v>0</v>
      </c>
      <c r="J570" s="40">
        <v>11.739840840000001</v>
      </c>
      <c r="K570" s="39">
        <v>0</v>
      </c>
      <c r="L570" s="40">
        <v>0</v>
      </c>
      <c r="M570" s="39">
        <v>0</v>
      </c>
      <c r="N570" s="40">
        <v>0</v>
      </c>
      <c r="O570" s="46">
        <v>60.279707279999997</v>
      </c>
      <c r="P570" s="40">
        <v>0</v>
      </c>
      <c r="Q570" s="40">
        <f t="shared" si="226"/>
        <v>42.818061819999997</v>
      </c>
      <c r="R570" s="40">
        <f t="shared" si="227"/>
        <v>11.739840840000001</v>
      </c>
      <c r="S570" s="41">
        <v>1</v>
      </c>
      <c r="T570" s="42" t="s">
        <v>33</v>
      </c>
      <c r="U570" s="4"/>
      <c r="V570" s="4"/>
      <c r="W570" s="4"/>
      <c r="X570" s="20"/>
      <c r="Y570" s="20"/>
      <c r="Z570" s="20"/>
      <c r="AA570" s="3"/>
      <c r="AB570" s="3"/>
      <c r="AC570" s="21"/>
      <c r="AD570" s="21"/>
      <c r="AE570" s="21"/>
      <c r="AF570" s="4"/>
      <c r="AG570" s="1"/>
    </row>
    <row r="571" spans="1:33" ht="31.5" x14ac:dyDescent="0.25">
      <c r="A571" s="36" t="s">
        <v>1150</v>
      </c>
      <c r="B571" s="37" t="s">
        <v>1209</v>
      </c>
      <c r="C571" s="38" t="s">
        <v>1210</v>
      </c>
      <c r="D571" s="40">
        <v>26.533642450000002</v>
      </c>
      <c r="E571" s="40">
        <v>20.800174260000002</v>
      </c>
      <c r="F571" s="39">
        <f t="shared" si="224"/>
        <v>5.73346819</v>
      </c>
      <c r="G571" s="40">
        <f t="shared" si="225"/>
        <v>2.5503851880000039</v>
      </c>
      <c r="H571" s="40">
        <f t="shared" si="225"/>
        <v>0.95694696000000001</v>
      </c>
      <c r="I571" s="39">
        <v>0</v>
      </c>
      <c r="J571" s="40">
        <v>0.95694696000000001</v>
      </c>
      <c r="K571" s="39">
        <v>0</v>
      </c>
      <c r="L571" s="45">
        <v>0</v>
      </c>
      <c r="M571" s="39">
        <v>0</v>
      </c>
      <c r="N571" s="45">
        <v>0</v>
      </c>
      <c r="O571" s="48">
        <v>2.5503851880000039</v>
      </c>
      <c r="P571" s="45">
        <v>0</v>
      </c>
      <c r="Q571" s="40">
        <f t="shared" si="226"/>
        <v>4.7765212300000002</v>
      </c>
      <c r="R571" s="40">
        <f t="shared" si="227"/>
        <v>0.95694696000000001</v>
      </c>
      <c r="S571" s="41">
        <v>1</v>
      </c>
      <c r="T571" s="42" t="s">
        <v>33</v>
      </c>
      <c r="U571" s="4"/>
      <c r="V571" s="4"/>
      <c r="W571" s="4"/>
      <c r="X571" s="20"/>
      <c r="Y571" s="20"/>
      <c r="Z571" s="20"/>
      <c r="AA571" s="3"/>
      <c r="AB571" s="3"/>
      <c r="AC571" s="21"/>
      <c r="AD571" s="21"/>
      <c r="AE571" s="21"/>
      <c r="AF571" s="4"/>
      <c r="AG571" s="1"/>
    </row>
    <row r="572" spans="1:33" ht="47.25" x14ac:dyDescent="0.25">
      <c r="A572" s="36" t="s">
        <v>1150</v>
      </c>
      <c r="B572" s="37" t="s">
        <v>1211</v>
      </c>
      <c r="C572" s="38" t="s">
        <v>1212</v>
      </c>
      <c r="D572" s="40">
        <v>4.703532064</v>
      </c>
      <c r="E572" s="40">
        <v>0</v>
      </c>
      <c r="F572" s="39">
        <f t="shared" si="224"/>
        <v>4.703532064</v>
      </c>
      <c r="G572" s="40">
        <f t="shared" si="225"/>
        <v>4.703532064</v>
      </c>
      <c r="H572" s="40">
        <f t="shared" si="225"/>
        <v>3.6980528399999999</v>
      </c>
      <c r="I572" s="39">
        <v>0</v>
      </c>
      <c r="J572" s="40">
        <v>3.6980528399999999</v>
      </c>
      <c r="K572" s="39">
        <v>0</v>
      </c>
      <c r="L572" s="45">
        <v>0</v>
      </c>
      <c r="M572" s="39">
        <v>0</v>
      </c>
      <c r="N572" s="45">
        <v>0</v>
      </c>
      <c r="O572" s="45">
        <v>4.703532064</v>
      </c>
      <c r="P572" s="45">
        <v>0</v>
      </c>
      <c r="Q572" s="40">
        <f t="shared" si="226"/>
        <v>1.0054792240000001</v>
      </c>
      <c r="R572" s="40">
        <f t="shared" si="227"/>
        <v>3.6980528399999999</v>
      </c>
      <c r="S572" s="41">
        <v>1</v>
      </c>
      <c r="T572" s="42" t="s">
        <v>33</v>
      </c>
      <c r="U572" s="4"/>
      <c r="V572" s="4"/>
      <c r="W572" s="4"/>
      <c r="X572" s="20"/>
      <c r="Y572" s="20"/>
      <c r="Z572" s="20"/>
      <c r="AA572" s="3"/>
      <c r="AB572" s="3"/>
      <c r="AC572" s="21"/>
      <c r="AD572" s="21"/>
      <c r="AE572" s="21"/>
      <c r="AF572" s="4"/>
      <c r="AG572" s="1"/>
    </row>
    <row r="573" spans="1:33" ht="31.5" x14ac:dyDescent="0.25">
      <c r="A573" s="29" t="s">
        <v>1213</v>
      </c>
      <c r="B573" s="30" t="s">
        <v>252</v>
      </c>
      <c r="C573" s="30" t="s">
        <v>32</v>
      </c>
      <c r="D573" s="31">
        <f t="shared" ref="D573:F573" si="228">SUM(D574:D617)</f>
        <v>2326.58238625171</v>
      </c>
      <c r="E573" s="31">
        <f t="shared" si="228"/>
        <v>488.81102235999998</v>
      </c>
      <c r="F573" s="31">
        <f t="shared" si="228"/>
        <v>1837.7713638917094</v>
      </c>
      <c r="G573" s="32">
        <f t="shared" ref="G573:R573" si="229">SUM(G574:G617)</f>
        <v>364.66386687913894</v>
      </c>
      <c r="H573" s="32">
        <f t="shared" si="229"/>
        <v>37.400053829999997</v>
      </c>
      <c r="I573" s="31">
        <f t="shared" si="229"/>
        <v>28.290361087999987</v>
      </c>
      <c r="J573" s="31">
        <f t="shared" si="229"/>
        <v>37.400053829999997</v>
      </c>
      <c r="K573" s="31">
        <f t="shared" si="229"/>
        <v>20.666328159319995</v>
      </c>
      <c r="L573" s="32">
        <f t="shared" si="229"/>
        <v>0</v>
      </c>
      <c r="M573" s="31">
        <f t="shared" si="229"/>
        <v>29.234788548799997</v>
      </c>
      <c r="N573" s="32">
        <f t="shared" si="229"/>
        <v>0</v>
      </c>
      <c r="O573" s="32">
        <f t="shared" si="229"/>
        <v>286.47238908301904</v>
      </c>
      <c r="P573" s="32">
        <f t="shared" si="229"/>
        <v>0</v>
      </c>
      <c r="Q573" s="32">
        <f t="shared" si="229"/>
        <v>1804.1271652517098</v>
      </c>
      <c r="R573" s="32">
        <f t="shared" si="229"/>
        <v>4.685183932000009</v>
      </c>
      <c r="S573" s="33">
        <f t="shared" si="191"/>
        <v>0.16561060911970257</v>
      </c>
      <c r="T573" s="34" t="s">
        <v>33</v>
      </c>
      <c r="U573" s="4"/>
      <c r="V573" s="4"/>
      <c r="W573" s="4"/>
      <c r="X573" s="20"/>
      <c r="Y573" s="20"/>
      <c r="Z573" s="20"/>
      <c r="AA573" s="3"/>
      <c r="AB573" s="3"/>
      <c r="AC573" s="21"/>
      <c r="AD573" s="21"/>
      <c r="AE573" s="21"/>
      <c r="AF573" s="4"/>
      <c r="AG573" s="1"/>
    </row>
    <row r="574" spans="1:33" ht="31.5" x14ac:dyDescent="0.25">
      <c r="A574" s="36" t="s">
        <v>1213</v>
      </c>
      <c r="B574" s="37" t="s">
        <v>1214</v>
      </c>
      <c r="C574" s="38" t="s">
        <v>1215</v>
      </c>
      <c r="D574" s="40">
        <v>28.143541131999999</v>
      </c>
      <c r="E574" s="40">
        <v>3.5175961400000002</v>
      </c>
      <c r="F574" s="39">
        <f t="shared" ref="F574:F617" si="230">D574-E574</f>
        <v>24.625944992000001</v>
      </c>
      <c r="G574" s="40">
        <f t="shared" ref="G574:H617" si="231">I574+K574+M574+O574</f>
        <v>2.7709782971999957</v>
      </c>
      <c r="H574" s="40">
        <f t="shared" si="231"/>
        <v>5.6276340000000008E-2</v>
      </c>
      <c r="I574" s="39">
        <v>0</v>
      </c>
      <c r="J574" s="40">
        <v>5.6276340000000008E-2</v>
      </c>
      <c r="K574" s="39">
        <v>2.7709782971999957</v>
      </c>
      <c r="L574" s="40">
        <v>0</v>
      </c>
      <c r="M574" s="39">
        <v>0</v>
      </c>
      <c r="N574" s="40">
        <v>0</v>
      </c>
      <c r="O574" s="40">
        <v>0</v>
      </c>
      <c r="P574" s="40">
        <v>0</v>
      </c>
      <c r="Q574" s="40">
        <f t="shared" ref="Q574:Q617" si="232">F574-H574</f>
        <v>24.569668652000001</v>
      </c>
      <c r="R574" s="40">
        <f t="shared" ref="R574:R617" si="233">H574-(I574)</f>
        <v>5.6276340000000008E-2</v>
      </c>
      <c r="S574" s="41">
        <v>1</v>
      </c>
      <c r="T574" s="42" t="s">
        <v>33</v>
      </c>
      <c r="U574" s="4"/>
      <c r="V574" s="4"/>
      <c r="W574" s="4"/>
      <c r="X574" s="20"/>
      <c r="Y574" s="20"/>
      <c r="Z574" s="20"/>
      <c r="AA574" s="3"/>
      <c r="AB574" s="3"/>
      <c r="AC574" s="21"/>
      <c r="AD574" s="21"/>
      <c r="AE574" s="21"/>
      <c r="AF574" s="4"/>
      <c r="AG574" s="1"/>
    </row>
    <row r="575" spans="1:33" ht="31.5" x14ac:dyDescent="0.25">
      <c r="A575" s="36" t="s">
        <v>1213</v>
      </c>
      <c r="B575" s="37" t="s">
        <v>1216</v>
      </c>
      <c r="C575" s="38" t="s">
        <v>1217</v>
      </c>
      <c r="D575" s="40">
        <v>11.523022911999998</v>
      </c>
      <c r="E575" s="40">
        <v>1.5156234999999998</v>
      </c>
      <c r="F575" s="39">
        <f t="shared" si="230"/>
        <v>10.007399411999998</v>
      </c>
      <c r="G575" s="40">
        <f t="shared" si="231"/>
        <v>1.1345489719999986</v>
      </c>
      <c r="H575" s="40">
        <f t="shared" si="231"/>
        <v>0</v>
      </c>
      <c r="I575" s="39">
        <v>0</v>
      </c>
      <c r="J575" s="40">
        <v>0</v>
      </c>
      <c r="K575" s="39">
        <v>1.1345489719999986</v>
      </c>
      <c r="L575" s="40">
        <v>0</v>
      </c>
      <c r="M575" s="39">
        <v>0</v>
      </c>
      <c r="N575" s="40">
        <v>0</v>
      </c>
      <c r="O575" s="40">
        <v>0</v>
      </c>
      <c r="P575" s="40">
        <v>0</v>
      </c>
      <c r="Q575" s="40">
        <f t="shared" si="232"/>
        <v>10.007399411999998</v>
      </c>
      <c r="R575" s="40">
        <f t="shared" si="233"/>
        <v>0</v>
      </c>
      <c r="S575" s="41">
        <v>0</v>
      </c>
      <c r="T575" s="42" t="s">
        <v>33</v>
      </c>
      <c r="U575" s="4"/>
      <c r="V575" s="4"/>
      <c r="W575" s="4"/>
      <c r="X575" s="20"/>
      <c r="Y575" s="20"/>
      <c r="Z575" s="20"/>
      <c r="AA575" s="3"/>
      <c r="AB575" s="3"/>
      <c r="AC575" s="21"/>
      <c r="AD575" s="21"/>
      <c r="AE575" s="21"/>
      <c r="AF575" s="4"/>
      <c r="AG575" s="1"/>
    </row>
    <row r="576" spans="1:33" ht="31.5" x14ac:dyDescent="0.25">
      <c r="A576" s="36" t="s">
        <v>1213</v>
      </c>
      <c r="B576" s="37" t="s">
        <v>1218</v>
      </c>
      <c r="C576" s="38" t="s">
        <v>1219</v>
      </c>
      <c r="D576" s="40">
        <v>8.6051364379999988</v>
      </c>
      <c r="E576" s="40">
        <v>1.0700023000000001</v>
      </c>
      <c r="F576" s="39">
        <f t="shared" si="230"/>
        <v>7.5351341379999983</v>
      </c>
      <c r="G576" s="40">
        <f t="shared" si="231"/>
        <v>0.84738820800000025</v>
      </c>
      <c r="H576" s="40">
        <f t="shared" si="231"/>
        <v>0</v>
      </c>
      <c r="I576" s="39">
        <v>0</v>
      </c>
      <c r="J576" s="40">
        <v>0</v>
      </c>
      <c r="K576" s="39">
        <v>0.84738820800000025</v>
      </c>
      <c r="L576" s="40">
        <v>0</v>
      </c>
      <c r="M576" s="39">
        <v>0</v>
      </c>
      <c r="N576" s="40">
        <v>0</v>
      </c>
      <c r="O576" s="40">
        <v>0</v>
      </c>
      <c r="P576" s="40">
        <v>0</v>
      </c>
      <c r="Q576" s="40">
        <f t="shared" si="232"/>
        <v>7.5351341379999983</v>
      </c>
      <c r="R576" s="40">
        <f t="shared" si="233"/>
        <v>0</v>
      </c>
      <c r="S576" s="41">
        <v>0</v>
      </c>
      <c r="T576" s="42" t="s">
        <v>33</v>
      </c>
      <c r="U576" s="4"/>
      <c r="V576" s="4"/>
      <c r="W576" s="4"/>
      <c r="X576" s="20"/>
      <c r="Y576" s="20"/>
      <c r="Z576" s="20"/>
      <c r="AA576" s="3"/>
      <c r="AB576" s="3"/>
      <c r="AC576" s="21"/>
      <c r="AD576" s="21"/>
      <c r="AE576" s="21"/>
      <c r="AF576" s="4"/>
      <c r="AG576" s="1"/>
    </row>
    <row r="577" spans="1:33" ht="31.5" x14ac:dyDescent="0.25">
      <c r="A577" s="36" t="s">
        <v>1213</v>
      </c>
      <c r="B577" s="37" t="s">
        <v>1220</v>
      </c>
      <c r="C577" s="38" t="s">
        <v>1221</v>
      </c>
      <c r="D577" s="40">
        <v>22.318712399999999</v>
      </c>
      <c r="E577" s="40">
        <v>3.0731999999999999</v>
      </c>
      <c r="F577" s="39">
        <f t="shared" si="230"/>
        <v>19.245512399999999</v>
      </c>
      <c r="G577" s="40">
        <f t="shared" si="231"/>
        <v>1.8582728399999977</v>
      </c>
      <c r="H577" s="40">
        <f t="shared" si="231"/>
        <v>0</v>
      </c>
      <c r="I577" s="39">
        <v>0</v>
      </c>
      <c r="J577" s="40">
        <v>0</v>
      </c>
      <c r="K577" s="39">
        <v>0</v>
      </c>
      <c r="L577" s="40">
        <v>0</v>
      </c>
      <c r="M577" s="39">
        <v>0</v>
      </c>
      <c r="N577" s="40">
        <v>0</v>
      </c>
      <c r="O577" s="40">
        <v>1.8582728399999977</v>
      </c>
      <c r="P577" s="40">
        <v>0</v>
      </c>
      <c r="Q577" s="40">
        <f t="shared" si="232"/>
        <v>19.245512399999999</v>
      </c>
      <c r="R577" s="40">
        <f t="shared" si="233"/>
        <v>0</v>
      </c>
      <c r="S577" s="41">
        <v>0</v>
      </c>
      <c r="T577" s="42" t="s">
        <v>33</v>
      </c>
      <c r="U577" s="4"/>
      <c r="V577" s="4"/>
      <c r="W577" s="4"/>
      <c r="X577" s="20"/>
      <c r="Y577" s="20"/>
      <c r="Z577" s="20"/>
      <c r="AA577" s="3"/>
      <c r="AB577" s="3"/>
      <c r="AC577" s="21"/>
      <c r="AD577" s="21"/>
      <c r="AE577" s="21"/>
      <c r="AF577" s="4"/>
      <c r="AG577" s="1"/>
    </row>
    <row r="578" spans="1:33" ht="116.25" customHeight="1" x14ac:dyDescent="0.25">
      <c r="A578" s="36" t="s">
        <v>1213</v>
      </c>
      <c r="B578" s="37" t="s">
        <v>1222</v>
      </c>
      <c r="C578" s="38" t="s">
        <v>1223</v>
      </c>
      <c r="D578" s="40">
        <v>237.40437009199999</v>
      </c>
      <c r="E578" s="40">
        <v>39.552674939999996</v>
      </c>
      <c r="F578" s="39">
        <f t="shared" si="230"/>
        <v>197.85169515199999</v>
      </c>
      <c r="G578" s="40">
        <f t="shared" si="231"/>
        <v>15.444883709999997</v>
      </c>
      <c r="H578" s="40">
        <f t="shared" si="231"/>
        <v>0</v>
      </c>
      <c r="I578" s="39">
        <v>0</v>
      </c>
      <c r="J578" s="40">
        <v>0</v>
      </c>
      <c r="K578" s="39">
        <v>0</v>
      </c>
      <c r="L578" s="40">
        <v>0</v>
      </c>
      <c r="M578" s="39">
        <v>15.444883709999997</v>
      </c>
      <c r="N578" s="40">
        <v>0</v>
      </c>
      <c r="O578" s="40">
        <v>0</v>
      </c>
      <c r="P578" s="40">
        <v>0</v>
      </c>
      <c r="Q578" s="40">
        <f t="shared" si="232"/>
        <v>197.85169515199999</v>
      </c>
      <c r="R578" s="40">
        <f t="shared" si="233"/>
        <v>0</v>
      </c>
      <c r="S578" s="41">
        <v>0</v>
      </c>
      <c r="T578" s="42" t="s">
        <v>33</v>
      </c>
      <c r="U578" s="4"/>
      <c r="V578" s="4"/>
      <c r="W578" s="4"/>
      <c r="X578" s="20"/>
      <c r="Y578" s="20"/>
      <c r="Z578" s="20"/>
      <c r="AA578" s="3"/>
      <c r="AB578" s="3"/>
      <c r="AC578" s="21"/>
      <c r="AD578" s="21"/>
      <c r="AE578" s="21"/>
      <c r="AF578" s="4"/>
      <c r="AG578" s="1"/>
    </row>
    <row r="579" spans="1:33" ht="125.25" customHeight="1" x14ac:dyDescent="0.25">
      <c r="A579" s="36" t="s">
        <v>1213</v>
      </c>
      <c r="B579" s="37" t="s">
        <v>1224</v>
      </c>
      <c r="C579" s="38" t="s">
        <v>1225</v>
      </c>
      <c r="D579" s="40">
        <v>276.1085350866</v>
      </c>
      <c r="E579" s="40">
        <v>42.926717289999999</v>
      </c>
      <c r="F579" s="39">
        <f t="shared" si="230"/>
        <v>233.1818177966</v>
      </c>
      <c r="G579" s="40">
        <f t="shared" si="231"/>
        <v>8.0408406899999996</v>
      </c>
      <c r="H579" s="40">
        <f t="shared" si="231"/>
        <v>0</v>
      </c>
      <c r="I579" s="39">
        <v>0</v>
      </c>
      <c r="J579" s="40">
        <v>0</v>
      </c>
      <c r="K579" s="39">
        <v>0</v>
      </c>
      <c r="L579" s="40">
        <v>0</v>
      </c>
      <c r="M579" s="39">
        <v>0</v>
      </c>
      <c r="N579" s="40">
        <v>0</v>
      </c>
      <c r="O579" s="40">
        <v>8.0408406899999996</v>
      </c>
      <c r="P579" s="40">
        <v>0</v>
      </c>
      <c r="Q579" s="40">
        <f t="shared" si="232"/>
        <v>233.1818177966</v>
      </c>
      <c r="R579" s="40">
        <f t="shared" si="233"/>
        <v>0</v>
      </c>
      <c r="S579" s="41">
        <v>0</v>
      </c>
      <c r="T579" s="42" t="s">
        <v>33</v>
      </c>
      <c r="U579" s="4"/>
      <c r="V579" s="4"/>
      <c r="W579" s="4"/>
      <c r="X579" s="20"/>
      <c r="Y579" s="20"/>
      <c r="Z579" s="20"/>
      <c r="AA579" s="3"/>
      <c r="AB579" s="3"/>
      <c r="AC579" s="21"/>
      <c r="AD579" s="21"/>
      <c r="AE579" s="21"/>
      <c r="AF579" s="4"/>
      <c r="AG579" s="1"/>
    </row>
    <row r="580" spans="1:33" ht="47.25" x14ac:dyDescent="0.25">
      <c r="A580" s="36" t="s">
        <v>1213</v>
      </c>
      <c r="B580" s="37" t="s">
        <v>1226</v>
      </c>
      <c r="C580" s="38" t="s">
        <v>1227</v>
      </c>
      <c r="D580" s="40">
        <v>37.085649366000006</v>
      </c>
      <c r="E580" s="40">
        <v>0</v>
      </c>
      <c r="F580" s="39">
        <f t="shared" si="230"/>
        <v>37.085649366000006</v>
      </c>
      <c r="G580" s="40">
        <f t="shared" si="231"/>
        <v>1.3731156827999997</v>
      </c>
      <c r="H580" s="40">
        <f t="shared" si="231"/>
        <v>0</v>
      </c>
      <c r="I580" s="39">
        <v>0</v>
      </c>
      <c r="J580" s="40">
        <v>0</v>
      </c>
      <c r="K580" s="39">
        <v>0</v>
      </c>
      <c r="L580" s="40">
        <v>0</v>
      </c>
      <c r="M580" s="39">
        <v>1.3731156827999997</v>
      </c>
      <c r="N580" s="40">
        <v>0</v>
      </c>
      <c r="O580" s="46">
        <v>0</v>
      </c>
      <c r="P580" s="40">
        <v>0</v>
      </c>
      <c r="Q580" s="40">
        <f t="shared" si="232"/>
        <v>37.085649366000006</v>
      </c>
      <c r="R580" s="40">
        <f t="shared" si="233"/>
        <v>0</v>
      </c>
      <c r="S580" s="41">
        <v>0</v>
      </c>
      <c r="T580" s="42" t="s">
        <v>33</v>
      </c>
      <c r="U580" s="4"/>
      <c r="V580" s="4"/>
      <c r="W580" s="4"/>
      <c r="X580" s="20"/>
      <c r="Y580" s="20"/>
      <c r="Z580" s="20"/>
      <c r="AA580" s="3"/>
      <c r="AB580" s="3"/>
      <c r="AC580" s="21"/>
      <c r="AD580" s="21"/>
      <c r="AE580" s="21"/>
      <c r="AF580" s="4"/>
      <c r="AG580" s="1"/>
    </row>
    <row r="581" spans="1:33" ht="31.5" x14ac:dyDescent="0.25">
      <c r="A581" s="36" t="s">
        <v>1213</v>
      </c>
      <c r="B581" s="37" t="s">
        <v>1228</v>
      </c>
      <c r="C581" s="38" t="s">
        <v>1229</v>
      </c>
      <c r="D581" s="40">
        <v>19.786090072</v>
      </c>
      <c r="E581" s="40">
        <v>17.452325429999998</v>
      </c>
      <c r="F581" s="39">
        <f t="shared" si="230"/>
        <v>2.333764642000002</v>
      </c>
      <c r="G581" s="40">
        <f t="shared" si="231"/>
        <v>3.4437573920000015</v>
      </c>
      <c r="H581" s="40">
        <f t="shared" si="231"/>
        <v>0</v>
      </c>
      <c r="I581" s="39">
        <v>0</v>
      </c>
      <c r="J581" s="40">
        <v>0</v>
      </c>
      <c r="K581" s="39">
        <v>0</v>
      </c>
      <c r="L581" s="45">
        <v>0</v>
      </c>
      <c r="M581" s="39">
        <v>0</v>
      </c>
      <c r="N581" s="45">
        <v>0</v>
      </c>
      <c r="O581" s="45">
        <v>3.4437573920000015</v>
      </c>
      <c r="P581" s="45">
        <v>0</v>
      </c>
      <c r="Q581" s="40">
        <f t="shared" si="232"/>
        <v>2.333764642000002</v>
      </c>
      <c r="R581" s="40">
        <f t="shared" si="233"/>
        <v>0</v>
      </c>
      <c r="S581" s="41">
        <v>0</v>
      </c>
      <c r="T581" s="42" t="s">
        <v>33</v>
      </c>
      <c r="U581" s="4"/>
      <c r="V581" s="4"/>
      <c r="W581" s="4"/>
      <c r="X581" s="20"/>
      <c r="Y581" s="20"/>
      <c r="Z581" s="20"/>
      <c r="AA581" s="3"/>
      <c r="AB581" s="3"/>
      <c r="AC581" s="21"/>
      <c r="AD581" s="21"/>
      <c r="AE581" s="21"/>
      <c r="AF581" s="4"/>
      <c r="AG581" s="1"/>
    </row>
    <row r="582" spans="1:33" ht="31.5" x14ac:dyDescent="0.25">
      <c r="A582" s="36" t="s">
        <v>1213</v>
      </c>
      <c r="B582" s="37" t="s">
        <v>1230</v>
      </c>
      <c r="C582" s="38" t="s">
        <v>1231</v>
      </c>
      <c r="D582" s="40">
        <v>47.337903030000007</v>
      </c>
      <c r="E582" s="40">
        <v>1.7988690699999998</v>
      </c>
      <c r="F582" s="39">
        <f t="shared" si="230"/>
        <v>45.539033960000005</v>
      </c>
      <c r="G582" s="40">
        <f t="shared" si="231"/>
        <v>4.9790191560000023</v>
      </c>
      <c r="H582" s="40">
        <f t="shared" si="231"/>
        <v>0</v>
      </c>
      <c r="I582" s="40">
        <v>0</v>
      </c>
      <c r="J582" s="40">
        <v>0</v>
      </c>
      <c r="K582" s="40">
        <v>0</v>
      </c>
      <c r="L582" s="40">
        <v>0</v>
      </c>
      <c r="M582" s="40">
        <v>4.9790191560000023</v>
      </c>
      <c r="N582" s="40">
        <v>0</v>
      </c>
      <c r="O582" s="40">
        <v>0</v>
      </c>
      <c r="P582" s="40">
        <v>0</v>
      </c>
      <c r="Q582" s="40">
        <f t="shared" si="232"/>
        <v>45.539033960000005</v>
      </c>
      <c r="R582" s="40">
        <f t="shared" si="233"/>
        <v>0</v>
      </c>
      <c r="S582" s="41">
        <v>0</v>
      </c>
      <c r="T582" s="42" t="s">
        <v>33</v>
      </c>
      <c r="U582" s="4"/>
      <c r="V582" s="4"/>
      <c r="W582" s="4"/>
      <c r="X582" s="20"/>
      <c r="Y582" s="20"/>
      <c r="Z582" s="20"/>
      <c r="AA582" s="3"/>
      <c r="AB582" s="3"/>
      <c r="AC582" s="21"/>
      <c r="AD582" s="21"/>
      <c r="AE582" s="21"/>
      <c r="AF582" s="4"/>
      <c r="AG582" s="1"/>
    </row>
    <row r="583" spans="1:33" ht="31.5" x14ac:dyDescent="0.25">
      <c r="A583" s="36" t="s">
        <v>1213</v>
      </c>
      <c r="B583" s="37" t="s">
        <v>1232</v>
      </c>
      <c r="C583" s="38" t="s">
        <v>1233</v>
      </c>
      <c r="D583" s="40">
        <v>41.689445450000001</v>
      </c>
      <c r="E583" s="40">
        <v>0.64999999999999991</v>
      </c>
      <c r="F583" s="39">
        <f t="shared" si="230"/>
        <v>41.039445450000002</v>
      </c>
      <c r="G583" s="40">
        <f t="shared" si="231"/>
        <v>27.591910026800001</v>
      </c>
      <c r="H583" s="40">
        <f t="shared" si="231"/>
        <v>0</v>
      </c>
      <c r="I583" s="39">
        <v>0</v>
      </c>
      <c r="J583" s="40">
        <v>0</v>
      </c>
      <c r="K583" s="39">
        <v>0</v>
      </c>
      <c r="L583" s="40">
        <v>0</v>
      </c>
      <c r="M583" s="39">
        <v>0</v>
      </c>
      <c r="N583" s="40">
        <v>0</v>
      </c>
      <c r="O583" s="40">
        <v>27.591910026800001</v>
      </c>
      <c r="P583" s="40">
        <v>0</v>
      </c>
      <c r="Q583" s="40">
        <f t="shared" si="232"/>
        <v>41.039445450000002</v>
      </c>
      <c r="R583" s="40">
        <f t="shared" si="233"/>
        <v>0</v>
      </c>
      <c r="S583" s="41">
        <v>0</v>
      </c>
      <c r="T583" s="42" t="s">
        <v>33</v>
      </c>
      <c r="U583" s="4"/>
      <c r="V583" s="4"/>
      <c r="W583" s="4"/>
      <c r="X583" s="20"/>
      <c r="Y583" s="20"/>
      <c r="Z583" s="20"/>
      <c r="AA583" s="3"/>
      <c r="AB583" s="3"/>
      <c r="AC583" s="21"/>
      <c r="AD583" s="21"/>
      <c r="AE583" s="21"/>
      <c r="AF583" s="4"/>
      <c r="AG583" s="1"/>
    </row>
    <row r="584" spans="1:33" ht="41.25" customHeight="1" x14ac:dyDescent="0.25">
      <c r="A584" s="36" t="s">
        <v>1213</v>
      </c>
      <c r="B584" s="37" t="s">
        <v>1234</v>
      </c>
      <c r="C584" s="38" t="s">
        <v>1235</v>
      </c>
      <c r="D584" s="40">
        <v>63.712911527999999</v>
      </c>
      <c r="E584" s="40">
        <v>5.9985652700000003</v>
      </c>
      <c r="F584" s="39">
        <f t="shared" si="230"/>
        <v>57.714346257999999</v>
      </c>
      <c r="G584" s="40">
        <f t="shared" si="231"/>
        <v>5.5281591227999964</v>
      </c>
      <c r="H584" s="40">
        <f t="shared" si="231"/>
        <v>0</v>
      </c>
      <c r="I584" s="39">
        <v>0</v>
      </c>
      <c r="J584" s="40">
        <v>0</v>
      </c>
      <c r="K584" s="39">
        <v>0</v>
      </c>
      <c r="L584" s="40">
        <v>0</v>
      </c>
      <c r="M584" s="39">
        <v>0</v>
      </c>
      <c r="N584" s="40">
        <v>0</v>
      </c>
      <c r="O584" s="40">
        <v>5.5281591227999964</v>
      </c>
      <c r="P584" s="40">
        <v>0</v>
      </c>
      <c r="Q584" s="40">
        <f t="shared" si="232"/>
        <v>57.714346257999999</v>
      </c>
      <c r="R584" s="40">
        <f t="shared" si="233"/>
        <v>0</v>
      </c>
      <c r="S584" s="41">
        <v>0</v>
      </c>
      <c r="T584" s="42" t="s">
        <v>33</v>
      </c>
      <c r="U584" s="4"/>
      <c r="V584" s="4"/>
      <c r="W584" s="4"/>
      <c r="X584" s="20"/>
      <c r="Y584" s="20"/>
      <c r="Z584" s="20"/>
      <c r="AA584" s="3"/>
      <c r="AB584" s="3"/>
      <c r="AC584" s="21"/>
      <c r="AD584" s="21"/>
      <c r="AE584" s="21"/>
      <c r="AF584" s="4"/>
      <c r="AG584" s="1"/>
    </row>
    <row r="585" spans="1:33" ht="126.75" customHeight="1" x14ac:dyDescent="0.25">
      <c r="A585" s="36" t="s">
        <v>1213</v>
      </c>
      <c r="B585" s="37" t="s">
        <v>1236</v>
      </c>
      <c r="C585" s="38" t="s">
        <v>1237</v>
      </c>
      <c r="D585" s="40">
        <v>133.164576498</v>
      </c>
      <c r="E585" s="40">
        <v>59.561040089999999</v>
      </c>
      <c r="F585" s="39">
        <f t="shared" si="230"/>
        <v>73.603536407999997</v>
      </c>
      <c r="G585" s="40">
        <f t="shared" si="231"/>
        <v>18.724</v>
      </c>
      <c r="H585" s="40">
        <f t="shared" si="231"/>
        <v>0</v>
      </c>
      <c r="I585" s="39">
        <v>0</v>
      </c>
      <c r="J585" s="40">
        <v>0</v>
      </c>
      <c r="K585" s="39">
        <v>0</v>
      </c>
      <c r="L585" s="40">
        <v>0</v>
      </c>
      <c r="M585" s="39">
        <v>0</v>
      </c>
      <c r="N585" s="40">
        <v>0</v>
      </c>
      <c r="O585" s="46">
        <v>18.724</v>
      </c>
      <c r="P585" s="40">
        <v>0</v>
      </c>
      <c r="Q585" s="40">
        <f t="shared" si="232"/>
        <v>73.603536407999997</v>
      </c>
      <c r="R585" s="40">
        <f t="shared" si="233"/>
        <v>0</v>
      </c>
      <c r="S585" s="41">
        <v>0</v>
      </c>
      <c r="T585" s="42" t="s">
        <v>33</v>
      </c>
      <c r="U585" s="4"/>
      <c r="V585" s="4"/>
      <c r="W585" s="4"/>
      <c r="X585" s="20"/>
      <c r="Y585" s="20"/>
      <c r="Z585" s="20"/>
      <c r="AA585" s="3"/>
      <c r="AB585" s="3"/>
      <c r="AC585" s="21"/>
      <c r="AD585" s="21"/>
      <c r="AE585" s="21"/>
      <c r="AF585" s="4"/>
      <c r="AG585" s="1"/>
    </row>
    <row r="586" spans="1:33" ht="31.5" x14ac:dyDescent="0.25">
      <c r="A586" s="36" t="s">
        <v>1213</v>
      </c>
      <c r="B586" s="37" t="s">
        <v>1238</v>
      </c>
      <c r="C586" s="38" t="s">
        <v>1239</v>
      </c>
      <c r="D586" s="40">
        <v>81.67804841600001</v>
      </c>
      <c r="E586" s="40">
        <v>27.990777389999998</v>
      </c>
      <c r="F586" s="39">
        <f t="shared" si="230"/>
        <v>53.687271026000012</v>
      </c>
      <c r="G586" s="40">
        <f t="shared" si="231"/>
        <v>22.634293379999999</v>
      </c>
      <c r="H586" s="40">
        <f t="shared" si="231"/>
        <v>0</v>
      </c>
      <c r="I586" s="39">
        <v>0</v>
      </c>
      <c r="J586" s="40">
        <v>0</v>
      </c>
      <c r="K586" s="39">
        <v>0</v>
      </c>
      <c r="L586" s="45">
        <v>0</v>
      </c>
      <c r="M586" s="39">
        <v>0</v>
      </c>
      <c r="N586" s="45">
        <v>0</v>
      </c>
      <c r="O586" s="45">
        <v>22.634293379999999</v>
      </c>
      <c r="P586" s="45">
        <v>0</v>
      </c>
      <c r="Q586" s="40">
        <f t="shared" si="232"/>
        <v>53.687271026000012</v>
      </c>
      <c r="R586" s="40">
        <f t="shared" si="233"/>
        <v>0</v>
      </c>
      <c r="S586" s="41">
        <v>0</v>
      </c>
      <c r="T586" s="42" t="s">
        <v>33</v>
      </c>
      <c r="U586" s="4"/>
      <c r="V586" s="4"/>
      <c r="W586" s="4"/>
      <c r="X586" s="20"/>
      <c r="Y586" s="20"/>
      <c r="Z586" s="20"/>
      <c r="AA586" s="3"/>
      <c r="AB586" s="3"/>
      <c r="AC586" s="21"/>
      <c r="AD586" s="21"/>
      <c r="AE586" s="21"/>
      <c r="AF586" s="4"/>
      <c r="AG586" s="1"/>
    </row>
    <row r="587" spans="1:33" ht="31.5" x14ac:dyDescent="0.25">
      <c r="A587" s="36" t="s">
        <v>1213</v>
      </c>
      <c r="B587" s="37" t="s">
        <v>1240</v>
      </c>
      <c r="C587" s="38" t="s">
        <v>1241</v>
      </c>
      <c r="D587" s="40">
        <v>34.703054429999995</v>
      </c>
      <c r="E587" s="40">
        <v>31.777934219999999</v>
      </c>
      <c r="F587" s="39">
        <f t="shared" si="230"/>
        <v>2.9251202099999958</v>
      </c>
      <c r="G587" s="40">
        <f t="shared" si="231"/>
        <v>6.2056703999999954</v>
      </c>
      <c r="H587" s="40">
        <f t="shared" si="231"/>
        <v>2.1774530199999997</v>
      </c>
      <c r="I587" s="39">
        <v>6.2056703999999954</v>
      </c>
      <c r="J587" s="40">
        <v>2.1774530199999997</v>
      </c>
      <c r="K587" s="39">
        <v>0</v>
      </c>
      <c r="L587" s="40">
        <v>0</v>
      </c>
      <c r="M587" s="39">
        <v>0</v>
      </c>
      <c r="N587" s="40">
        <v>0</v>
      </c>
      <c r="O587" s="40">
        <v>0</v>
      </c>
      <c r="P587" s="40">
        <v>0</v>
      </c>
      <c r="Q587" s="40">
        <f t="shared" si="232"/>
        <v>0.74766718999999604</v>
      </c>
      <c r="R587" s="40">
        <f t="shared" si="233"/>
        <v>-4.0282173799999956</v>
      </c>
      <c r="S587" s="41">
        <f t="shared" ref="S587:S633" si="234">R587/(I587)</f>
        <v>-0.64911880914590603</v>
      </c>
      <c r="T587" s="42" t="s">
        <v>1242</v>
      </c>
      <c r="U587" s="4"/>
      <c r="V587" s="4"/>
      <c r="W587" s="4"/>
      <c r="X587" s="20"/>
      <c r="Y587" s="20"/>
      <c r="Z587" s="20"/>
      <c r="AA587" s="3"/>
      <c r="AB587" s="3"/>
      <c r="AC587" s="21"/>
      <c r="AD587" s="21"/>
      <c r="AE587" s="21"/>
      <c r="AF587" s="4"/>
      <c r="AG587" s="1"/>
    </row>
    <row r="588" spans="1:33" ht="63" x14ac:dyDescent="0.25">
      <c r="A588" s="36" t="s">
        <v>1213</v>
      </c>
      <c r="B588" s="37" t="s">
        <v>1243</v>
      </c>
      <c r="C588" s="38" t="s">
        <v>1244</v>
      </c>
      <c r="D588" s="40">
        <v>51.989728220000011</v>
      </c>
      <c r="E588" s="40">
        <v>51.529235740000011</v>
      </c>
      <c r="F588" s="39">
        <f>D588-E588</f>
        <v>0.4604924799999992</v>
      </c>
      <c r="G588" s="40" t="s">
        <v>33</v>
      </c>
      <c r="H588" s="40">
        <f t="shared" si="231"/>
        <v>0.66865362000000006</v>
      </c>
      <c r="I588" s="39" t="s">
        <v>33</v>
      </c>
      <c r="J588" s="40">
        <v>0.66865362000000006</v>
      </c>
      <c r="K588" s="39" t="s">
        <v>33</v>
      </c>
      <c r="L588" s="45">
        <v>0</v>
      </c>
      <c r="M588" s="39" t="s">
        <v>33</v>
      </c>
      <c r="N588" s="45">
        <v>0</v>
      </c>
      <c r="O588" s="45" t="s">
        <v>33</v>
      </c>
      <c r="P588" s="45">
        <v>0</v>
      </c>
      <c r="Q588" s="40">
        <f>F588-H588</f>
        <v>-0.20816114000000085</v>
      </c>
      <c r="R588" s="40" t="s">
        <v>33</v>
      </c>
      <c r="S588" s="41" t="s">
        <v>33</v>
      </c>
      <c r="T588" s="61" t="s">
        <v>368</v>
      </c>
      <c r="U588" s="4"/>
      <c r="V588" s="4"/>
      <c r="W588" s="4"/>
      <c r="X588" s="20"/>
      <c r="Y588" s="20"/>
      <c r="Z588" s="20"/>
      <c r="AA588" s="3"/>
      <c r="AB588" s="3"/>
      <c r="AC588" s="21"/>
      <c r="AD588" s="21"/>
      <c r="AE588" s="21"/>
      <c r="AF588" s="4"/>
      <c r="AG588" s="1"/>
    </row>
    <row r="589" spans="1:33" ht="31.5" x14ac:dyDescent="0.25">
      <c r="A589" s="36" t="s">
        <v>1213</v>
      </c>
      <c r="B589" s="37" t="s">
        <v>1245</v>
      </c>
      <c r="C589" s="38" t="s">
        <v>1246</v>
      </c>
      <c r="D589" s="40">
        <v>15.044812682800002</v>
      </c>
      <c r="E589" s="40">
        <v>0.13191800000000001</v>
      </c>
      <c r="F589" s="39">
        <f t="shared" si="230"/>
        <v>14.912894682800001</v>
      </c>
      <c r="G589" s="40">
        <f t="shared" si="231"/>
        <v>12.872162173520001</v>
      </c>
      <c r="H589" s="40">
        <f t="shared" si="231"/>
        <v>0</v>
      </c>
      <c r="I589" s="39">
        <v>0</v>
      </c>
      <c r="J589" s="40">
        <v>0</v>
      </c>
      <c r="K589" s="39">
        <v>12.872162173520001</v>
      </c>
      <c r="L589" s="45">
        <v>0</v>
      </c>
      <c r="M589" s="39">
        <v>0</v>
      </c>
      <c r="N589" s="45">
        <v>0</v>
      </c>
      <c r="O589" s="45">
        <v>0</v>
      </c>
      <c r="P589" s="45">
        <v>0</v>
      </c>
      <c r="Q589" s="40">
        <f t="shared" si="232"/>
        <v>14.912894682800001</v>
      </c>
      <c r="R589" s="40">
        <f t="shared" si="233"/>
        <v>0</v>
      </c>
      <c r="S589" s="41">
        <v>0</v>
      </c>
      <c r="T589" s="42" t="s">
        <v>33</v>
      </c>
      <c r="U589" s="4"/>
      <c r="V589" s="4"/>
      <c r="W589" s="4"/>
      <c r="X589" s="20"/>
      <c r="Y589" s="20"/>
      <c r="Z589" s="20"/>
      <c r="AA589" s="3"/>
      <c r="AB589" s="3"/>
      <c r="AC589" s="21"/>
      <c r="AD589" s="21"/>
      <c r="AE589" s="21"/>
      <c r="AF589" s="4"/>
      <c r="AG589" s="1"/>
    </row>
    <row r="590" spans="1:33" ht="31.5" x14ac:dyDescent="0.25">
      <c r="A590" s="36" t="s">
        <v>1213</v>
      </c>
      <c r="B590" s="37" t="s">
        <v>1247</v>
      </c>
      <c r="C590" s="38" t="s">
        <v>1248</v>
      </c>
      <c r="D590" s="40">
        <v>5.9642254319999992</v>
      </c>
      <c r="E590" s="40">
        <v>0</v>
      </c>
      <c r="F590" s="39">
        <f t="shared" si="230"/>
        <v>5.9642254319999992</v>
      </c>
      <c r="G590" s="40">
        <f t="shared" si="231"/>
        <v>5.3782527347999993</v>
      </c>
      <c r="H590" s="40">
        <f t="shared" si="231"/>
        <v>0</v>
      </c>
      <c r="I590" s="39">
        <v>0</v>
      </c>
      <c r="J590" s="40">
        <v>0</v>
      </c>
      <c r="K590" s="39">
        <v>0</v>
      </c>
      <c r="L590" s="40">
        <v>0</v>
      </c>
      <c r="M590" s="39">
        <v>0</v>
      </c>
      <c r="N590" s="40">
        <v>0</v>
      </c>
      <c r="O590" s="40">
        <v>5.3782527347999993</v>
      </c>
      <c r="P590" s="40">
        <v>0</v>
      </c>
      <c r="Q590" s="40">
        <f t="shared" si="232"/>
        <v>5.9642254319999992</v>
      </c>
      <c r="R590" s="40">
        <f t="shared" si="233"/>
        <v>0</v>
      </c>
      <c r="S590" s="41">
        <v>0</v>
      </c>
      <c r="T590" s="42" t="s">
        <v>33</v>
      </c>
      <c r="U590" s="4"/>
      <c r="V590" s="4"/>
      <c r="W590" s="4"/>
      <c r="X590" s="20"/>
      <c r="Y590" s="20"/>
      <c r="Z590" s="20"/>
      <c r="AA590" s="3"/>
      <c r="AB590" s="3"/>
      <c r="AC590" s="21"/>
      <c r="AD590" s="21"/>
      <c r="AE590" s="21"/>
      <c r="AF590" s="4"/>
      <c r="AG590" s="1"/>
    </row>
    <row r="591" spans="1:33" ht="31.5" x14ac:dyDescent="0.25">
      <c r="A591" s="36" t="s">
        <v>1213</v>
      </c>
      <c r="B591" s="37" t="s">
        <v>1249</v>
      </c>
      <c r="C591" s="38" t="s">
        <v>1250</v>
      </c>
      <c r="D591" s="40">
        <v>81.490552889999989</v>
      </c>
      <c r="E591" s="40">
        <v>60.124522129999988</v>
      </c>
      <c r="F591" s="39">
        <f t="shared" si="230"/>
        <v>21.366030760000001</v>
      </c>
      <c r="G591" s="40">
        <f t="shared" si="231"/>
        <v>7.5061372919999991</v>
      </c>
      <c r="H591" s="40">
        <f t="shared" si="231"/>
        <v>0.19360934999999999</v>
      </c>
      <c r="I591" s="39">
        <v>7.5061372919999991</v>
      </c>
      <c r="J591" s="40">
        <v>0.19360934999999999</v>
      </c>
      <c r="K591" s="39">
        <v>0</v>
      </c>
      <c r="L591" s="40">
        <v>0</v>
      </c>
      <c r="M591" s="39">
        <v>0</v>
      </c>
      <c r="N591" s="40">
        <v>0</v>
      </c>
      <c r="O591" s="40">
        <v>0</v>
      </c>
      <c r="P591" s="40">
        <v>0</v>
      </c>
      <c r="Q591" s="40">
        <f t="shared" si="232"/>
        <v>21.172421410000002</v>
      </c>
      <c r="R591" s="40">
        <f t="shared" si="233"/>
        <v>-7.3125279419999991</v>
      </c>
      <c r="S591" s="41">
        <f t="shared" si="234"/>
        <v>-0.97420652694344567</v>
      </c>
      <c r="T591" s="42" t="s">
        <v>1251</v>
      </c>
      <c r="U591" s="4"/>
      <c r="V591" s="4"/>
      <c r="W591" s="4"/>
      <c r="X591" s="20"/>
      <c r="Y591" s="20"/>
      <c r="Z591" s="20"/>
      <c r="AA591" s="3"/>
      <c r="AB591" s="3"/>
      <c r="AC591" s="21"/>
      <c r="AD591" s="21"/>
      <c r="AE591" s="21"/>
      <c r="AF591" s="4"/>
      <c r="AG591" s="1"/>
    </row>
    <row r="592" spans="1:33" ht="47.25" x14ac:dyDescent="0.25">
      <c r="A592" s="36" t="s">
        <v>1213</v>
      </c>
      <c r="B592" s="37" t="s">
        <v>1252</v>
      </c>
      <c r="C592" s="38" t="s">
        <v>1253</v>
      </c>
      <c r="D592" s="40">
        <v>12.895848567999998</v>
      </c>
      <c r="E592" s="40">
        <v>0</v>
      </c>
      <c r="F592" s="39">
        <f t="shared" si="230"/>
        <v>12.895848567999998</v>
      </c>
      <c r="G592" s="40">
        <f t="shared" si="231"/>
        <v>11.698261391200001</v>
      </c>
      <c r="H592" s="40">
        <f t="shared" si="231"/>
        <v>0</v>
      </c>
      <c r="I592" s="39">
        <v>2.9245700000000001</v>
      </c>
      <c r="J592" s="40">
        <v>0</v>
      </c>
      <c r="K592" s="39">
        <v>2.9245700000000001</v>
      </c>
      <c r="L592" s="40">
        <v>0</v>
      </c>
      <c r="M592" s="39">
        <v>2.9245700000000001</v>
      </c>
      <c r="N592" s="40">
        <v>0</v>
      </c>
      <c r="O592" s="40">
        <v>2.9245513911999996</v>
      </c>
      <c r="P592" s="40">
        <v>0</v>
      </c>
      <c r="Q592" s="40">
        <f t="shared" si="232"/>
        <v>12.895848567999998</v>
      </c>
      <c r="R592" s="40">
        <f t="shared" si="233"/>
        <v>-2.9245700000000001</v>
      </c>
      <c r="S592" s="41">
        <f t="shared" si="234"/>
        <v>-1</v>
      </c>
      <c r="T592" s="42" t="s">
        <v>1254</v>
      </c>
      <c r="U592" s="4"/>
      <c r="V592" s="4"/>
      <c r="W592" s="4"/>
      <c r="X592" s="20"/>
      <c r="Y592" s="20"/>
      <c r="Z592" s="20"/>
      <c r="AA592" s="3"/>
      <c r="AB592" s="3"/>
      <c r="AC592" s="21"/>
      <c r="AD592" s="21"/>
      <c r="AE592" s="21"/>
      <c r="AF592" s="4"/>
      <c r="AG592" s="1"/>
    </row>
    <row r="593" spans="1:33" ht="31.5" x14ac:dyDescent="0.25">
      <c r="A593" s="36" t="s">
        <v>1213</v>
      </c>
      <c r="B593" s="37" t="s">
        <v>1255</v>
      </c>
      <c r="C593" s="38" t="s">
        <v>1256</v>
      </c>
      <c r="D593" s="40">
        <v>8.9373139520000002</v>
      </c>
      <c r="E593" s="40">
        <v>8.3015844699999999</v>
      </c>
      <c r="F593" s="39">
        <f t="shared" si="230"/>
        <v>0.63572948200000035</v>
      </c>
      <c r="G593" s="40">
        <f t="shared" si="231"/>
        <v>5.3180908600000291E-2</v>
      </c>
      <c r="H593" s="40">
        <f t="shared" si="231"/>
        <v>0</v>
      </c>
      <c r="I593" s="39">
        <v>0</v>
      </c>
      <c r="J593" s="40">
        <v>0</v>
      </c>
      <c r="K593" s="39">
        <v>5.3180908600000291E-2</v>
      </c>
      <c r="L593" s="40">
        <v>0</v>
      </c>
      <c r="M593" s="39">
        <v>0</v>
      </c>
      <c r="N593" s="40">
        <v>0</v>
      </c>
      <c r="O593" s="40">
        <v>0</v>
      </c>
      <c r="P593" s="40">
        <v>0</v>
      </c>
      <c r="Q593" s="40">
        <f t="shared" si="232"/>
        <v>0.63572948200000035</v>
      </c>
      <c r="R593" s="40">
        <f t="shared" si="233"/>
        <v>0</v>
      </c>
      <c r="S593" s="41">
        <v>0</v>
      </c>
      <c r="T593" s="42" t="s">
        <v>33</v>
      </c>
      <c r="U593" s="4"/>
      <c r="V593" s="4"/>
      <c r="W593" s="4"/>
      <c r="X593" s="20"/>
      <c r="Y593" s="20"/>
      <c r="Z593" s="20"/>
      <c r="AA593" s="3"/>
      <c r="AB593" s="3"/>
      <c r="AC593" s="21"/>
      <c r="AD593" s="21"/>
      <c r="AE593" s="21"/>
      <c r="AF593" s="4"/>
      <c r="AG593" s="1"/>
    </row>
    <row r="594" spans="1:33" ht="31.5" x14ac:dyDescent="0.25">
      <c r="A594" s="36" t="s">
        <v>1213</v>
      </c>
      <c r="B594" s="37" t="s">
        <v>1257</v>
      </c>
      <c r="C594" s="38" t="s">
        <v>1258</v>
      </c>
      <c r="D594" s="40">
        <v>30.997853609999996</v>
      </c>
      <c r="E594" s="40">
        <v>0</v>
      </c>
      <c r="F594" s="39">
        <f t="shared" si="230"/>
        <v>30.997853609999996</v>
      </c>
      <c r="G594" s="40">
        <f t="shared" si="231"/>
        <v>3.7833447999999987</v>
      </c>
      <c r="H594" s="40">
        <f t="shared" si="231"/>
        <v>0</v>
      </c>
      <c r="I594" s="39">
        <v>3.7833447999999987</v>
      </c>
      <c r="J594" s="40">
        <v>0</v>
      </c>
      <c r="K594" s="39">
        <v>0</v>
      </c>
      <c r="L594" s="40">
        <v>0</v>
      </c>
      <c r="M594" s="39">
        <v>0</v>
      </c>
      <c r="N594" s="40">
        <v>0</v>
      </c>
      <c r="O594" s="40">
        <v>0</v>
      </c>
      <c r="P594" s="40">
        <v>0</v>
      </c>
      <c r="Q594" s="40">
        <f t="shared" si="232"/>
        <v>30.997853609999996</v>
      </c>
      <c r="R594" s="40">
        <f t="shared" si="233"/>
        <v>-3.7833447999999987</v>
      </c>
      <c r="S594" s="41">
        <f t="shared" si="234"/>
        <v>-1</v>
      </c>
      <c r="T594" s="42" t="s">
        <v>1251</v>
      </c>
      <c r="U594" s="4"/>
      <c r="V594" s="4"/>
      <c r="W594" s="4"/>
      <c r="X594" s="20"/>
      <c r="Y594" s="20"/>
      <c r="Z594" s="20"/>
      <c r="AA594" s="3"/>
      <c r="AB594" s="3"/>
      <c r="AC594" s="21"/>
      <c r="AD594" s="21"/>
      <c r="AE594" s="21"/>
      <c r="AF594" s="4"/>
      <c r="AG594" s="1"/>
    </row>
    <row r="595" spans="1:33" ht="47.25" x14ac:dyDescent="0.25">
      <c r="A595" s="36" t="s">
        <v>1213</v>
      </c>
      <c r="B595" s="37" t="s">
        <v>1259</v>
      </c>
      <c r="C595" s="38" t="s">
        <v>1260</v>
      </c>
      <c r="D595" s="40">
        <v>31.372999999999998</v>
      </c>
      <c r="E595" s="40">
        <v>0</v>
      </c>
      <c r="F595" s="39">
        <f t="shared" si="230"/>
        <v>31.372999999999998</v>
      </c>
      <c r="G595" s="40">
        <f t="shared" si="231"/>
        <v>22.348400000000002</v>
      </c>
      <c r="H595" s="40">
        <f t="shared" si="231"/>
        <v>0</v>
      </c>
      <c r="I595" s="39">
        <v>0</v>
      </c>
      <c r="J595" s="40">
        <v>0</v>
      </c>
      <c r="K595" s="39">
        <v>0</v>
      </c>
      <c r="L595" s="40">
        <v>0</v>
      </c>
      <c r="M595" s="39">
        <v>0</v>
      </c>
      <c r="N595" s="40">
        <v>0</v>
      </c>
      <c r="O595" s="40">
        <v>22.348400000000002</v>
      </c>
      <c r="P595" s="40">
        <v>0</v>
      </c>
      <c r="Q595" s="40">
        <f t="shared" si="232"/>
        <v>31.372999999999998</v>
      </c>
      <c r="R595" s="40">
        <f t="shared" si="233"/>
        <v>0</v>
      </c>
      <c r="S595" s="41">
        <v>0</v>
      </c>
      <c r="T595" s="42" t="s">
        <v>33</v>
      </c>
      <c r="U595" s="4"/>
      <c r="V595" s="4"/>
      <c r="W595" s="4"/>
      <c r="X595" s="20"/>
      <c r="Y595" s="20"/>
      <c r="Z595" s="20"/>
      <c r="AA595" s="3"/>
      <c r="AB595" s="3"/>
      <c r="AC595" s="21"/>
      <c r="AD595" s="21"/>
      <c r="AE595" s="21"/>
      <c r="AF595" s="4"/>
      <c r="AG595" s="1"/>
    </row>
    <row r="596" spans="1:33" ht="47.25" x14ac:dyDescent="0.25">
      <c r="A596" s="36" t="s">
        <v>1213</v>
      </c>
      <c r="B596" s="37" t="s">
        <v>1261</v>
      </c>
      <c r="C596" s="38" t="s">
        <v>1262</v>
      </c>
      <c r="D596" s="40">
        <v>0.78231398400000007</v>
      </c>
      <c r="E596" s="40">
        <v>0.80400445999999992</v>
      </c>
      <c r="F596" s="39">
        <f t="shared" si="230"/>
        <v>-2.1690475999999848E-2</v>
      </c>
      <c r="G596" s="40">
        <f t="shared" si="231"/>
        <v>3.9115699199999993E-2</v>
      </c>
      <c r="H596" s="40">
        <f t="shared" si="231"/>
        <v>0</v>
      </c>
      <c r="I596" s="39">
        <v>3.9115699199999993E-2</v>
      </c>
      <c r="J596" s="40">
        <v>0</v>
      </c>
      <c r="K596" s="39">
        <v>0</v>
      </c>
      <c r="L596" s="40">
        <v>0</v>
      </c>
      <c r="M596" s="39">
        <v>0</v>
      </c>
      <c r="N596" s="40">
        <v>0</v>
      </c>
      <c r="O596" s="40">
        <v>0</v>
      </c>
      <c r="P596" s="40">
        <v>0</v>
      </c>
      <c r="Q596" s="40">
        <f t="shared" si="232"/>
        <v>-2.1690475999999848E-2</v>
      </c>
      <c r="R596" s="40">
        <f t="shared" si="233"/>
        <v>-3.9115699199999993E-2</v>
      </c>
      <c r="S596" s="41">
        <f t="shared" si="234"/>
        <v>-1</v>
      </c>
      <c r="T596" s="42" t="s">
        <v>1263</v>
      </c>
      <c r="U596" s="4"/>
      <c r="V596" s="4"/>
      <c r="W596" s="4"/>
      <c r="X596" s="20"/>
      <c r="Y596" s="20"/>
      <c r="Z596" s="20"/>
      <c r="AA596" s="3"/>
      <c r="AB596" s="3"/>
      <c r="AC596" s="21"/>
      <c r="AD596" s="21"/>
      <c r="AE596" s="21"/>
      <c r="AF596" s="4"/>
      <c r="AG596" s="1"/>
    </row>
    <row r="597" spans="1:33" ht="31.5" x14ac:dyDescent="0.25">
      <c r="A597" s="36" t="s">
        <v>1213</v>
      </c>
      <c r="B597" s="37" t="s">
        <v>1264</v>
      </c>
      <c r="C597" s="38" t="s">
        <v>1265</v>
      </c>
      <c r="D597" s="40">
        <v>70.954388323999993</v>
      </c>
      <c r="E597" s="40">
        <v>21.023653020000001</v>
      </c>
      <c r="F597" s="39">
        <f t="shared" si="230"/>
        <v>49.930735303999995</v>
      </c>
      <c r="G597" s="40">
        <f t="shared" si="231"/>
        <v>5.9970529887999948</v>
      </c>
      <c r="H597" s="40">
        <f t="shared" si="231"/>
        <v>24.026457559999997</v>
      </c>
      <c r="I597" s="39">
        <v>5.9970529887999948</v>
      </c>
      <c r="J597" s="40">
        <v>24.026457559999997</v>
      </c>
      <c r="K597" s="39">
        <v>0</v>
      </c>
      <c r="L597" s="40">
        <v>0</v>
      </c>
      <c r="M597" s="39">
        <v>0</v>
      </c>
      <c r="N597" s="40">
        <v>0</v>
      </c>
      <c r="O597" s="40">
        <v>0</v>
      </c>
      <c r="P597" s="40">
        <v>0</v>
      </c>
      <c r="Q597" s="40">
        <f t="shared" si="232"/>
        <v>25.904277743999998</v>
      </c>
      <c r="R597" s="40">
        <f t="shared" si="233"/>
        <v>18.029404571200004</v>
      </c>
      <c r="S597" s="41">
        <f t="shared" si="234"/>
        <v>3.0063773998447982</v>
      </c>
      <c r="T597" s="42" t="s">
        <v>1090</v>
      </c>
      <c r="U597" s="4"/>
      <c r="V597" s="4"/>
      <c r="W597" s="4"/>
      <c r="X597" s="20"/>
      <c r="Y597" s="20"/>
      <c r="Z597" s="20"/>
      <c r="AA597" s="3"/>
      <c r="AB597" s="3"/>
      <c r="AC597" s="21"/>
      <c r="AD597" s="21"/>
      <c r="AE597" s="21"/>
      <c r="AF597" s="4"/>
      <c r="AG597" s="1"/>
    </row>
    <row r="598" spans="1:33" ht="31.5" x14ac:dyDescent="0.25">
      <c r="A598" s="36" t="s">
        <v>1213</v>
      </c>
      <c r="B598" s="37" t="s">
        <v>1266</v>
      </c>
      <c r="C598" s="38" t="s">
        <v>1267</v>
      </c>
      <c r="D598" s="40">
        <v>13.002489599999999</v>
      </c>
      <c r="E598" s="40">
        <v>12.730863119999999</v>
      </c>
      <c r="F598" s="39">
        <f t="shared" si="230"/>
        <v>0.27162648000000011</v>
      </c>
      <c r="G598" s="40">
        <f t="shared" si="231"/>
        <v>0.27162648</v>
      </c>
      <c r="H598" s="40">
        <f t="shared" si="231"/>
        <v>0.27162647999999995</v>
      </c>
      <c r="I598" s="39">
        <v>0.27162648</v>
      </c>
      <c r="J598" s="40">
        <v>0.27162647999999995</v>
      </c>
      <c r="K598" s="39">
        <v>0</v>
      </c>
      <c r="L598" s="40">
        <v>0</v>
      </c>
      <c r="M598" s="39">
        <v>0</v>
      </c>
      <c r="N598" s="40">
        <v>0</v>
      </c>
      <c r="O598" s="40">
        <v>0</v>
      </c>
      <c r="P598" s="40">
        <v>0</v>
      </c>
      <c r="Q598" s="40">
        <f t="shared" si="232"/>
        <v>0</v>
      </c>
      <c r="R598" s="40">
        <f t="shared" si="233"/>
        <v>0</v>
      </c>
      <c r="S598" s="41">
        <f t="shared" si="234"/>
        <v>0</v>
      </c>
      <c r="T598" s="42" t="s">
        <v>33</v>
      </c>
      <c r="U598" s="4"/>
      <c r="V598" s="4"/>
      <c r="W598" s="4"/>
      <c r="X598" s="20"/>
      <c r="Y598" s="20"/>
      <c r="Z598" s="20"/>
      <c r="AA598" s="3"/>
      <c r="AB598" s="3"/>
      <c r="AC598" s="21"/>
      <c r="AD598" s="21"/>
      <c r="AE598" s="21"/>
      <c r="AF598" s="4"/>
      <c r="AG598" s="1"/>
    </row>
    <row r="599" spans="1:33" ht="31.5" x14ac:dyDescent="0.25">
      <c r="A599" s="36" t="s">
        <v>1213</v>
      </c>
      <c r="B599" s="37" t="s">
        <v>1268</v>
      </c>
      <c r="C599" s="38" t="s">
        <v>1269</v>
      </c>
      <c r="D599" s="40">
        <v>27.899549177999997</v>
      </c>
      <c r="E599" s="40">
        <v>23.940985649999998</v>
      </c>
      <c r="F599" s="39">
        <f t="shared" si="230"/>
        <v>3.9585635279999991</v>
      </c>
      <c r="G599" s="40">
        <f t="shared" si="231"/>
        <v>0.17179959800000141</v>
      </c>
      <c r="H599" s="40">
        <f t="shared" si="231"/>
        <v>0</v>
      </c>
      <c r="I599" s="39">
        <v>0.17179959800000141</v>
      </c>
      <c r="J599" s="40">
        <v>0</v>
      </c>
      <c r="K599" s="39">
        <v>0</v>
      </c>
      <c r="L599" s="40">
        <v>0</v>
      </c>
      <c r="M599" s="39">
        <v>0</v>
      </c>
      <c r="N599" s="40">
        <v>0</v>
      </c>
      <c r="O599" s="40">
        <v>0</v>
      </c>
      <c r="P599" s="40">
        <v>0</v>
      </c>
      <c r="Q599" s="40">
        <f t="shared" si="232"/>
        <v>3.9585635279999991</v>
      </c>
      <c r="R599" s="40">
        <f t="shared" si="233"/>
        <v>-0.17179959800000141</v>
      </c>
      <c r="S599" s="41">
        <f t="shared" si="234"/>
        <v>-1</v>
      </c>
      <c r="T599" s="42" t="s">
        <v>1270</v>
      </c>
      <c r="U599" s="4"/>
      <c r="V599" s="4"/>
      <c r="W599" s="4"/>
      <c r="X599" s="20"/>
      <c r="Y599" s="20"/>
      <c r="Z599" s="20"/>
      <c r="AA599" s="3"/>
      <c r="AB599" s="3"/>
      <c r="AC599" s="21"/>
      <c r="AD599" s="21"/>
      <c r="AE599" s="21"/>
      <c r="AF599" s="4"/>
      <c r="AG599" s="1"/>
    </row>
    <row r="600" spans="1:33" ht="63" x14ac:dyDescent="0.25">
      <c r="A600" s="36" t="s">
        <v>1213</v>
      </c>
      <c r="B600" s="37" t="s">
        <v>1271</v>
      </c>
      <c r="C600" s="38" t="s">
        <v>1272</v>
      </c>
      <c r="D600" s="40">
        <v>458.95989887539997</v>
      </c>
      <c r="E600" s="40">
        <v>16.006079</v>
      </c>
      <c r="F600" s="39">
        <f t="shared" si="230"/>
        <v>442.95381987539997</v>
      </c>
      <c r="G600" s="40">
        <f t="shared" si="231"/>
        <v>18.808</v>
      </c>
      <c r="H600" s="40">
        <f t="shared" si="231"/>
        <v>0</v>
      </c>
      <c r="I600" s="39">
        <v>0</v>
      </c>
      <c r="J600" s="40">
        <v>0</v>
      </c>
      <c r="K600" s="39">
        <v>0</v>
      </c>
      <c r="L600" s="40">
        <v>0</v>
      </c>
      <c r="M600" s="39">
        <v>0</v>
      </c>
      <c r="N600" s="40">
        <v>0</v>
      </c>
      <c r="O600" s="40">
        <v>18.808</v>
      </c>
      <c r="P600" s="40">
        <v>0</v>
      </c>
      <c r="Q600" s="40">
        <f t="shared" si="232"/>
        <v>442.95381987539997</v>
      </c>
      <c r="R600" s="40">
        <f t="shared" si="233"/>
        <v>0</v>
      </c>
      <c r="S600" s="41">
        <v>0</v>
      </c>
      <c r="T600" s="42" t="s">
        <v>33</v>
      </c>
      <c r="U600" s="4"/>
      <c r="V600" s="4"/>
      <c r="W600" s="4"/>
      <c r="X600" s="20"/>
      <c r="Y600" s="20"/>
      <c r="Z600" s="20"/>
      <c r="AA600" s="3"/>
      <c r="AB600" s="3"/>
      <c r="AC600" s="21"/>
      <c r="AD600" s="21"/>
      <c r="AE600" s="21"/>
      <c r="AF600" s="4"/>
      <c r="AG600" s="1"/>
    </row>
    <row r="601" spans="1:33" ht="31.5" x14ac:dyDescent="0.25">
      <c r="A601" s="36" t="s">
        <v>1213</v>
      </c>
      <c r="B601" s="37" t="s">
        <v>1273</v>
      </c>
      <c r="C601" s="38" t="s">
        <v>1274</v>
      </c>
      <c r="D601" s="40">
        <v>8.24067857</v>
      </c>
      <c r="E601" s="40">
        <v>5.8513193700000006</v>
      </c>
      <c r="F601" s="39">
        <f t="shared" si="230"/>
        <v>2.3893591999999995</v>
      </c>
      <c r="G601" s="40">
        <f t="shared" si="231"/>
        <v>2.010076164</v>
      </c>
      <c r="H601" s="40">
        <f t="shared" si="231"/>
        <v>0.14542341</v>
      </c>
      <c r="I601" s="39">
        <v>0</v>
      </c>
      <c r="J601" s="40">
        <v>0.14542341</v>
      </c>
      <c r="K601" s="39">
        <v>0</v>
      </c>
      <c r="L601" s="40">
        <v>0</v>
      </c>
      <c r="M601" s="39">
        <v>0</v>
      </c>
      <c r="N601" s="40">
        <v>0</v>
      </c>
      <c r="O601" s="40">
        <v>2.010076164</v>
      </c>
      <c r="P601" s="40">
        <v>0</v>
      </c>
      <c r="Q601" s="40">
        <f t="shared" si="232"/>
        <v>2.2439357899999997</v>
      </c>
      <c r="R601" s="40">
        <f t="shared" si="233"/>
        <v>0.14542341</v>
      </c>
      <c r="S601" s="41">
        <v>1</v>
      </c>
      <c r="T601" s="42" t="s">
        <v>33</v>
      </c>
      <c r="U601" s="4"/>
      <c r="V601" s="4"/>
      <c r="W601" s="4"/>
      <c r="X601" s="20"/>
      <c r="Y601" s="20"/>
      <c r="Z601" s="20"/>
      <c r="AA601" s="3"/>
      <c r="AB601" s="3"/>
      <c r="AC601" s="21"/>
      <c r="AD601" s="21"/>
      <c r="AE601" s="21"/>
      <c r="AF601" s="4"/>
      <c r="AG601" s="1"/>
    </row>
    <row r="602" spans="1:33" ht="47.25" x14ac:dyDescent="0.25">
      <c r="A602" s="36" t="s">
        <v>1213</v>
      </c>
      <c r="B602" s="37" t="s">
        <v>1275</v>
      </c>
      <c r="C602" s="38" t="s">
        <v>1276</v>
      </c>
      <c r="D602" s="40">
        <v>3.6006242399999997</v>
      </c>
      <c r="E602" s="40">
        <v>1.0745772699999998</v>
      </c>
      <c r="F602" s="39">
        <f t="shared" si="230"/>
        <v>2.5260469699999999</v>
      </c>
      <c r="G602" s="40">
        <f t="shared" si="231"/>
        <v>0.10191759999999976</v>
      </c>
      <c r="H602" s="40">
        <f t="shared" si="231"/>
        <v>0</v>
      </c>
      <c r="I602" s="39">
        <v>0.10191759999999976</v>
      </c>
      <c r="J602" s="40">
        <v>0</v>
      </c>
      <c r="K602" s="39">
        <v>0</v>
      </c>
      <c r="L602" s="40">
        <v>0</v>
      </c>
      <c r="M602" s="39">
        <v>0</v>
      </c>
      <c r="N602" s="40">
        <v>0</v>
      </c>
      <c r="O602" s="40">
        <v>0</v>
      </c>
      <c r="P602" s="40">
        <v>0</v>
      </c>
      <c r="Q602" s="40">
        <f t="shared" si="232"/>
        <v>2.5260469699999999</v>
      </c>
      <c r="R602" s="40">
        <f t="shared" si="233"/>
        <v>-0.10191759999999976</v>
      </c>
      <c r="S602" s="41">
        <f t="shared" si="234"/>
        <v>-1</v>
      </c>
      <c r="T602" s="42" t="s">
        <v>1263</v>
      </c>
      <c r="U602" s="4"/>
      <c r="V602" s="4"/>
      <c r="W602" s="4"/>
      <c r="X602" s="20"/>
      <c r="Y602" s="20"/>
      <c r="Z602" s="20"/>
      <c r="AA602" s="3"/>
      <c r="AB602" s="3"/>
      <c r="AC602" s="21"/>
      <c r="AD602" s="21"/>
      <c r="AE602" s="21"/>
      <c r="AF602" s="4"/>
      <c r="AG602" s="1"/>
    </row>
    <row r="603" spans="1:33" x14ac:dyDescent="0.25">
      <c r="A603" s="36" t="s">
        <v>1213</v>
      </c>
      <c r="B603" s="37" t="s">
        <v>1277</v>
      </c>
      <c r="C603" s="38" t="s">
        <v>1278</v>
      </c>
      <c r="D603" s="40">
        <v>1.66597449</v>
      </c>
      <c r="E603" s="40">
        <v>9.5234769999999996E-2</v>
      </c>
      <c r="F603" s="39">
        <f t="shared" si="230"/>
        <v>1.57073972</v>
      </c>
      <c r="G603" s="40">
        <f t="shared" si="231"/>
        <v>6.34996000000001E-2</v>
      </c>
      <c r="H603" s="40">
        <f t="shared" si="231"/>
        <v>0</v>
      </c>
      <c r="I603" s="39">
        <v>0</v>
      </c>
      <c r="J603" s="40">
        <v>0</v>
      </c>
      <c r="K603" s="39">
        <v>6.34996000000001E-2</v>
      </c>
      <c r="L603" s="40">
        <v>0</v>
      </c>
      <c r="M603" s="39">
        <v>0</v>
      </c>
      <c r="N603" s="40">
        <v>0</v>
      </c>
      <c r="O603" s="40">
        <v>0</v>
      </c>
      <c r="P603" s="40">
        <v>0</v>
      </c>
      <c r="Q603" s="40">
        <f t="shared" si="232"/>
        <v>1.57073972</v>
      </c>
      <c r="R603" s="40">
        <f t="shared" si="233"/>
        <v>0</v>
      </c>
      <c r="S603" s="41">
        <v>0</v>
      </c>
      <c r="T603" s="42" t="s">
        <v>33</v>
      </c>
      <c r="U603" s="4"/>
      <c r="V603" s="4"/>
      <c r="W603" s="4"/>
      <c r="X603" s="20"/>
      <c r="Y603" s="20"/>
      <c r="Z603" s="20"/>
      <c r="AA603" s="3"/>
      <c r="AB603" s="3"/>
      <c r="AC603" s="21"/>
      <c r="AD603" s="21"/>
      <c r="AE603" s="21"/>
      <c r="AF603" s="4"/>
      <c r="AG603" s="1"/>
    </row>
    <row r="604" spans="1:33" x14ac:dyDescent="0.25">
      <c r="A604" s="36" t="s">
        <v>1213</v>
      </c>
      <c r="B604" s="37" t="s">
        <v>1279</v>
      </c>
      <c r="C604" s="38" t="s">
        <v>1280</v>
      </c>
      <c r="D604" s="40">
        <v>24.648336771999997</v>
      </c>
      <c r="E604" s="40">
        <v>0</v>
      </c>
      <c r="F604" s="39">
        <f t="shared" si="230"/>
        <v>24.648336771999997</v>
      </c>
      <c r="G604" s="40">
        <f t="shared" si="231"/>
        <v>16.5946347808</v>
      </c>
      <c r="H604" s="40">
        <f t="shared" si="231"/>
        <v>0</v>
      </c>
      <c r="I604" s="39">
        <v>0</v>
      </c>
      <c r="J604" s="40">
        <v>0</v>
      </c>
      <c r="K604" s="39">
        <v>0</v>
      </c>
      <c r="L604" s="40">
        <v>0</v>
      </c>
      <c r="M604" s="39">
        <v>4.5131999999999994</v>
      </c>
      <c r="N604" s="40">
        <v>0</v>
      </c>
      <c r="O604" s="40">
        <v>12.0814347808</v>
      </c>
      <c r="P604" s="40">
        <v>0</v>
      </c>
      <c r="Q604" s="40">
        <f t="shared" si="232"/>
        <v>24.648336771999997</v>
      </c>
      <c r="R604" s="40">
        <f t="shared" si="233"/>
        <v>0</v>
      </c>
      <c r="S604" s="41">
        <v>0</v>
      </c>
      <c r="T604" s="42" t="s">
        <v>33</v>
      </c>
      <c r="U604" s="4"/>
      <c r="V604" s="4"/>
      <c r="W604" s="4"/>
      <c r="X604" s="20"/>
      <c r="Y604" s="20"/>
      <c r="Z604" s="20"/>
      <c r="AA604" s="3"/>
      <c r="AB604" s="3"/>
      <c r="AC604" s="21"/>
      <c r="AD604" s="21"/>
      <c r="AE604" s="21"/>
      <c r="AF604" s="4"/>
      <c r="AG604" s="1"/>
    </row>
    <row r="605" spans="1:33" x14ac:dyDescent="0.25">
      <c r="A605" s="36" t="s">
        <v>1213</v>
      </c>
      <c r="B605" s="37" t="s">
        <v>1281</v>
      </c>
      <c r="C605" s="38" t="s">
        <v>1282</v>
      </c>
      <c r="D605" s="40">
        <v>21.450462197999997</v>
      </c>
      <c r="E605" s="40">
        <v>0.69290019000000003</v>
      </c>
      <c r="F605" s="39">
        <f t="shared" si="230"/>
        <v>20.757562007999997</v>
      </c>
      <c r="G605" s="40">
        <f t="shared" si="231"/>
        <v>20.757562007999997</v>
      </c>
      <c r="H605" s="40">
        <f t="shared" si="231"/>
        <v>0.23080006</v>
      </c>
      <c r="I605" s="39">
        <v>0</v>
      </c>
      <c r="J605" s="40">
        <v>0.23080006</v>
      </c>
      <c r="K605" s="39">
        <v>0</v>
      </c>
      <c r="L605" s="40">
        <v>0</v>
      </c>
      <c r="M605" s="39">
        <v>0</v>
      </c>
      <c r="N605" s="40">
        <v>0</v>
      </c>
      <c r="O605" s="40">
        <v>20.757562007999997</v>
      </c>
      <c r="P605" s="40">
        <v>0</v>
      </c>
      <c r="Q605" s="40">
        <f t="shared" si="232"/>
        <v>20.526761947999997</v>
      </c>
      <c r="R605" s="40">
        <f t="shared" si="233"/>
        <v>0.23080006</v>
      </c>
      <c r="S605" s="41">
        <v>1</v>
      </c>
      <c r="T605" s="42" t="s">
        <v>33</v>
      </c>
      <c r="U605" s="4"/>
      <c r="V605" s="4"/>
      <c r="W605" s="4"/>
      <c r="X605" s="20"/>
      <c r="Y605" s="20"/>
      <c r="Z605" s="20"/>
      <c r="AA605" s="3"/>
      <c r="AB605" s="3"/>
      <c r="AC605" s="21"/>
      <c r="AD605" s="21"/>
      <c r="AE605" s="21"/>
      <c r="AF605" s="4"/>
      <c r="AG605" s="1"/>
    </row>
    <row r="606" spans="1:33" ht="31.5" x14ac:dyDescent="0.25">
      <c r="A606" s="36" t="s">
        <v>1213</v>
      </c>
      <c r="B606" s="37" t="s">
        <v>1283</v>
      </c>
      <c r="C606" s="38" t="s">
        <v>1284</v>
      </c>
      <c r="D606" s="40">
        <v>13.853748066</v>
      </c>
      <c r="E606" s="40">
        <v>0.77</v>
      </c>
      <c r="F606" s="39">
        <f t="shared" si="230"/>
        <v>13.083748066</v>
      </c>
      <c r="G606" s="40">
        <f t="shared" si="231"/>
        <v>11.430314816399999</v>
      </c>
      <c r="H606" s="40">
        <f t="shared" si="231"/>
        <v>0</v>
      </c>
      <c r="I606" s="39">
        <v>0</v>
      </c>
      <c r="J606" s="40">
        <v>0</v>
      </c>
      <c r="K606" s="39">
        <v>0</v>
      </c>
      <c r="L606" s="40">
        <v>0</v>
      </c>
      <c r="M606" s="39">
        <v>0</v>
      </c>
      <c r="N606" s="40">
        <v>0</v>
      </c>
      <c r="O606" s="40">
        <v>11.430314816399999</v>
      </c>
      <c r="P606" s="40">
        <v>0</v>
      </c>
      <c r="Q606" s="40">
        <f t="shared" si="232"/>
        <v>13.083748066</v>
      </c>
      <c r="R606" s="40">
        <f t="shared" si="233"/>
        <v>0</v>
      </c>
      <c r="S606" s="41">
        <v>0</v>
      </c>
      <c r="T606" s="42" t="s">
        <v>33</v>
      </c>
      <c r="U606" s="4"/>
      <c r="V606" s="4"/>
      <c r="W606" s="4"/>
      <c r="X606" s="20"/>
      <c r="Y606" s="20"/>
      <c r="Z606" s="20"/>
      <c r="AA606" s="3"/>
      <c r="AB606" s="3"/>
      <c r="AC606" s="21"/>
      <c r="AD606" s="21"/>
      <c r="AE606" s="21"/>
      <c r="AF606" s="4"/>
      <c r="AG606" s="1"/>
    </row>
    <row r="607" spans="1:33" ht="31.5" x14ac:dyDescent="0.25">
      <c r="A607" s="36" t="s">
        <v>1213</v>
      </c>
      <c r="B607" s="37" t="s">
        <v>1285</v>
      </c>
      <c r="C607" s="38" t="s">
        <v>1286</v>
      </c>
      <c r="D607" s="40">
        <v>6.4540188000000001</v>
      </c>
      <c r="E607" s="40">
        <v>6.4540188000000001</v>
      </c>
      <c r="F607" s="39">
        <f t="shared" si="230"/>
        <v>0</v>
      </c>
      <c r="G607" s="40">
        <f t="shared" si="231"/>
        <v>0.64541880000000007</v>
      </c>
      <c r="H607" s="40">
        <f t="shared" si="231"/>
        <v>0</v>
      </c>
      <c r="I607" s="39">
        <v>0.64541880000000007</v>
      </c>
      <c r="J607" s="40">
        <v>0</v>
      </c>
      <c r="K607" s="39">
        <v>0</v>
      </c>
      <c r="L607" s="40">
        <v>0</v>
      </c>
      <c r="M607" s="39">
        <v>0</v>
      </c>
      <c r="N607" s="40">
        <v>0</v>
      </c>
      <c r="O607" s="40">
        <v>0</v>
      </c>
      <c r="P607" s="40">
        <v>0</v>
      </c>
      <c r="Q607" s="40">
        <f t="shared" si="232"/>
        <v>0</v>
      </c>
      <c r="R607" s="40">
        <f t="shared" si="233"/>
        <v>-0.64541880000000007</v>
      </c>
      <c r="S607" s="41">
        <f t="shared" si="234"/>
        <v>-1</v>
      </c>
      <c r="T607" s="42" t="s">
        <v>1263</v>
      </c>
      <c r="U607" s="4"/>
      <c r="V607" s="4"/>
      <c r="W607" s="4"/>
      <c r="X607" s="20"/>
      <c r="Y607" s="20"/>
      <c r="Z607" s="20"/>
      <c r="AA607" s="3"/>
      <c r="AB607" s="3"/>
      <c r="AC607" s="21"/>
      <c r="AD607" s="21"/>
      <c r="AE607" s="21"/>
      <c r="AF607" s="4"/>
      <c r="AG607" s="1"/>
    </row>
    <row r="608" spans="1:33" ht="31.5" x14ac:dyDescent="0.25">
      <c r="A608" s="36" t="s">
        <v>1213</v>
      </c>
      <c r="B608" s="37" t="s">
        <v>1287</v>
      </c>
      <c r="C608" s="38" t="s">
        <v>1288</v>
      </c>
      <c r="D608" s="40">
        <v>158.44</v>
      </c>
      <c r="E608" s="40">
        <v>0</v>
      </c>
      <c r="F608" s="39">
        <f t="shared" si="230"/>
        <v>158.44</v>
      </c>
      <c r="G608" s="40">
        <f t="shared" si="231"/>
        <v>8.7479999999999993</v>
      </c>
      <c r="H608" s="40">
        <f t="shared" si="231"/>
        <v>0</v>
      </c>
      <c r="I608" s="39">
        <v>0</v>
      </c>
      <c r="J608" s="40">
        <v>0</v>
      </c>
      <c r="K608" s="39">
        <v>0</v>
      </c>
      <c r="L608" s="40">
        <v>0</v>
      </c>
      <c r="M608" s="39">
        <v>0</v>
      </c>
      <c r="N608" s="40">
        <v>0</v>
      </c>
      <c r="O608" s="40">
        <v>8.7479999999999993</v>
      </c>
      <c r="P608" s="40">
        <v>0</v>
      </c>
      <c r="Q608" s="40">
        <f t="shared" si="232"/>
        <v>158.44</v>
      </c>
      <c r="R608" s="40">
        <f t="shared" si="233"/>
        <v>0</v>
      </c>
      <c r="S608" s="41">
        <v>0</v>
      </c>
      <c r="T608" s="42" t="s">
        <v>33</v>
      </c>
      <c r="U608" s="4"/>
      <c r="V608" s="4"/>
      <c r="W608" s="4"/>
      <c r="X608" s="20"/>
      <c r="Y608" s="20"/>
      <c r="Z608" s="20"/>
      <c r="AA608" s="3"/>
      <c r="AB608" s="3"/>
      <c r="AC608" s="21"/>
      <c r="AD608" s="21"/>
      <c r="AE608" s="21"/>
      <c r="AF608" s="4"/>
      <c r="AG608" s="1"/>
    </row>
    <row r="609" spans="1:33" ht="47.25" x14ac:dyDescent="0.25">
      <c r="A609" s="36" t="s">
        <v>1213</v>
      </c>
      <c r="B609" s="37" t="s">
        <v>1289</v>
      </c>
      <c r="C609" s="38" t="s">
        <v>1290</v>
      </c>
      <c r="D609" s="40">
        <v>22.413892500000003</v>
      </c>
      <c r="E609" s="40">
        <v>4.8720253600000003</v>
      </c>
      <c r="F609" s="39">
        <f t="shared" si="230"/>
        <v>17.541867140000001</v>
      </c>
      <c r="G609" s="40">
        <f t="shared" si="231"/>
        <v>6.6043712499999998</v>
      </c>
      <c r="H609" s="40">
        <f t="shared" si="231"/>
        <v>3.1245385900000002</v>
      </c>
      <c r="I609" s="39">
        <v>0</v>
      </c>
      <c r="J609" s="40">
        <v>3.1245385900000002</v>
      </c>
      <c r="K609" s="39">
        <v>0</v>
      </c>
      <c r="L609" s="40">
        <v>0</v>
      </c>
      <c r="M609" s="39">
        <v>0</v>
      </c>
      <c r="N609" s="40">
        <v>0</v>
      </c>
      <c r="O609" s="40">
        <v>6.6043712499999998</v>
      </c>
      <c r="P609" s="40">
        <v>0</v>
      </c>
      <c r="Q609" s="40">
        <f t="shared" si="232"/>
        <v>14.417328550000001</v>
      </c>
      <c r="R609" s="40">
        <f t="shared" si="233"/>
        <v>3.1245385900000002</v>
      </c>
      <c r="S609" s="41">
        <v>1</v>
      </c>
      <c r="T609" s="42" t="s">
        <v>33</v>
      </c>
      <c r="U609" s="4"/>
      <c r="V609" s="4"/>
      <c r="W609" s="4"/>
      <c r="X609" s="20"/>
      <c r="Y609" s="20"/>
      <c r="Z609" s="20"/>
      <c r="AA609" s="3"/>
      <c r="AB609" s="3"/>
      <c r="AC609" s="21"/>
      <c r="AD609" s="21"/>
      <c r="AE609" s="21"/>
      <c r="AF609" s="4"/>
      <c r="AG609" s="1"/>
    </row>
    <row r="610" spans="1:33" ht="31.5" x14ac:dyDescent="0.25">
      <c r="A610" s="36" t="s">
        <v>1213</v>
      </c>
      <c r="B610" s="37" t="s">
        <v>1291</v>
      </c>
      <c r="C610" s="38" t="s">
        <v>1292</v>
      </c>
      <c r="D610" s="40">
        <v>65.000000008000001</v>
      </c>
      <c r="E610" s="40">
        <v>0</v>
      </c>
      <c r="F610" s="39">
        <f t="shared" si="230"/>
        <v>65.000000008000001</v>
      </c>
      <c r="G610" s="40">
        <f t="shared" si="231"/>
        <v>2.4700000038000001</v>
      </c>
      <c r="H610" s="40">
        <f t="shared" si="231"/>
        <v>0</v>
      </c>
      <c r="I610" s="39">
        <v>0</v>
      </c>
      <c r="J610" s="40">
        <v>0</v>
      </c>
      <c r="K610" s="39">
        <v>0</v>
      </c>
      <c r="L610" s="40">
        <v>0</v>
      </c>
      <c r="M610" s="39">
        <v>0</v>
      </c>
      <c r="N610" s="40">
        <v>0</v>
      </c>
      <c r="O610" s="40">
        <v>2.4700000038000001</v>
      </c>
      <c r="P610" s="40">
        <v>0</v>
      </c>
      <c r="Q610" s="40">
        <f t="shared" si="232"/>
        <v>65.000000008000001</v>
      </c>
      <c r="R610" s="40">
        <f t="shared" si="233"/>
        <v>0</v>
      </c>
      <c r="S610" s="41">
        <v>0</v>
      </c>
      <c r="T610" s="42" t="s">
        <v>33</v>
      </c>
      <c r="U610" s="4"/>
      <c r="V610" s="4"/>
      <c r="W610" s="4"/>
      <c r="X610" s="20"/>
      <c r="Y610" s="20"/>
      <c r="Z610" s="20"/>
      <c r="AA610" s="3"/>
      <c r="AB610" s="3"/>
      <c r="AC610" s="21"/>
      <c r="AD610" s="21"/>
      <c r="AE610" s="21"/>
      <c r="AF610" s="4"/>
      <c r="AG610" s="1"/>
    </row>
    <row r="611" spans="1:33" ht="31.5" x14ac:dyDescent="0.25">
      <c r="A611" s="36" t="s">
        <v>1213</v>
      </c>
      <c r="B611" s="37" t="s">
        <v>1293</v>
      </c>
      <c r="C611" s="38" t="s">
        <v>1294</v>
      </c>
      <c r="D611" s="40">
        <v>38.943869664000005</v>
      </c>
      <c r="E611" s="40">
        <v>36.988775369999999</v>
      </c>
      <c r="F611" s="39">
        <f t="shared" si="230"/>
        <v>1.9550942940000056</v>
      </c>
      <c r="G611" s="40">
        <f t="shared" si="231"/>
        <v>5.9552179840000097</v>
      </c>
      <c r="H611" s="40">
        <f t="shared" si="231"/>
        <v>1.9330237800000001</v>
      </c>
      <c r="I611" s="39">
        <v>0</v>
      </c>
      <c r="J611" s="40">
        <v>1.9330237800000001</v>
      </c>
      <c r="K611" s="39">
        <v>0</v>
      </c>
      <c r="L611" s="40">
        <v>0</v>
      </c>
      <c r="M611" s="39">
        <v>0</v>
      </c>
      <c r="N611" s="40">
        <v>0</v>
      </c>
      <c r="O611" s="40">
        <v>5.9552179840000097</v>
      </c>
      <c r="P611" s="40">
        <v>0</v>
      </c>
      <c r="Q611" s="40">
        <f t="shared" si="232"/>
        <v>2.2070514000005481E-2</v>
      </c>
      <c r="R611" s="40">
        <f t="shared" si="233"/>
        <v>1.9330237800000001</v>
      </c>
      <c r="S611" s="41">
        <v>1</v>
      </c>
      <c r="T611" s="42" t="s">
        <v>33</v>
      </c>
      <c r="U611" s="4"/>
      <c r="V611" s="4"/>
      <c r="W611" s="4"/>
      <c r="X611" s="20"/>
      <c r="Y611" s="20"/>
      <c r="Z611" s="20"/>
      <c r="AA611" s="3"/>
      <c r="AB611" s="3"/>
      <c r="AC611" s="21"/>
      <c r="AD611" s="21"/>
      <c r="AE611" s="21"/>
      <c r="AF611" s="4"/>
      <c r="AG611" s="1"/>
    </row>
    <row r="612" spans="1:33" ht="47.25" x14ac:dyDescent="0.25">
      <c r="A612" s="36" t="s">
        <v>1213</v>
      </c>
      <c r="B612" s="37" t="s">
        <v>1295</v>
      </c>
      <c r="C612" s="38" t="s">
        <v>1296</v>
      </c>
      <c r="D612" s="39">
        <v>18.131532004910042</v>
      </c>
      <c r="E612" s="39">
        <v>0</v>
      </c>
      <c r="F612" s="39">
        <f t="shared" si="230"/>
        <v>18.131532004910042</v>
      </c>
      <c r="G612" s="40">
        <f t="shared" si="231"/>
        <v>16.318378804419037</v>
      </c>
      <c r="H612" s="40">
        <f t="shared" si="231"/>
        <v>0</v>
      </c>
      <c r="I612" s="39">
        <v>0</v>
      </c>
      <c r="J612" s="39">
        <v>0</v>
      </c>
      <c r="K612" s="39">
        <v>0</v>
      </c>
      <c r="L612" s="40">
        <v>0</v>
      </c>
      <c r="M612" s="39">
        <v>0</v>
      </c>
      <c r="N612" s="40">
        <v>0</v>
      </c>
      <c r="O612" s="40">
        <v>16.318378804419037</v>
      </c>
      <c r="P612" s="40">
        <v>0</v>
      </c>
      <c r="Q612" s="40">
        <f t="shared" si="232"/>
        <v>18.131532004910042</v>
      </c>
      <c r="R612" s="40">
        <f t="shared" si="233"/>
        <v>0</v>
      </c>
      <c r="S612" s="41">
        <v>0</v>
      </c>
      <c r="T612" s="42" t="s">
        <v>33</v>
      </c>
      <c r="U612" s="4"/>
      <c r="V612" s="4"/>
      <c r="W612" s="4"/>
      <c r="X612" s="20"/>
      <c r="Y612" s="20"/>
      <c r="Z612" s="20"/>
      <c r="AA612" s="3"/>
      <c r="AB612" s="3"/>
      <c r="AC612" s="21"/>
      <c r="AD612" s="21"/>
      <c r="AE612" s="21"/>
      <c r="AF612" s="4"/>
      <c r="AG612" s="1"/>
    </row>
    <row r="613" spans="1:33" ht="47.25" x14ac:dyDescent="0.25">
      <c r="A613" s="36" t="s">
        <v>1213</v>
      </c>
      <c r="B613" s="37" t="s">
        <v>1297</v>
      </c>
      <c r="C613" s="38" t="s">
        <v>1298</v>
      </c>
      <c r="D613" s="39">
        <v>59.215593108</v>
      </c>
      <c r="E613" s="39">
        <v>0</v>
      </c>
      <c r="F613" s="39">
        <f t="shared" si="230"/>
        <v>59.215593108</v>
      </c>
      <c r="G613" s="40">
        <f t="shared" si="231"/>
        <v>37.799999999999997</v>
      </c>
      <c r="H613" s="40">
        <f t="shared" si="231"/>
        <v>0</v>
      </c>
      <c r="I613" s="39">
        <v>0</v>
      </c>
      <c r="J613" s="39">
        <v>0</v>
      </c>
      <c r="K613" s="39">
        <v>0</v>
      </c>
      <c r="L613" s="40">
        <v>0</v>
      </c>
      <c r="M613" s="39">
        <v>0</v>
      </c>
      <c r="N613" s="40">
        <v>0</v>
      </c>
      <c r="O613" s="40">
        <v>37.799999999999997</v>
      </c>
      <c r="P613" s="40">
        <v>0</v>
      </c>
      <c r="Q613" s="40">
        <f t="shared" si="232"/>
        <v>59.215593108</v>
      </c>
      <c r="R613" s="40">
        <f t="shared" si="233"/>
        <v>0</v>
      </c>
      <c r="S613" s="41">
        <v>0</v>
      </c>
      <c r="T613" s="42" t="s">
        <v>33</v>
      </c>
      <c r="U613" s="4"/>
      <c r="V613" s="4"/>
      <c r="W613" s="4"/>
      <c r="X613" s="20"/>
      <c r="Y613" s="20"/>
      <c r="Z613" s="20"/>
      <c r="AA613" s="3"/>
      <c r="AB613" s="3"/>
      <c r="AC613" s="21"/>
      <c r="AD613" s="21"/>
      <c r="AE613" s="21"/>
      <c r="AF613" s="4"/>
      <c r="AG613" s="1"/>
    </row>
    <row r="614" spans="1:33" ht="72" customHeight="1" x14ac:dyDescent="0.25">
      <c r="A614" s="36" t="s">
        <v>1213</v>
      </c>
      <c r="B614" s="37" t="s">
        <v>1299</v>
      </c>
      <c r="C614" s="38" t="s">
        <v>1300</v>
      </c>
      <c r="D614" s="39" t="s">
        <v>33</v>
      </c>
      <c r="E614" s="39" t="s">
        <v>33</v>
      </c>
      <c r="F614" s="39" t="s">
        <v>33</v>
      </c>
      <c r="G614" s="40" t="s">
        <v>33</v>
      </c>
      <c r="H614" s="40">
        <f t="shared" si="231"/>
        <v>3.7558551899999997</v>
      </c>
      <c r="I614" s="39" t="s">
        <v>33</v>
      </c>
      <c r="J614" s="39">
        <v>3.7558551899999997</v>
      </c>
      <c r="K614" s="39" t="s">
        <v>33</v>
      </c>
      <c r="L614" s="40">
        <v>0</v>
      </c>
      <c r="M614" s="39" t="s">
        <v>33</v>
      </c>
      <c r="N614" s="40">
        <v>0</v>
      </c>
      <c r="O614" s="40" t="s">
        <v>33</v>
      </c>
      <c r="P614" s="40">
        <v>0</v>
      </c>
      <c r="Q614" s="40" t="s">
        <v>33</v>
      </c>
      <c r="R614" s="40" t="s">
        <v>33</v>
      </c>
      <c r="S614" s="41" t="s">
        <v>33</v>
      </c>
      <c r="T614" s="47" t="s">
        <v>1301</v>
      </c>
      <c r="U614" s="4"/>
      <c r="V614" s="4"/>
      <c r="W614" s="4"/>
      <c r="X614" s="20"/>
      <c r="Y614" s="20"/>
      <c r="Z614" s="20"/>
      <c r="AA614" s="3"/>
      <c r="AB614" s="3"/>
      <c r="AC614" s="21"/>
      <c r="AD614" s="21"/>
      <c r="AE614" s="21"/>
      <c r="AF614" s="4"/>
      <c r="AG614" s="1"/>
    </row>
    <row r="615" spans="1:33" ht="31.5" x14ac:dyDescent="0.25">
      <c r="A615" s="36" t="s">
        <v>1213</v>
      </c>
      <c r="B615" s="37" t="s">
        <v>1302</v>
      </c>
      <c r="C615" s="38" t="s">
        <v>1303</v>
      </c>
      <c r="D615" s="39">
        <v>2.2974575740000001</v>
      </c>
      <c r="E615" s="39">
        <v>0</v>
      </c>
      <c r="F615" s="39">
        <f t="shared" si="230"/>
        <v>2.2974575740000001</v>
      </c>
      <c r="G615" s="40">
        <f t="shared" si="231"/>
        <v>0.1866889040000001</v>
      </c>
      <c r="H615" s="40">
        <f t="shared" si="231"/>
        <v>0</v>
      </c>
      <c r="I615" s="39">
        <v>0</v>
      </c>
      <c r="J615" s="39">
        <v>0</v>
      </c>
      <c r="K615" s="39">
        <v>0</v>
      </c>
      <c r="L615" s="40">
        <v>0</v>
      </c>
      <c r="M615" s="39">
        <v>0</v>
      </c>
      <c r="N615" s="40">
        <v>0</v>
      </c>
      <c r="O615" s="40">
        <v>0.1866889040000001</v>
      </c>
      <c r="P615" s="40">
        <v>0</v>
      </c>
      <c r="Q615" s="40">
        <f t="shared" si="232"/>
        <v>2.2974575740000001</v>
      </c>
      <c r="R615" s="40">
        <f t="shared" si="233"/>
        <v>0</v>
      </c>
      <c r="S615" s="41">
        <v>0</v>
      </c>
      <c r="T615" s="42" t="s">
        <v>33</v>
      </c>
      <c r="U615" s="4"/>
      <c r="V615" s="4"/>
      <c r="W615" s="4"/>
      <c r="X615" s="20"/>
      <c r="Y615" s="20"/>
      <c r="Z615" s="20"/>
      <c r="AA615" s="3"/>
      <c r="AB615" s="3"/>
      <c r="AC615" s="21"/>
      <c r="AD615" s="21"/>
      <c r="AE615" s="21"/>
      <c r="AF615" s="4"/>
      <c r="AG615" s="1"/>
    </row>
    <row r="616" spans="1:33" ht="31.5" x14ac:dyDescent="0.25">
      <c r="A616" s="36" t="s">
        <v>1213</v>
      </c>
      <c r="B616" s="37" t="s">
        <v>1304</v>
      </c>
      <c r="C616" s="38" t="s">
        <v>1305</v>
      </c>
      <c r="D616" s="39">
        <v>24.473226090000001</v>
      </c>
      <c r="E616" s="39">
        <v>0.53400000000000003</v>
      </c>
      <c r="F616" s="39">
        <f t="shared" si="230"/>
        <v>23.939226090000002</v>
      </c>
      <c r="G616" s="40">
        <f t="shared" si="231"/>
        <v>21.693614220000001</v>
      </c>
      <c r="H616" s="40">
        <f t="shared" si="231"/>
        <v>0.81633643000000011</v>
      </c>
      <c r="I616" s="39">
        <v>0.64370743000000008</v>
      </c>
      <c r="J616" s="39">
        <v>0.81633643000000011</v>
      </c>
      <c r="K616" s="39">
        <v>0</v>
      </c>
      <c r="L616" s="40">
        <v>0</v>
      </c>
      <c r="M616" s="39">
        <v>0</v>
      </c>
      <c r="N616" s="40">
        <v>0</v>
      </c>
      <c r="O616" s="40">
        <v>21.049906790000001</v>
      </c>
      <c r="P616" s="40">
        <v>0</v>
      </c>
      <c r="Q616" s="40">
        <f t="shared" si="232"/>
        <v>23.122889660000002</v>
      </c>
      <c r="R616" s="40">
        <f t="shared" si="233"/>
        <v>0.17262900000000003</v>
      </c>
      <c r="S616" s="41">
        <f t="shared" si="234"/>
        <v>0.2681792875996476</v>
      </c>
      <c r="T616" s="42" t="s">
        <v>1306</v>
      </c>
      <c r="U616" s="4"/>
      <c r="V616" s="4"/>
      <c r="W616" s="4"/>
      <c r="X616" s="20"/>
      <c r="Y616" s="20"/>
      <c r="Z616" s="20"/>
      <c r="AA616" s="3"/>
      <c r="AB616" s="3"/>
      <c r="AC616" s="21"/>
      <c r="AD616" s="21"/>
      <c r="AE616" s="21"/>
      <c r="AF616" s="4"/>
      <c r="AG616" s="1"/>
    </row>
    <row r="617" spans="1:33" ht="31.5" x14ac:dyDescent="0.25">
      <c r="A617" s="36" t="s">
        <v>1213</v>
      </c>
      <c r="B617" s="37" t="s">
        <v>1307</v>
      </c>
      <c r="C617" s="38" t="s">
        <v>1308</v>
      </c>
      <c r="D617" s="39">
        <v>4.2</v>
      </c>
      <c r="E617" s="39">
        <v>0</v>
      </c>
      <c r="F617" s="39">
        <f t="shared" si="230"/>
        <v>4.2</v>
      </c>
      <c r="G617" s="40">
        <f t="shared" si="231"/>
        <v>3.78</v>
      </c>
      <c r="H617" s="40">
        <f t="shared" si="231"/>
        <v>0</v>
      </c>
      <c r="I617" s="39">
        <v>0</v>
      </c>
      <c r="J617" s="39">
        <v>0</v>
      </c>
      <c r="K617" s="39">
        <v>0</v>
      </c>
      <c r="L617" s="40">
        <v>0</v>
      </c>
      <c r="M617" s="39">
        <v>0</v>
      </c>
      <c r="N617" s="40">
        <v>0</v>
      </c>
      <c r="O617" s="46">
        <v>3.78</v>
      </c>
      <c r="P617" s="40">
        <v>0</v>
      </c>
      <c r="Q617" s="40">
        <f t="shared" si="232"/>
        <v>4.2</v>
      </c>
      <c r="R617" s="40">
        <f t="shared" si="233"/>
        <v>0</v>
      </c>
      <c r="S617" s="41">
        <v>0</v>
      </c>
      <c r="T617" s="42" t="s">
        <v>33</v>
      </c>
      <c r="U617" s="4"/>
      <c r="V617" s="4"/>
      <c r="W617" s="4"/>
      <c r="X617" s="20"/>
      <c r="Y617" s="20"/>
      <c r="Z617" s="20"/>
      <c r="AA617" s="3"/>
      <c r="AB617" s="3"/>
      <c r="AC617" s="21"/>
      <c r="AD617" s="21"/>
      <c r="AE617" s="21"/>
      <c r="AF617" s="4"/>
      <c r="AG617" s="1"/>
    </row>
    <row r="618" spans="1:33" ht="47.25" x14ac:dyDescent="0.25">
      <c r="A618" s="29" t="s">
        <v>1309</v>
      </c>
      <c r="B618" s="30" t="s">
        <v>475</v>
      </c>
      <c r="C618" s="30" t="s">
        <v>32</v>
      </c>
      <c r="D618" s="31">
        <f t="shared" ref="D618:R618" si="235">D619</f>
        <v>0</v>
      </c>
      <c r="E618" s="31">
        <f t="shared" si="235"/>
        <v>0</v>
      </c>
      <c r="F618" s="31">
        <f t="shared" si="235"/>
        <v>0</v>
      </c>
      <c r="G618" s="25">
        <f t="shared" si="235"/>
        <v>0</v>
      </c>
      <c r="H618" s="32">
        <f t="shared" si="235"/>
        <v>0</v>
      </c>
      <c r="I618" s="31">
        <f t="shared" si="235"/>
        <v>0</v>
      </c>
      <c r="J618" s="31">
        <f t="shared" si="235"/>
        <v>0</v>
      </c>
      <c r="K618" s="31">
        <f t="shared" si="235"/>
        <v>0</v>
      </c>
      <c r="L618" s="25">
        <f t="shared" si="235"/>
        <v>0</v>
      </c>
      <c r="M618" s="31">
        <f t="shared" si="235"/>
        <v>0</v>
      </c>
      <c r="N618" s="25">
        <f t="shared" si="235"/>
        <v>0</v>
      </c>
      <c r="O618" s="59">
        <f t="shared" si="235"/>
        <v>0</v>
      </c>
      <c r="P618" s="25">
        <f t="shared" si="235"/>
        <v>0</v>
      </c>
      <c r="Q618" s="25">
        <f t="shared" si="235"/>
        <v>0</v>
      </c>
      <c r="R618" s="25">
        <f t="shared" si="235"/>
        <v>0</v>
      </c>
      <c r="S618" s="33">
        <v>0</v>
      </c>
      <c r="T618" s="34" t="s">
        <v>33</v>
      </c>
      <c r="U618" s="4"/>
      <c r="V618" s="4"/>
      <c r="W618" s="4"/>
      <c r="X618" s="20"/>
      <c r="Y618" s="20"/>
      <c r="Z618" s="20"/>
      <c r="AA618" s="3"/>
      <c r="AB618" s="3"/>
      <c r="AC618" s="21"/>
      <c r="AD618" s="21"/>
      <c r="AE618" s="21"/>
      <c r="AF618" s="4"/>
      <c r="AG618" s="1"/>
    </row>
    <row r="619" spans="1:33" x14ac:dyDescent="0.25">
      <c r="A619" s="29" t="s">
        <v>1310</v>
      </c>
      <c r="B619" s="30" t="s">
        <v>1311</v>
      </c>
      <c r="C619" s="30" t="s">
        <v>32</v>
      </c>
      <c r="D619" s="31">
        <f t="shared" ref="D619:F619" si="236">SUM(D620:D621)</f>
        <v>0</v>
      </c>
      <c r="E619" s="31">
        <f t="shared" si="236"/>
        <v>0</v>
      </c>
      <c r="F619" s="31">
        <f t="shared" si="236"/>
        <v>0</v>
      </c>
      <c r="G619" s="25">
        <f t="shared" ref="G619:R619" si="237">SUM(G620:G621)</f>
        <v>0</v>
      </c>
      <c r="H619" s="32">
        <f t="shared" si="237"/>
        <v>0</v>
      </c>
      <c r="I619" s="31">
        <f t="shared" si="237"/>
        <v>0</v>
      </c>
      <c r="J619" s="31">
        <f t="shared" si="237"/>
        <v>0</v>
      </c>
      <c r="K619" s="31">
        <f t="shared" si="237"/>
        <v>0</v>
      </c>
      <c r="L619" s="25">
        <f t="shared" si="237"/>
        <v>0</v>
      </c>
      <c r="M619" s="31">
        <f t="shared" si="237"/>
        <v>0</v>
      </c>
      <c r="N619" s="25">
        <f t="shared" si="237"/>
        <v>0</v>
      </c>
      <c r="O619" s="59">
        <f t="shared" si="237"/>
        <v>0</v>
      </c>
      <c r="P619" s="25">
        <f t="shared" si="237"/>
        <v>0</v>
      </c>
      <c r="Q619" s="25">
        <f t="shared" si="237"/>
        <v>0</v>
      </c>
      <c r="R619" s="25">
        <f t="shared" si="237"/>
        <v>0</v>
      </c>
      <c r="S619" s="33">
        <v>0</v>
      </c>
      <c r="T619" s="34" t="s">
        <v>33</v>
      </c>
      <c r="U619" s="4"/>
      <c r="V619" s="4"/>
      <c r="W619" s="4"/>
      <c r="X619" s="20"/>
      <c r="Y619" s="20"/>
      <c r="Z619" s="20"/>
      <c r="AA619" s="3"/>
      <c r="AB619" s="3"/>
      <c r="AC619" s="21"/>
      <c r="AD619" s="21"/>
      <c r="AE619" s="21"/>
      <c r="AF619" s="4"/>
      <c r="AG619" s="1"/>
    </row>
    <row r="620" spans="1:33" ht="47.25" x14ac:dyDescent="0.25">
      <c r="A620" s="29" t="s">
        <v>1312</v>
      </c>
      <c r="B620" s="30" t="s">
        <v>479</v>
      </c>
      <c r="C620" s="30" t="s">
        <v>32</v>
      </c>
      <c r="D620" s="31">
        <v>0</v>
      </c>
      <c r="E620" s="31">
        <v>0</v>
      </c>
      <c r="F620" s="31">
        <v>0</v>
      </c>
      <c r="G620" s="25">
        <v>0</v>
      </c>
      <c r="H620" s="32">
        <v>0</v>
      </c>
      <c r="I620" s="31">
        <v>0</v>
      </c>
      <c r="J620" s="31">
        <v>0</v>
      </c>
      <c r="K620" s="31">
        <v>0</v>
      </c>
      <c r="L620" s="25">
        <v>0</v>
      </c>
      <c r="M620" s="31">
        <v>0</v>
      </c>
      <c r="N620" s="25">
        <v>0</v>
      </c>
      <c r="O620" s="59">
        <v>0</v>
      </c>
      <c r="P620" s="25">
        <v>0</v>
      </c>
      <c r="Q620" s="25">
        <v>0</v>
      </c>
      <c r="R620" s="25">
        <v>0</v>
      </c>
      <c r="S620" s="33">
        <v>0</v>
      </c>
      <c r="T620" s="34" t="s">
        <v>33</v>
      </c>
      <c r="U620" s="4"/>
      <c r="V620" s="4"/>
      <c r="W620" s="4"/>
      <c r="X620" s="20"/>
      <c r="Y620" s="20"/>
      <c r="Z620" s="20"/>
      <c r="AA620" s="3"/>
      <c r="AB620" s="3"/>
      <c r="AC620" s="21"/>
      <c r="AD620" s="21"/>
      <c r="AE620" s="21"/>
      <c r="AF620" s="4"/>
      <c r="AG620" s="1"/>
    </row>
    <row r="621" spans="1:33" ht="47.25" x14ac:dyDescent="0.25">
      <c r="A621" s="29" t="s">
        <v>1313</v>
      </c>
      <c r="B621" s="30" t="s">
        <v>481</v>
      </c>
      <c r="C621" s="30" t="s">
        <v>32</v>
      </c>
      <c r="D621" s="31">
        <v>0</v>
      </c>
      <c r="E621" s="31">
        <v>0</v>
      </c>
      <c r="F621" s="31">
        <v>0</v>
      </c>
      <c r="G621" s="25">
        <v>0</v>
      </c>
      <c r="H621" s="32">
        <v>0</v>
      </c>
      <c r="I621" s="31">
        <v>0</v>
      </c>
      <c r="J621" s="31">
        <v>0</v>
      </c>
      <c r="K621" s="31">
        <v>0</v>
      </c>
      <c r="L621" s="25">
        <v>0</v>
      </c>
      <c r="M621" s="31">
        <v>0</v>
      </c>
      <c r="N621" s="25">
        <v>0</v>
      </c>
      <c r="O621" s="59">
        <v>0</v>
      </c>
      <c r="P621" s="25">
        <v>0</v>
      </c>
      <c r="Q621" s="25">
        <v>0</v>
      </c>
      <c r="R621" s="25">
        <v>0</v>
      </c>
      <c r="S621" s="33">
        <v>0</v>
      </c>
      <c r="T621" s="34" t="s">
        <v>33</v>
      </c>
      <c r="U621" s="4"/>
      <c r="V621" s="4"/>
      <c r="W621" s="4"/>
      <c r="X621" s="20"/>
      <c r="Y621" s="20"/>
      <c r="Z621" s="20"/>
      <c r="AA621" s="3"/>
      <c r="AB621" s="3"/>
      <c r="AC621" s="21"/>
      <c r="AD621" s="21"/>
      <c r="AE621" s="21"/>
      <c r="AF621" s="4"/>
      <c r="AG621" s="1"/>
    </row>
    <row r="622" spans="1:33" x14ac:dyDescent="0.25">
      <c r="A622" s="29" t="s">
        <v>1314</v>
      </c>
      <c r="B622" s="30" t="s">
        <v>483</v>
      </c>
      <c r="C622" s="30" t="s">
        <v>32</v>
      </c>
      <c r="D622" s="31">
        <v>0</v>
      </c>
      <c r="E622" s="31">
        <v>0</v>
      </c>
      <c r="F622" s="31">
        <v>0</v>
      </c>
      <c r="G622" s="25">
        <v>0</v>
      </c>
      <c r="H622" s="32">
        <v>0</v>
      </c>
      <c r="I622" s="31">
        <v>0</v>
      </c>
      <c r="J622" s="31">
        <v>0</v>
      </c>
      <c r="K622" s="31">
        <v>0</v>
      </c>
      <c r="L622" s="25">
        <v>0</v>
      </c>
      <c r="M622" s="31">
        <v>0</v>
      </c>
      <c r="N622" s="25">
        <v>0</v>
      </c>
      <c r="O622" s="59">
        <v>0</v>
      </c>
      <c r="P622" s="25">
        <v>0</v>
      </c>
      <c r="Q622" s="25">
        <v>0</v>
      </c>
      <c r="R622" s="25">
        <v>0</v>
      </c>
      <c r="S622" s="33">
        <v>0</v>
      </c>
      <c r="T622" s="34" t="s">
        <v>33</v>
      </c>
      <c r="U622" s="4"/>
      <c r="V622" s="4"/>
      <c r="W622" s="4"/>
      <c r="X622" s="20"/>
      <c r="Y622" s="20"/>
      <c r="Z622" s="20"/>
      <c r="AA622" s="3"/>
      <c r="AB622" s="3"/>
      <c r="AC622" s="21"/>
      <c r="AD622" s="21"/>
      <c r="AE622" s="21"/>
      <c r="AF622" s="4"/>
      <c r="AG622" s="1"/>
    </row>
    <row r="623" spans="1:33" ht="47.25" x14ac:dyDescent="0.25">
      <c r="A623" s="29" t="s">
        <v>1315</v>
      </c>
      <c r="B623" s="30" t="s">
        <v>479</v>
      </c>
      <c r="C623" s="30" t="s">
        <v>32</v>
      </c>
      <c r="D623" s="31">
        <v>0</v>
      </c>
      <c r="E623" s="31">
        <v>0</v>
      </c>
      <c r="F623" s="31">
        <v>0</v>
      </c>
      <c r="G623" s="32">
        <v>0</v>
      </c>
      <c r="H623" s="32">
        <v>0</v>
      </c>
      <c r="I623" s="31">
        <v>0</v>
      </c>
      <c r="J623" s="31">
        <v>0</v>
      </c>
      <c r="K623" s="31">
        <v>0</v>
      </c>
      <c r="L623" s="25">
        <v>0</v>
      </c>
      <c r="M623" s="31">
        <v>0</v>
      </c>
      <c r="N623" s="25">
        <v>0</v>
      </c>
      <c r="O623" s="59">
        <v>0</v>
      </c>
      <c r="P623" s="25">
        <v>0</v>
      </c>
      <c r="Q623" s="32">
        <v>0</v>
      </c>
      <c r="R623" s="32">
        <v>0</v>
      </c>
      <c r="S623" s="33">
        <v>0</v>
      </c>
      <c r="T623" s="34" t="s">
        <v>33</v>
      </c>
      <c r="U623" s="4"/>
      <c r="V623" s="4"/>
      <c r="W623" s="4"/>
      <c r="X623" s="20"/>
      <c r="Y623" s="20"/>
      <c r="Z623" s="20"/>
      <c r="AA623" s="3"/>
      <c r="AB623" s="3"/>
      <c r="AC623" s="21"/>
      <c r="AD623" s="21"/>
      <c r="AE623" s="21"/>
      <c r="AF623" s="4"/>
      <c r="AG623" s="1"/>
    </row>
    <row r="624" spans="1:33" ht="47.25" x14ac:dyDescent="0.25">
      <c r="A624" s="29" t="s">
        <v>1316</v>
      </c>
      <c r="B624" s="30" t="s">
        <v>481</v>
      </c>
      <c r="C624" s="30" t="s">
        <v>32</v>
      </c>
      <c r="D624" s="31">
        <v>0</v>
      </c>
      <c r="E624" s="31">
        <v>0</v>
      </c>
      <c r="F624" s="31">
        <v>0</v>
      </c>
      <c r="G624" s="32">
        <v>0</v>
      </c>
      <c r="H624" s="32">
        <v>0</v>
      </c>
      <c r="I624" s="31">
        <v>0</v>
      </c>
      <c r="J624" s="31">
        <v>0</v>
      </c>
      <c r="K624" s="31">
        <v>0</v>
      </c>
      <c r="L624" s="25">
        <v>0</v>
      </c>
      <c r="M624" s="31">
        <v>0</v>
      </c>
      <c r="N624" s="25">
        <v>0</v>
      </c>
      <c r="O624" s="59">
        <v>0</v>
      </c>
      <c r="P624" s="25">
        <v>0</v>
      </c>
      <c r="Q624" s="32">
        <v>0</v>
      </c>
      <c r="R624" s="32">
        <v>0</v>
      </c>
      <c r="S624" s="33">
        <v>0</v>
      </c>
      <c r="T624" s="34" t="s">
        <v>33</v>
      </c>
      <c r="U624" s="4"/>
      <c r="V624" s="4"/>
      <c r="W624" s="4"/>
      <c r="X624" s="20"/>
      <c r="Y624" s="20"/>
      <c r="Z624" s="20"/>
      <c r="AA624" s="3"/>
      <c r="AB624" s="3"/>
      <c r="AC624" s="21"/>
      <c r="AD624" s="21"/>
      <c r="AE624" s="21"/>
      <c r="AF624" s="4"/>
      <c r="AG624" s="1"/>
    </row>
    <row r="625" spans="1:33" x14ac:dyDescent="0.25">
      <c r="A625" s="29" t="s">
        <v>1317</v>
      </c>
      <c r="B625" s="30" t="s">
        <v>487</v>
      </c>
      <c r="C625" s="30" t="s">
        <v>32</v>
      </c>
      <c r="D625" s="31">
        <f t="shared" ref="D625:R625" si="238">D626+D627+D628+D629</f>
        <v>1916.536832643</v>
      </c>
      <c r="E625" s="31">
        <f t="shared" si="238"/>
        <v>1546.8168693600003</v>
      </c>
      <c r="F625" s="31">
        <f t="shared" si="238"/>
        <v>369.71996328299974</v>
      </c>
      <c r="G625" s="32">
        <f t="shared" si="238"/>
        <v>26.097451794000001</v>
      </c>
      <c r="H625" s="32">
        <f t="shared" si="238"/>
        <v>2.1347604700000002</v>
      </c>
      <c r="I625" s="31">
        <f t="shared" si="238"/>
        <v>0.29719922000000004</v>
      </c>
      <c r="J625" s="31">
        <f t="shared" si="238"/>
        <v>2.1347604700000002</v>
      </c>
      <c r="K625" s="31">
        <f t="shared" si="238"/>
        <v>0.30482858000000002</v>
      </c>
      <c r="L625" s="25">
        <f t="shared" si="238"/>
        <v>0</v>
      </c>
      <c r="M625" s="31">
        <f t="shared" si="238"/>
        <v>0.25909287999999997</v>
      </c>
      <c r="N625" s="25">
        <f t="shared" si="238"/>
        <v>0</v>
      </c>
      <c r="O625" s="59">
        <f t="shared" si="238"/>
        <v>25.236331114000002</v>
      </c>
      <c r="P625" s="25">
        <f t="shared" si="238"/>
        <v>0</v>
      </c>
      <c r="Q625" s="32">
        <f t="shared" si="238"/>
        <v>367.58520281299974</v>
      </c>
      <c r="R625" s="32">
        <f t="shared" si="238"/>
        <v>1.8375612500000003</v>
      </c>
      <c r="S625" s="33">
        <f t="shared" si="234"/>
        <v>6.1829275662298171</v>
      </c>
      <c r="T625" s="34" t="s">
        <v>33</v>
      </c>
      <c r="U625" s="4"/>
      <c r="V625" s="4"/>
      <c r="W625" s="4"/>
      <c r="X625" s="20"/>
      <c r="Y625" s="20"/>
      <c r="Z625" s="20"/>
      <c r="AA625" s="3"/>
      <c r="AB625" s="3"/>
      <c r="AC625" s="21"/>
      <c r="AD625" s="21"/>
      <c r="AE625" s="21"/>
      <c r="AF625" s="4"/>
      <c r="AG625" s="1"/>
    </row>
    <row r="626" spans="1:33" ht="31.5" x14ac:dyDescent="0.25">
      <c r="A626" s="29" t="s">
        <v>1318</v>
      </c>
      <c r="B626" s="30" t="s">
        <v>489</v>
      </c>
      <c r="C626" s="30" t="s">
        <v>32</v>
      </c>
      <c r="D626" s="31">
        <v>0</v>
      </c>
      <c r="E626" s="31">
        <v>0</v>
      </c>
      <c r="F626" s="31">
        <v>0</v>
      </c>
      <c r="G626" s="32">
        <v>0</v>
      </c>
      <c r="H626" s="32">
        <v>0</v>
      </c>
      <c r="I626" s="31">
        <v>0</v>
      </c>
      <c r="J626" s="31">
        <v>0</v>
      </c>
      <c r="K626" s="31">
        <v>0</v>
      </c>
      <c r="L626" s="25">
        <v>0</v>
      </c>
      <c r="M626" s="31">
        <v>0</v>
      </c>
      <c r="N626" s="25">
        <v>0</v>
      </c>
      <c r="O626" s="59">
        <v>0</v>
      </c>
      <c r="P626" s="25">
        <v>0</v>
      </c>
      <c r="Q626" s="32">
        <v>0</v>
      </c>
      <c r="R626" s="32">
        <v>0</v>
      </c>
      <c r="S626" s="33">
        <v>0</v>
      </c>
      <c r="T626" s="34" t="s">
        <v>33</v>
      </c>
      <c r="U626" s="4"/>
      <c r="V626" s="4"/>
      <c r="W626" s="4"/>
      <c r="X626" s="20"/>
      <c r="Y626" s="20"/>
      <c r="Z626" s="20"/>
      <c r="AA626" s="3"/>
      <c r="AB626" s="3"/>
      <c r="AC626" s="21"/>
      <c r="AD626" s="21"/>
      <c r="AE626" s="21"/>
      <c r="AF626" s="4"/>
      <c r="AG626" s="1"/>
    </row>
    <row r="627" spans="1:33" x14ac:dyDescent="0.25">
      <c r="A627" s="29" t="s">
        <v>1319</v>
      </c>
      <c r="B627" s="30" t="s">
        <v>491</v>
      </c>
      <c r="C627" s="30" t="s">
        <v>32</v>
      </c>
      <c r="D627" s="31">
        <v>0</v>
      </c>
      <c r="E627" s="31">
        <v>0</v>
      </c>
      <c r="F627" s="31">
        <v>0</v>
      </c>
      <c r="G627" s="25">
        <v>0</v>
      </c>
      <c r="H627" s="25">
        <v>0</v>
      </c>
      <c r="I627" s="31">
        <v>0</v>
      </c>
      <c r="J627" s="31">
        <v>0</v>
      </c>
      <c r="K627" s="31">
        <v>0</v>
      </c>
      <c r="L627" s="25">
        <v>0</v>
      </c>
      <c r="M627" s="31">
        <v>0</v>
      </c>
      <c r="N627" s="25">
        <v>0</v>
      </c>
      <c r="O627" s="25">
        <v>0</v>
      </c>
      <c r="P627" s="25">
        <v>0</v>
      </c>
      <c r="Q627" s="25">
        <v>0</v>
      </c>
      <c r="R627" s="25">
        <v>0</v>
      </c>
      <c r="S627" s="33">
        <v>0</v>
      </c>
      <c r="T627" s="34" t="s">
        <v>33</v>
      </c>
      <c r="U627" s="4"/>
      <c r="V627" s="4"/>
      <c r="W627" s="4"/>
      <c r="X627" s="20"/>
      <c r="Y627" s="20"/>
      <c r="Z627" s="20"/>
      <c r="AA627" s="3"/>
      <c r="AB627" s="3"/>
      <c r="AC627" s="21"/>
      <c r="AD627" s="21"/>
      <c r="AE627" s="21"/>
      <c r="AF627" s="4"/>
      <c r="AG627" s="1"/>
    </row>
    <row r="628" spans="1:33" x14ac:dyDescent="0.25">
      <c r="A628" s="29" t="s">
        <v>1320</v>
      </c>
      <c r="B628" s="30" t="s">
        <v>493</v>
      </c>
      <c r="C628" s="30" t="s">
        <v>32</v>
      </c>
      <c r="D628" s="31">
        <v>0</v>
      </c>
      <c r="E628" s="31">
        <v>0</v>
      </c>
      <c r="F628" s="31">
        <v>0</v>
      </c>
      <c r="G628" s="32">
        <v>0</v>
      </c>
      <c r="H628" s="32">
        <v>0</v>
      </c>
      <c r="I628" s="31">
        <v>0</v>
      </c>
      <c r="J628" s="31">
        <v>0</v>
      </c>
      <c r="K628" s="31">
        <v>0</v>
      </c>
      <c r="L628" s="32">
        <v>0</v>
      </c>
      <c r="M628" s="31">
        <v>0</v>
      </c>
      <c r="N628" s="32">
        <v>0</v>
      </c>
      <c r="O628" s="32">
        <v>0</v>
      </c>
      <c r="P628" s="32">
        <v>0</v>
      </c>
      <c r="Q628" s="32">
        <v>0</v>
      </c>
      <c r="R628" s="32">
        <v>0</v>
      </c>
      <c r="S628" s="33">
        <v>0</v>
      </c>
      <c r="T628" s="34" t="s">
        <v>33</v>
      </c>
      <c r="U628" s="4"/>
      <c r="V628" s="4"/>
      <c r="W628" s="4"/>
      <c r="X628" s="20"/>
      <c r="Y628" s="20"/>
      <c r="Z628" s="20"/>
      <c r="AA628" s="3"/>
      <c r="AB628" s="3"/>
      <c r="AC628" s="21"/>
      <c r="AD628" s="21"/>
      <c r="AE628" s="21"/>
      <c r="AF628" s="4"/>
      <c r="AG628" s="1"/>
    </row>
    <row r="629" spans="1:33" x14ac:dyDescent="0.25">
      <c r="A629" s="29" t="s">
        <v>1321</v>
      </c>
      <c r="B629" s="30" t="s">
        <v>500</v>
      </c>
      <c r="C629" s="30" t="s">
        <v>32</v>
      </c>
      <c r="D629" s="31">
        <f t="shared" ref="D629:F629" si="239">SUM(D630:D630)</f>
        <v>1916.536832643</v>
      </c>
      <c r="E629" s="31">
        <f t="shared" si="239"/>
        <v>1546.8168693600003</v>
      </c>
      <c r="F629" s="31">
        <f t="shared" si="239"/>
        <v>369.71996328299974</v>
      </c>
      <c r="G629" s="32">
        <f t="shared" ref="G629:R629" si="240">SUM(G630:G630)</f>
        <v>26.097451794000001</v>
      </c>
      <c r="H629" s="32">
        <f t="shared" si="240"/>
        <v>2.1347604700000002</v>
      </c>
      <c r="I629" s="31">
        <f t="shared" si="240"/>
        <v>0.29719922000000004</v>
      </c>
      <c r="J629" s="31">
        <f t="shared" si="240"/>
        <v>2.1347604700000002</v>
      </c>
      <c r="K629" s="31">
        <f t="shared" si="240"/>
        <v>0.30482858000000002</v>
      </c>
      <c r="L629" s="32">
        <f t="shared" si="240"/>
        <v>0</v>
      </c>
      <c r="M629" s="31">
        <f t="shared" si="240"/>
        <v>0.25909287999999997</v>
      </c>
      <c r="N629" s="32">
        <f t="shared" si="240"/>
        <v>0</v>
      </c>
      <c r="O629" s="32">
        <f t="shared" si="240"/>
        <v>25.236331114000002</v>
      </c>
      <c r="P629" s="32">
        <f t="shared" si="240"/>
        <v>0</v>
      </c>
      <c r="Q629" s="32">
        <f t="shared" si="240"/>
        <v>367.58520281299974</v>
      </c>
      <c r="R629" s="32">
        <f t="shared" si="240"/>
        <v>1.8375612500000003</v>
      </c>
      <c r="S629" s="33">
        <f t="shared" si="234"/>
        <v>6.1829275662298171</v>
      </c>
      <c r="T629" s="34" t="s">
        <v>33</v>
      </c>
      <c r="U629" s="4"/>
      <c r="V629" s="4"/>
      <c r="W629" s="4"/>
      <c r="X629" s="20"/>
      <c r="Y629" s="20"/>
      <c r="Z629" s="20"/>
      <c r="AA629" s="3"/>
      <c r="AB629" s="3"/>
      <c r="AC629" s="21"/>
      <c r="AD629" s="21"/>
      <c r="AE629" s="21"/>
      <c r="AF629" s="4"/>
      <c r="AG629" s="1"/>
    </row>
    <row r="630" spans="1:33" ht="47.25" x14ac:dyDescent="0.25">
      <c r="A630" s="36" t="s">
        <v>1321</v>
      </c>
      <c r="B630" s="37" t="s">
        <v>1322</v>
      </c>
      <c r="C630" s="38" t="s">
        <v>1323</v>
      </c>
      <c r="D630" s="40">
        <v>1916.536832643</v>
      </c>
      <c r="E630" s="40">
        <v>1546.8168693600003</v>
      </c>
      <c r="F630" s="39">
        <f>D630-E630</f>
        <v>369.71996328299974</v>
      </c>
      <c r="G630" s="40">
        <f>I630+K630+M630+O630</f>
        <v>26.097451794000001</v>
      </c>
      <c r="H630" s="40">
        <f>J630+L630+N630+P630</f>
        <v>2.1347604700000002</v>
      </c>
      <c r="I630" s="39">
        <v>0.29719922000000004</v>
      </c>
      <c r="J630" s="40">
        <v>2.1347604700000002</v>
      </c>
      <c r="K630" s="39">
        <v>0.30482858000000002</v>
      </c>
      <c r="L630" s="40">
        <v>0</v>
      </c>
      <c r="M630" s="39">
        <v>0.25909287999999997</v>
      </c>
      <c r="N630" s="40">
        <v>0</v>
      </c>
      <c r="O630" s="40">
        <v>25.236331114000002</v>
      </c>
      <c r="P630" s="40">
        <v>0</v>
      </c>
      <c r="Q630" s="40">
        <f>F630-H630</f>
        <v>367.58520281299974</v>
      </c>
      <c r="R630" s="40">
        <f>H630-(I630)</f>
        <v>1.8375612500000003</v>
      </c>
      <c r="S630" s="41">
        <f t="shared" si="234"/>
        <v>6.1829275662298171</v>
      </c>
      <c r="T630" s="42" t="s">
        <v>825</v>
      </c>
      <c r="U630" s="4"/>
      <c r="V630" s="4"/>
      <c r="W630" s="4"/>
      <c r="X630" s="20"/>
      <c r="Y630" s="20"/>
      <c r="Z630" s="20"/>
      <c r="AA630" s="3"/>
      <c r="AB630" s="3"/>
      <c r="AC630" s="21"/>
      <c r="AD630" s="21"/>
      <c r="AE630" s="21"/>
      <c r="AF630" s="4"/>
      <c r="AG630" s="1"/>
    </row>
    <row r="631" spans="1:33" ht="31.5" x14ac:dyDescent="0.25">
      <c r="A631" s="29" t="s">
        <v>1324</v>
      </c>
      <c r="B631" s="30" t="s">
        <v>517</v>
      </c>
      <c r="C631" s="30" t="s">
        <v>32</v>
      </c>
      <c r="D631" s="31">
        <v>0</v>
      </c>
      <c r="E631" s="31">
        <v>0</v>
      </c>
      <c r="F631" s="31">
        <v>0</v>
      </c>
      <c r="G631" s="32">
        <v>0</v>
      </c>
      <c r="H631" s="32">
        <v>0</v>
      </c>
      <c r="I631" s="31">
        <v>0</v>
      </c>
      <c r="J631" s="31">
        <v>0</v>
      </c>
      <c r="K631" s="31">
        <v>0</v>
      </c>
      <c r="L631" s="32">
        <v>0</v>
      </c>
      <c r="M631" s="31">
        <v>0</v>
      </c>
      <c r="N631" s="32">
        <v>0</v>
      </c>
      <c r="O631" s="32">
        <v>0</v>
      </c>
      <c r="P631" s="32">
        <v>0</v>
      </c>
      <c r="Q631" s="32">
        <v>0</v>
      </c>
      <c r="R631" s="32">
        <v>0</v>
      </c>
      <c r="S631" s="33">
        <v>0</v>
      </c>
      <c r="T631" s="34" t="s">
        <v>33</v>
      </c>
      <c r="U631" s="4"/>
      <c r="V631" s="4"/>
      <c r="W631" s="4"/>
      <c r="X631" s="20"/>
      <c r="Y631" s="20"/>
      <c r="Z631" s="20"/>
      <c r="AA631" s="3"/>
      <c r="AB631" s="3"/>
      <c r="AC631" s="21"/>
      <c r="AD631" s="21"/>
      <c r="AE631" s="21"/>
      <c r="AF631" s="4"/>
      <c r="AG631" s="1"/>
    </row>
    <row r="632" spans="1:33" x14ac:dyDescent="0.25">
      <c r="A632" s="29" t="s">
        <v>1325</v>
      </c>
      <c r="B632" s="30" t="s">
        <v>519</v>
      </c>
      <c r="C632" s="30" t="s">
        <v>32</v>
      </c>
      <c r="D632" s="31">
        <f>SUM(D633:D672)</f>
        <v>233.208200616</v>
      </c>
      <c r="E632" s="31">
        <f t="shared" ref="E632:R632" si="241">SUM(E633:E672)</f>
        <v>9.8409799799999984</v>
      </c>
      <c r="F632" s="31">
        <f t="shared" si="241"/>
        <v>223.36722063599998</v>
      </c>
      <c r="G632" s="31">
        <f t="shared" si="241"/>
        <v>188.80902754000002</v>
      </c>
      <c r="H632" s="31">
        <f t="shared" si="241"/>
        <v>21.018531370000002</v>
      </c>
      <c r="I632" s="31">
        <f t="shared" si="241"/>
        <v>29.908838704000001</v>
      </c>
      <c r="J632" s="31">
        <f t="shared" si="241"/>
        <v>21.018531370000002</v>
      </c>
      <c r="K632" s="31">
        <f t="shared" si="241"/>
        <v>0</v>
      </c>
      <c r="L632" s="31">
        <f t="shared" si="241"/>
        <v>0</v>
      </c>
      <c r="M632" s="31">
        <f t="shared" si="241"/>
        <v>1.9976144279999999</v>
      </c>
      <c r="N632" s="31">
        <f t="shared" si="241"/>
        <v>0</v>
      </c>
      <c r="O632" s="31">
        <f t="shared" si="241"/>
        <v>156.90257440800002</v>
      </c>
      <c r="P632" s="31">
        <f t="shared" si="241"/>
        <v>0</v>
      </c>
      <c r="Q632" s="31">
        <f t="shared" si="241"/>
        <v>210.79968926599997</v>
      </c>
      <c r="R632" s="31">
        <f t="shared" si="241"/>
        <v>-26.946068933999999</v>
      </c>
      <c r="S632" s="33">
        <f t="shared" si="234"/>
        <v>-0.90093999304614392</v>
      </c>
      <c r="T632" s="34" t="s">
        <v>33</v>
      </c>
      <c r="U632" s="4"/>
      <c r="V632" s="4"/>
      <c r="W632" s="4"/>
      <c r="X632" s="20"/>
      <c r="Y632" s="20"/>
      <c r="Z632" s="20"/>
      <c r="AA632" s="3"/>
      <c r="AB632" s="3"/>
      <c r="AC632" s="21"/>
      <c r="AD632" s="21"/>
      <c r="AE632" s="21"/>
      <c r="AF632" s="4"/>
      <c r="AG632" s="1"/>
    </row>
    <row r="633" spans="1:33" ht="47.25" x14ac:dyDescent="0.25">
      <c r="A633" s="36" t="s">
        <v>1325</v>
      </c>
      <c r="B633" s="37" t="s">
        <v>1326</v>
      </c>
      <c r="C633" s="38" t="s">
        <v>1327</v>
      </c>
      <c r="D633" s="40">
        <v>52.998791003999997</v>
      </c>
      <c r="E633" s="40">
        <v>9.3232039799999988</v>
      </c>
      <c r="F633" s="39">
        <f t="shared" ref="F633:F663" si="242">D633-E633</f>
        <v>43.675587023999995</v>
      </c>
      <c r="G633" s="40">
        <f t="shared" ref="G633:H663" si="243">I633+K633+M633+O633</f>
        <v>29.908838704000001</v>
      </c>
      <c r="H633" s="40">
        <f t="shared" si="243"/>
        <v>2.96276977</v>
      </c>
      <c r="I633" s="39">
        <v>29.908838704000001</v>
      </c>
      <c r="J633" s="40">
        <v>2.96276977</v>
      </c>
      <c r="K633" s="39">
        <v>0</v>
      </c>
      <c r="L633" s="40">
        <v>0</v>
      </c>
      <c r="M633" s="39">
        <v>0</v>
      </c>
      <c r="N633" s="40">
        <v>0</v>
      </c>
      <c r="O633" s="40">
        <v>0</v>
      </c>
      <c r="P633" s="40">
        <v>0</v>
      </c>
      <c r="Q633" s="40">
        <f t="shared" ref="Q633:Q663" si="244">F633-H633</f>
        <v>40.712817253999994</v>
      </c>
      <c r="R633" s="40">
        <f t="shared" ref="R633:R663" si="245">H633-(I633)</f>
        <v>-26.946068933999999</v>
      </c>
      <c r="S633" s="41">
        <f t="shared" si="234"/>
        <v>-0.90093999304614392</v>
      </c>
      <c r="T633" s="42" t="s">
        <v>1328</v>
      </c>
      <c r="U633" s="4"/>
      <c r="V633" s="4"/>
      <c r="W633" s="4"/>
      <c r="X633" s="20"/>
      <c r="Y633" s="20"/>
      <c r="Z633" s="20"/>
      <c r="AA633" s="3"/>
      <c r="AB633" s="3"/>
      <c r="AC633" s="21"/>
      <c r="AD633" s="21"/>
      <c r="AE633" s="21"/>
      <c r="AF633" s="4"/>
      <c r="AG633" s="1"/>
    </row>
    <row r="634" spans="1:33" ht="63" x14ac:dyDescent="0.25">
      <c r="A634" s="56" t="s">
        <v>1325</v>
      </c>
      <c r="B634" s="37" t="s">
        <v>1329</v>
      </c>
      <c r="C634" s="38" t="s">
        <v>1330</v>
      </c>
      <c r="D634" s="40" t="s">
        <v>33</v>
      </c>
      <c r="E634" s="40" t="s">
        <v>33</v>
      </c>
      <c r="F634" s="39" t="s">
        <v>33</v>
      </c>
      <c r="G634" s="40" t="s">
        <v>33</v>
      </c>
      <c r="H634" s="40">
        <f t="shared" si="243"/>
        <v>7.8120000000000003</v>
      </c>
      <c r="I634" s="39" t="s">
        <v>33</v>
      </c>
      <c r="J634" s="40">
        <v>7.8120000000000003</v>
      </c>
      <c r="K634" s="39" t="s">
        <v>33</v>
      </c>
      <c r="L634" s="40">
        <v>0</v>
      </c>
      <c r="M634" s="39" t="s">
        <v>33</v>
      </c>
      <c r="N634" s="40">
        <v>0</v>
      </c>
      <c r="O634" s="40" t="s">
        <v>33</v>
      </c>
      <c r="P634" s="40">
        <v>0</v>
      </c>
      <c r="Q634" s="40" t="s">
        <v>33</v>
      </c>
      <c r="R634" s="40" t="s">
        <v>33</v>
      </c>
      <c r="S634" s="41" t="s">
        <v>33</v>
      </c>
      <c r="T634" s="47" t="s">
        <v>1331</v>
      </c>
      <c r="U634" s="4"/>
      <c r="V634" s="4"/>
      <c r="W634" s="4"/>
      <c r="X634" s="20"/>
      <c r="Y634" s="20"/>
      <c r="Z634" s="20"/>
      <c r="AA634" s="3"/>
      <c r="AB634" s="3"/>
      <c r="AC634" s="21"/>
      <c r="AD634" s="21"/>
      <c r="AE634" s="21"/>
      <c r="AF634" s="4"/>
      <c r="AG634" s="1"/>
    </row>
    <row r="635" spans="1:33" ht="47.25" x14ac:dyDescent="0.25">
      <c r="A635" s="36" t="s">
        <v>1325</v>
      </c>
      <c r="B635" s="37" t="s">
        <v>1332</v>
      </c>
      <c r="C635" s="38" t="s">
        <v>1333</v>
      </c>
      <c r="D635" s="40">
        <v>8.2049556720000005</v>
      </c>
      <c r="E635" s="40">
        <v>0</v>
      </c>
      <c r="F635" s="39">
        <f t="shared" si="242"/>
        <v>8.2049556720000005</v>
      </c>
      <c r="G635" s="40">
        <f t="shared" si="243"/>
        <v>1.4910057719999998</v>
      </c>
      <c r="H635" s="40">
        <f t="shared" si="243"/>
        <v>0</v>
      </c>
      <c r="I635" s="39">
        <v>0</v>
      </c>
      <c r="J635" s="40">
        <v>0</v>
      </c>
      <c r="K635" s="39">
        <v>0</v>
      </c>
      <c r="L635" s="40">
        <v>0</v>
      </c>
      <c r="M635" s="39">
        <v>0</v>
      </c>
      <c r="N635" s="40">
        <v>0</v>
      </c>
      <c r="O635" s="40">
        <v>1.4910057719999998</v>
      </c>
      <c r="P635" s="40">
        <v>0</v>
      </c>
      <c r="Q635" s="40">
        <f t="shared" si="244"/>
        <v>8.2049556720000005</v>
      </c>
      <c r="R635" s="40">
        <f t="shared" si="245"/>
        <v>0</v>
      </c>
      <c r="S635" s="41">
        <v>0</v>
      </c>
      <c r="T635" s="42" t="s">
        <v>33</v>
      </c>
      <c r="U635" s="4"/>
      <c r="V635" s="4"/>
      <c r="W635" s="4"/>
      <c r="X635" s="20"/>
      <c r="Y635" s="20"/>
      <c r="Z635" s="20"/>
      <c r="AA635" s="3"/>
      <c r="AB635" s="3"/>
      <c r="AC635" s="21"/>
      <c r="AD635" s="21"/>
      <c r="AE635" s="21"/>
      <c r="AF635" s="4"/>
      <c r="AG635" s="1"/>
    </row>
    <row r="636" spans="1:33" ht="31.5" x14ac:dyDescent="0.25">
      <c r="A636" s="36" t="s">
        <v>1325</v>
      </c>
      <c r="B636" s="37" t="s">
        <v>1334</v>
      </c>
      <c r="C636" s="38" t="s">
        <v>1335</v>
      </c>
      <c r="D636" s="40">
        <v>1.9748126039999998</v>
      </c>
      <c r="E636" s="40">
        <v>0</v>
      </c>
      <c r="F636" s="39">
        <f t="shared" si="242"/>
        <v>1.9748126039999998</v>
      </c>
      <c r="G636" s="40">
        <f t="shared" si="243"/>
        <v>1.9748126039999998</v>
      </c>
      <c r="H636" s="40">
        <f t="shared" si="243"/>
        <v>0</v>
      </c>
      <c r="I636" s="39">
        <v>0</v>
      </c>
      <c r="J636" s="40">
        <v>0</v>
      </c>
      <c r="K636" s="39">
        <v>0</v>
      </c>
      <c r="L636" s="40">
        <v>0</v>
      </c>
      <c r="M636" s="39">
        <v>0</v>
      </c>
      <c r="N636" s="40">
        <v>0</v>
      </c>
      <c r="O636" s="40">
        <v>1.9748126039999998</v>
      </c>
      <c r="P636" s="40">
        <v>0</v>
      </c>
      <c r="Q636" s="40">
        <f t="shared" si="244"/>
        <v>1.9748126039999998</v>
      </c>
      <c r="R636" s="40">
        <f t="shared" si="245"/>
        <v>0</v>
      </c>
      <c r="S636" s="41">
        <v>0</v>
      </c>
      <c r="T636" s="42" t="s">
        <v>33</v>
      </c>
      <c r="U636" s="4"/>
      <c r="V636" s="4"/>
      <c r="W636" s="4"/>
      <c r="X636" s="20"/>
      <c r="Y636" s="20"/>
      <c r="Z636" s="20"/>
      <c r="AA636" s="3"/>
      <c r="AB636" s="3"/>
      <c r="AC636" s="21"/>
      <c r="AD636" s="21"/>
      <c r="AE636" s="21"/>
      <c r="AF636" s="4"/>
      <c r="AG636" s="1"/>
    </row>
    <row r="637" spans="1:33" ht="63" x14ac:dyDescent="0.25">
      <c r="A637" s="56" t="s">
        <v>1325</v>
      </c>
      <c r="B637" s="37" t="s">
        <v>1336</v>
      </c>
      <c r="C637" s="38" t="s">
        <v>1337</v>
      </c>
      <c r="D637" s="40">
        <v>2.4300000000000002</v>
      </c>
      <c r="E637" s="40">
        <v>0</v>
      </c>
      <c r="F637" s="39">
        <f t="shared" si="242"/>
        <v>2.4300000000000002</v>
      </c>
      <c r="G637" s="40" t="s">
        <v>33</v>
      </c>
      <c r="H637" s="40">
        <f t="shared" si="243"/>
        <v>0</v>
      </c>
      <c r="I637" s="39" t="s">
        <v>33</v>
      </c>
      <c r="J637" s="40">
        <v>0</v>
      </c>
      <c r="K637" s="39" t="s">
        <v>33</v>
      </c>
      <c r="L637" s="40">
        <v>0</v>
      </c>
      <c r="M637" s="39" t="s">
        <v>33</v>
      </c>
      <c r="N637" s="40">
        <v>0</v>
      </c>
      <c r="O637" s="40" t="s">
        <v>33</v>
      </c>
      <c r="P637" s="40">
        <v>0</v>
      </c>
      <c r="Q637" s="40">
        <f t="shared" si="244"/>
        <v>2.4300000000000002</v>
      </c>
      <c r="R637" s="40" t="s">
        <v>33</v>
      </c>
      <c r="S637" s="41" t="s">
        <v>33</v>
      </c>
      <c r="T637" s="47" t="s">
        <v>357</v>
      </c>
      <c r="U637" s="4"/>
      <c r="V637" s="4"/>
      <c r="W637" s="4"/>
      <c r="X637" s="20"/>
      <c r="Y637" s="20"/>
      <c r="Z637" s="20"/>
      <c r="AA637" s="3"/>
      <c r="AB637" s="3"/>
      <c r="AC637" s="21"/>
      <c r="AD637" s="21"/>
      <c r="AE637" s="21"/>
      <c r="AF637" s="4"/>
      <c r="AG637" s="1"/>
    </row>
    <row r="638" spans="1:33" ht="63" x14ac:dyDescent="0.25">
      <c r="A638" s="56" t="s">
        <v>1325</v>
      </c>
      <c r="B638" s="37" t="s">
        <v>1338</v>
      </c>
      <c r="C638" s="38" t="s">
        <v>1339</v>
      </c>
      <c r="D638" s="40">
        <v>0.53400000000000003</v>
      </c>
      <c r="E638" s="40">
        <v>0</v>
      </c>
      <c r="F638" s="39">
        <f t="shared" si="242"/>
        <v>0.53400000000000003</v>
      </c>
      <c r="G638" s="40" t="s">
        <v>33</v>
      </c>
      <c r="H638" s="40">
        <f t="shared" si="243"/>
        <v>0.53400000000000003</v>
      </c>
      <c r="I638" s="39" t="s">
        <v>33</v>
      </c>
      <c r="J638" s="40">
        <v>0.53400000000000003</v>
      </c>
      <c r="K638" s="39" t="s">
        <v>33</v>
      </c>
      <c r="L638" s="40">
        <v>0</v>
      </c>
      <c r="M638" s="39" t="s">
        <v>33</v>
      </c>
      <c r="N638" s="40">
        <v>0</v>
      </c>
      <c r="O638" s="40" t="s">
        <v>33</v>
      </c>
      <c r="P638" s="40">
        <v>0</v>
      </c>
      <c r="Q638" s="40">
        <f t="shared" si="244"/>
        <v>0</v>
      </c>
      <c r="R638" s="40" t="s">
        <v>33</v>
      </c>
      <c r="S638" s="41" t="s">
        <v>33</v>
      </c>
      <c r="T638" s="47" t="s">
        <v>357</v>
      </c>
      <c r="U638" s="4"/>
      <c r="V638" s="4"/>
      <c r="W638" s="4"/>
      <c r="X638" s="20"/>
      <c r="Y638" s="20"/>
      <c r="Z638" s="20"/>
      <c r="AA638" s="3"/>
      <c r="AB638" s="3"/>
      <c r="AC638" s="21"/>
      <c r="AD638" s="21"/>
      <c r="AE638" s="21"/>
      <c r="AF638" s="4"/>
      <c r="AG638" s="1"/>
    </row>
    <row r="639" spans="1:33" ht="31.5" x14ac:dyDescent="0.25">
      <c r="A639" s="36" t="s">
        <v>1325</v>
      </c>
      <c r="B639" s="37" t="s">
        <v>1340</v>
      </c>
      <c r="C639" s="38" t="s">
        <v>1341</v>
      </c>
      <c r="D639" s="40">
        <v>0.24620639999999996</v>
      </c>
      <c r="E639" s="40">
        <v>0</v>
      </c>
      <c r="F639" s="39">
        <f t="shared" si="242"/>
        <v>0.24620639999999996</v>
      </c>
      <c r="G639" s="40">
        <f t="shared" si="243"/>
        <v>0.24620639999999996</v>
      </c>
      <c r="H639" s="40">
        <f t="shared" si="243"/>
        <v>0</v>
      </c>
      <c r="I639" s="39">
        <v>0</v>
      </c>
      <c r="J639" s="40">
        <v>0</v>
      </c>
      <c r="K639" s="39">
        <v>0</v>
      </c>
      <c r="L639" s="40">
        <v>0</v>
      </c>
      <c r="M639" s="39">
        <v>0</v>
      </c>
      <c r="N639" s="40">
        <v>0</v>
      </c>
      <c r="O639" s="40">
        <v>0.24620639999999996</v>
      </c>
      <c r="P639" s="40">
        <v>0</v>
      </c>
      <c r="Q639" s="40">
        <f t="shared" si="244"/>
        <v>0.24620639999999996</v>
      </c>
      <c r="R639" s="40">
        <f t="shared" si="245"/>
        <v>0</v>
      </c>
      <c r="S639" s="41">
        <v>0</v>
      </c>
      <c r="T639" s="42" t="s">
        <v>33</v>
      </c>
      <c r="U639" s="4"/>
      <c r="V639" s="4"/>
      <c r="W639" s="4"/>
      <c r="X639" s="20"/>
      <c r="Y639" s="20"/>
      <c r="Z639" s="20"/>
      <c r="AA639" s="3"/>
      <c r="AB639" s="3"/>
      <c r="AC639" s="21"/>
      <c r="AD639" s="21"/>
      <c r="AE639" s="21"/>
      <c r="AF639" s="4"/>
      <c r="AG639" s="1"/>
    </row>
    <row r="640" spans="1:33" ht="31.5" x14ac:dyDescent="0.25">
      <c r="A640" s="36" t="s">
        <v>1325</v>
      </c>
      <c r="B640" s="37" t="s">
        <v>1342</v>
      </c>
      <c r="C640" s="38" t="s">
        <v>1343</v>
      </c>
      <c r="D640" s="40">
        <v>2.1409224</v>
      </c>
      <c r="E640" s="40">
        <v>0</v>
      </c>
      <c r="F640" s="39">
        <f t="shared" si="242"/>
        <v>2.1409224</v>
      </c>
      <c r="G640" s="40">
        <f t="shared" si="243"/>
        <v>2.1409224</v>
      </c>
      <c r="H640" s="40">
        <f t="shared" si="243"/>
        <v>0</v>
      </c>
      <c r="I640" s="39">
        <v>0</v>
      </c>
      <c r="J640" s="40">
        <v>0</v>
      </c>
      <c r="K640" s="39">
        <v>0</v>
      </c>
      <c r="L640" s="40">
        <v>0</v>
      </c>
      <c r="M640" s="39">
        <v>0</v>
      </c>
      <c r="N640" s="40">
        <v>0</v>
      </c>
      <c r="O640" s="46">
        <v>2.1409224</v>
      </c>
      <c r="P640" s="40">
        <v>0</v>
      </c>
      <c r="Q640" s="40">
        <f t="shared" si="244"/>
        <v>2.1409224</v>
      </c>
      <c r="R640" s="40">
        <f t="shared" si="245"/>
        <v>0</v>
      </c>
      <c r="S640" s="41">
        <v>0</v>
      </c>
      <c r="T640" s="42" t="s">
        <v>33</v>
      </c>
      <c r="U640" s="4"/>
      <c r="V640" s="4"/>
      <c r="W640" s="4"/>
      <c r="X640" s="20"/>
      <c r="Y640" s="20"/>
      <c r="Z640" s="20"/>
      <c r="AA640" s="3"/>
      <c r="AB640" s="3"/>
      <c r="AC640" s="21"/>
      <c r="AD640" s="21"/>
      <c r="AE640" s="21"/>
      <c r="AF640" s="4"/>
      <c r="AG640" s="1"/>
    </row>
    <row r="641" spans="1:33" ht="31.5" x14ac:dyDescent="0.25">
      <c r="A641" s="36" t="s">
        <v>1325</v>
      </c>
      <c r="B641" s="37" t="s">
        <v>1344</v>
      </c>
      <c r="C641" s="38" t="s">
        <v>1345</v>
      </c>
      <c r="D641" s="40">
        <v>0.70179479999999994</v>
      </c>
      <c r="E641" s="40">
        <v>0</v>
      </c>
      <c r="F641" s="39">
        <f t="shared" si="242"/>
        <v>0.70179479999999994</v>
      </c>
      <c r="G641" s="40">
        <f t="shared" si="243"/>
        <v>0.70179479999999994</v>
      </c>
      <c r="H641" s="40">
        <f t="shared" si="243"/>
        <v>0</v>
      </c>
      <c r="I641" s="39">
        <v>0</v>
      </c>
      <c r="J641" s="40">
        <v>0</v>
      </c>
      <c r="K641" s="39">
        <v>0</v>
      </c>
      <c r="L641" s="40">
        <v>0</v>
      </c>
      <c r="M641" s="39">
        <v>0</v>
      </c>
      <c r="N641" s="40">
        <v>0</v>
      </c>
      <c r="O641" s="46">
        <v>0.70179479999999994</v>
      </c>
      <c r="P641" s="40">
        <v>0</v>
      </c>
      <c r="Q641" s="40">
        <f t="shared" si="244"/>
        <v>0.70179479999999994</v>
      </c>
      <c r="R641" s="40">
        <f t="shared" si="245"/>
        <v>0</v>
      </c>
      <c r="S641" s="41">
        <v>0</v>
      </c>
      <c r="T641" s="42" t="s">
        <v>33</v>
      </c>
      <c r="U641" s="4"/>
      <c r="V641" s="4"/>
      <c r="W641" s="4"/>
      <c r="X641" s="20"/>
      <c r="Y641" s="20"/>
      <c r="Z641" s="20"/>
      <c r="AA641" s="3"/>
      <c r="AB641" s="3"/>
      <c r="AC641" s="21"/>
      <c r="AD641" s="21"/>
      <c r="AE641" s="21"/>
      <c r="AF641" s="4"/>
      <c r="AG641" s="1"/>
    </row>
    <row r="642" spans="1:33" ht="31.5" x14ac:dyDescent="0.25">
      <c r="A642" s="36" t="s">
        <v>1325</v>
      </c>
      <c r="B642" s="37" t="s">
        <v>1346</v>
      </c>
      <c r="C642" s="38" t="s">
        <v>1347</v>
      </c>
      <c r="D642" s="40">
        <v>5.7248532000000001</v>
      </c>
      <c r="E642" s="40">
        <v>0</v>
      </c>
      <c r="F642" s="39">
        <f t="shared" si="242"/>
        <v>5.7248532000000001</v>
      </c>
      <c r="G642" s="40">
        <f t="shared" si="243"/>
        <v>5.7248532000000001</v>
      </c>
      <c r="H642" s="40">
        <f t="shared" si="243"/>
        <v>0</v>
      </c>
      <c r="I642" s="39">
        <v>0</v>
      </c>
      <c r="J642" s="40">
        <v>0</v>
      </c>
      <c r="K642" s="39">
        <v>0</v>
      </c>
      <c r="L642" s="40">
        <v>0</v>
      </c>
      <c r="M642" s="39">
        <v>0</v>
      </c>
      <c r="N642" s="40">
        <v>0</v>
      </c>
      <c r="O642" s="46">
        <v>5.7248532000000001</v>
      </c>
      <c r="P642" s="40">
        <v>0</v>
      </c>
      <c r="Q642" s="40">
        <f t="shared" si="244"/>
        <v>5.7248532000000001</v>
      </c>
      <c r="R642" s="40">
        <f t="shared" si="245"/>
        <v>0</v>
      </c>
      <c r="S642" s="41">
        <v>0</v>
      </c>
      <c r="T642" s="42" t="s">
        <v>33</v>
      </c>
      <c r="U642" s="4"/>
      <c r="V642" s="4"/>
      <c r="W642" s="4"/>
      <c r="X642" s="20"/>
      <c r="Y642" s="20"/>
      <c r="Z642" s="20"/>
      <c r="AA642" s="3"/>
      <c r="AB642" s="3"/>
      <c r="AC642" s="21"/>
      <c r="AD642" s="21"/>
      <c r="AE642" s="21"/>
      <c r="AF642" s="4"/>
      <c r="AG642" s="1"/>
    </row>
    <row r="643" spans="1:33" ht="31.5" x14ac:dyDescent="0.25">
      <c r="A643" s="60" t="s">
        <v>1325</v>
      </c>
      <c r="B643" s="63" t="s">
        <v>1348</v>
      </c>
      <c r="C643" s="36" t="s">
        <v>1349</v>
      </c>
      <c r="D643" s="40">
        <v>0.93350879999999992</v>
      </c>
      <c r="E643" s="40">
        <v>0</v>
      </c>
      <c r="F643" s="39">
        <f t="shared" si="242"/>
        <v>0.93350879999999992</v>
      </c>
      <c r="G643" s="40">
        <f t="shared" si="243"/>
        <v>0.93350879999999992</v>
      </c>
      <c r="H643" s="40">
        <f t="shared" si="243"/>
        <v>0</v>
      </c>
      <c r="I643" s="39">
        <v>0</v>
      </c>
      <c r="J643" s="40">
        <v>0</v>
      </c>
      <c r="K643" s="39">
        <v>0</v>
      </c>
      <c r="L643" s="45">
        <v>0</v>
      </c>
      <c r="M643" s="39">
        <v>0</v>
      </c>
      <c r="N643" s="45">
        <v>0</v>
      </c>
      <c r="O643" s="45">
        <v>0.93350879999999992</v>
      </c>
      <c r="P643" s="45">
        <v>0</v>
      </c>
      <c r="Q643" s="40">
        <f t="shared" si="244"/>
        <v>0.93350879999999992</v>
      </c>
      <c r="R643" s="40">
        <f t="shared" si="245"/>
        <v>0</v>
      </c>
      <c r="S643" s="41">
        <v>0</v>
      </c>
      <c r="T643" s="42" t="s">
        <v>33</v>
      </c>
      <c r="U643" s="4"/>
      <c r="V643" s="4"/>
      <c r="W643" s="4"/>
      <c r="X643" s="20"/>
      <c r="Y643" s="20"/>
      <c r="Z643" s="20"/>
      <c r="AA643" s="3"/>
      <c r="AB643" s="3"/>
      <c r="AC643" s="21"/>
      <c r="AD643" s="21"/>
      <c r="AE643" s="21"/>
      <c r="AF643" s="4"/>
      <c r="AG643" s="1"/>
    </row>
    <row r="644" spans="1:33" ht="47.25" x14ac:dyDescent="0.25">
      <c r="A644" s="60" t="s">
        <v>1325</v>
      </c>
      <c r="B644" s="63" t="s">
        <v>1350</v>
      </c>
      <c r="C644" s="36" t="s">
        <v>1351</v>
      </c>
      <c r="D644" s="40">
        <v>0.33451920000000002</v>
      </c>
      <c r="E644" s="40">
        <v>0</v>
      </c>
      <c r="F644" s="39">
        <f t="shared" si="242"/>
        <v>0.33451920000000002</v>
      </c>
      <c r="G644" s="40">
        <f t="shared" si="243"/>
        <v>0.33451920000000002</v>
      </c>
      <c r="H644" s="40">
        <f t="shared" si="243"/>
        <v>0</v>
      </c>
      <c r="I644" s="39">
        <v>0</v>
      </c>
      <c r="J644" s="40">
        <v>0</v>
      </c>
      <c r="K644" s="39">
        <v>0</v>
      </c>
      <c r="L644" s="40">
        <v>0</v>
      </c>
      <c r="M644" s="39">
        <v>0</v>
      </c>
      <c r="N644" s="40">
        <v>0</v>
      </c>
      <c r="O644" s="40">
        <v>0.33451920000000002</v>
      </c>
      <c r="P644" s="40">
        <v>0</v>
      </c>
      <c r="Q644" s="40">
        <f t="shared" si="244"/>
        <v>0.33451920000000002</v>
      </c>
      <c r="R644" s="40">
        <f t="shared" si="245"/>
        <v>0</v>
      </c>
      <c r="S644" s="41">
        <v>0</v>
      </c>
      <c r="T644" s="42" t="s">
        <v>33</v>
      </c>
      <c r="U644" s="4"/>
      <c r="V644" s="4"/>
      <c r="W644" s="4"/>
      <c r="X644" s="20"/>
      <c r="Y644" s="20"/>
      <c r="Z644" s="20"/>
      <c r="AA644" s="3"/>
      <c r="AB644" s="3"/>
      <c r="AC644" s="21"/>
      <c r="AD644" s="21"/>
      <c r="AE644" s="21"/>
      <c r="AF644" s="4"/>
      <c r="AG644" s="1"/>
    </row>
    <row r="645" spans="1:33" ht="31.5" x14ac:dyDescent="0.25">
      <c r="A645" s="60" t="s">
        <v>1325</v>
      </c>
      <c r="B645" s="63" t="s">
        <v>1352</v>
      </c>
      <c r="C645" s="36" t="s">
        <v>1353</v>
      </c>
      <c r="D645" s="40">
        <v>0.61417679999999997</v>
      </c>
      <c r="E645" s="40">
        <v>0</v>
      </c>
      <c r="F645" s="39">
        <f t="shared" si="242"/>
        <v>0.61417679999999997</v>
      </c>
      <c r="G645" s="40">
        <f t="shared" si="243"/>
        <v>0.61417679999999997</v>
      </c>
      <c r="H645" s="40">
        <f t="shared" si="243"/>
        <v>0</v>
      </c>
      <c r="I645" s="39">
        <v>0</v>
      </c>
      <c r="J645" s="40">
        <v>0</v>
      </c>
      <c r="K645" s="39">
        <v>0</v>
      </c>
      <c r="L645" s="40">
        <v>0</v>
      </c>
      <c r="M645" s="39">
        <v>0</v>
      </c>
      <c r="N645" s="40">
        <v>0</v>
      </c>
      <c r="O645" s="40">
        <v>0.61417679999999997</v>
      </c>
      <c r="P645" s="40">
        <v>0</v>
      </c>
      <c r="Q645" s="40">
        <f t="shared" si="244"/>
        <v>0.61417679999999997</v>
      </c>
      <c r="R645" s="40">
        <f t="shared" si="245"/>
        <v>0</v>
      </c>
      <c r="S645" s="41">
        <v>0</v>
      </c>
      <c r="T645" s="42" t="s">
        <v>33</v>
      </c>
      <c r="U645" s="4"/>
      <c r="V645" s="4"/>
      <c r="W645" s="4"/>
      <c r="X645" s="20"/>
      <c r="Y645" s="20"/>
      <c r="Z645" s="20"/>
      <c r="AA645" s="3"/>
      <c r="AB645" s="3"/>
      <c r="AC645" s="21"/>
      <c r="AD645" s="21"/>
      <c r="AE645" s="21"/>
      <c r="AF645" s="4"/>
      <c r="AG645" s="1"/>
    </row>
    <row r="646" spans="1:33" ht="31.5" x14ac:dyDescent="0.25">
      <c r="A646" s="60" t="s">
        <v>1325</v>
      </c>
      <c r="B646" s="64" t="s">
        <v>1354</v>
      </c>
      <c r="C646" s="65" t="s">
        <v>1355</v>
      </c>
      <c r="D646" s="40">
        <v>0.48836400000000002</v>
      </c>
      <c r="E646" s="40">
        <v>0.15537600000000001</v>
      </c>
      <c r="F646" s="39">
        <f t="shared" si="242"/>
        <v>0.33298800000000001</v>
      </c>
      <c r="G646" s="40">
        <f t="shared" si="243"/>
        <v>0.16267199999999998</v>
      </c>
      <c r="H646" s="40">
        <f t="shared" si="243"/>
        <v>0</v>
      </c>
      <c r="I646" s="39">
        <v>0</v>
      </c>
      <c r="J646" s="40">
        <v>0</v>
      </c>
      <c r="K646" s="39">
        <v>0</v>
      </c>
      <c r="L646" s="40">
        <v>0</v>
      </c>
      <c r="M646" s="39">
        <v>0</v>
      </c>
      <c r="N646" s="40">
        <v>0</v>
      </c>
      <c r="O646" s="40">
        <v>0.16267199999999998</v>
      </c>
      <c r="P646" s="40">
        <v>0</v>
      </c>
      <c r="Q646" s="40">
        <f t="shared" si="244"/>
        <v>0.33298800000000001</v>
      </c>
      <c r="R646" s="40">
        <f t="shared" si="245"/>
        <v>0</v>
      </c>
      <c r="S646" s="41">
        <v>0</v>
      </c>
      <c r="T646" s="42" t="s">
        <v>33</v>
      </c>
      <c r="U646" s="4"/>
      <c r="V646" s="4"/>
      <c r="W646" s="4"/>
      <c r="X646" s="20"/>
      <c r="Y646" s="20"/>
      <c r="Z646" s="20"/>
      <c r="AA646" s="3"/>
      <c r="AB646" s="3"/>
      <c r="AC646" s="21"/>
      <c r="AD646" s="21"/>
      <c r="AE646" s="21"/>
      <c r="AF646" s="4"/>
      <c r="AG646" s="1"/>
    </row>
    <row r="647" spans="1:33" ht="47.25" x14ac:dyDescent="0.25">
      <c r="A647" s="60" t="s">
        <v>1325</v>
      </c>
      <c r="B647" s="66" t="s">
        <v>1356</v>
      </c>
      <c r="C647" s="65" t="s">
        <v>1357</v>
      </c>
      <c r="D647" s="40">
        <v>1.3247087999999998</v>
      </c>
      <c r="E647" s="40">
        <v>0</v>
      </c>
      <c r="F647" s="39">
        <f t="shared" si="242"/>
        <v>1.3247087999999998</v>
      </c>
      <c r="G647" s="40">
        <f t="shared" si="243"/>
        <v>1.3247087999999998</v>
      </c>
      <c r="H647" s="40">
        <f t="shared" si="243"/>
        <v>0</v>
      </c>
      <c r="I647" s="39">
        <v>0</v>
      </c>
      <c r="J647" s="40">
        <v>0</v>
      </c>
      <c r="K647" s="39">
        <v>0</v>
      </c>
      <c r="L647" s="40">
        <v>0</v>
      </c>
      <c r="M647" s="39">
        <v>0</v>
      </c>
      <c r="N647" s="40">
        <v>0</v>
      </c>
      <c r="O647" s="46">
        <v>1.3247087999999998</v>
      </c>
      <c r="P647" s="40">
        <v>0</v>
      </c>
      <c r="Q647" s="40">
        <f t="shared" si="244"/>
        <v>1.3247087999999998</v>
      </c>
      <c r="R647" s="40">
        <f t="shared" si="245"/>
        <v>0</v>
      </c>
      <c r="S647" s="41">
        <v>0</v>
      </c>
      <c r="T647" s="42" t="s">
        <v>33</v>
      </c>
      <c r="U647" s="4"/>
      <c r="V647" s="4"/>
      <c r="W647" s="4"/>
      <c r="X647" s="20"/>
      <c r="Y647" s="20"/>
      <c r="Z647" s="20"/>
      <c r="AA647" s="3"/>
      <c r="AB647" s="3"/>
      <c r="AC647" s="21"/>
      <c r="AD647" s="21"/>
      <c r="AE647" s="21"/>
      <c r="AF647" s="4"/>
      <c r="AG647" s="1"/>
    </row>
    <row r="648" spans="1:33" ht="47.25" x14ac:dyDescent="0.25">
      <c r="A648" s="60" t="s">
        <v>1325</v>
      </c>
      <c r="B648" s="66" t="s">
        <v>1358</v>
      </c>
      <c r="C648" s="65" t="s">
        <v>1359</v>
      </c>
      <c r="D648" s="40">
        <v>1.5584807999999999</v>
      </c>
      <c r="E648" s="40">
        <v>0</v>
      </c>
      <c r="F648" s="39">
        <f t="shared" si="242"/>
        <v>1.5584807999999999</v>
      </c>
      <c r="G648" s="40">
        <f t="shared" si="243"/>
        <v>1.5584807999999999</v>
      </c>
      <c r="H648" s="40">
        <f t="shared" si="243"/>
        <v>0</v>
      </c>
      <c r="I648" s="39">
        <v>0</v>
      </c>
      <c r="J648" s="40">
        <v>0</v>
      </c>
      <c r="K648" s="39">
        <v>0</v>
      </c>
      <c r="L648" s="40">
        <v>0</v>
      </c>
      <c r="M648" s="39">
        <v>0</v>
      </c>
      <c r="N648" s="40">
        <v>0</v>
      </c>
      <c r="O648" s="46">
        <v>1.5584807999999999</v>
      </c>
      <c r="P648" s="40">
        <v>0</v>
      </c>
      <c r="Q648" s="40">
        <f t="shared" si="244"/>
        <v>1.5584807999999999</v>
      </c>
      <c r="R648" s="40">
        <f t="shared" si="245"/>
        <v>0</v>
      </c>
      <c r="S648" s="41">
        <v>0</v>
      </c>
      <c r="T648" s="42" t="s">
        <v>33</v>
      </c>
      <c r="U648" s="4"/>
      <c r="V648" s="4"/>
      <c r="W648" s="4"/>
      <c r="X648" s="20"/>
      <c r="Y648" s="20"/>
      <c r="Z648" s="20"/>
      <c r="AA648" s="3"/>
      <c r="AB648" s="3"/>
      <c r="AC648" s="21"/>
      <c r="AD648" s="21"/>
      <c r="AE648" s="21"/>
      <c r="AF648" s="4"/>
      <c r="AG648" s="1"/>
    </row>
    <row r="649" spans="1:33" x14ac:dyDescent="0.25">
      <c r="A649" s="60" t="s">
        <v>1325</v>
      </c>
      <c r="B649" s="64" t="s">
        <v>1360</v>
      </c>
      <c r="C649" s="65" t="s">
        <v>1361</v>
      </c>
      <c r="D649" s="39">
        <v>118.93922984399998</v>
      </c>
      <c r="E649" s="39">
        <v>0</v>
      </c>
      <c r="F649" s="39">
        <f t="shared" si="242"/>
        <v>118.93922984399998</v>
      </c>
      <c r="G649" s="40">
        <f t="shared" si="243"/>
        <v>118.93922984399998</v>
      </c>
      <c r="H649" s="40">
        <f t="shared" si="243"/>
        <v>0</v>
      </c>
      <c r="I649" s="39">
        <v>0</v>
      </c>
      <c r="J649" s="39">
        <v>0</v>
      </c>
      <c r="K649" s="39">
        <v>0</v>
      </c>
      <c r="L649" s="40">
        <v>0</v>
      </c>
      <c r="M649" s="39">
        <v>0</v>
      </c>
      <c r="N649" s="40">
        <v>0</v>
      </c>
      <c r="O649" s="46">
        <v>118.93922984399998</v>
      </c>
      <c r="P649" s="40">
        <v>0</v>
      </c>
      <c r="Q649" s="40">
        <f t="shared" si="244"/>
        <v>118.93922984399998</v>
      </c>
      <c r="R649" s="40">
        <f t="shared" si="245"/>
        <v>0</v>
      </c>
      <c r="S649" s="41">
        <v>0</v>
      </c>
      <c r="T649" s="42" t="s">
        <v>33</v>
      </c>
      <c r="U649" s="4"/>
      <c r="V649" s="4"/>
      <c r="W649" s="4"/>
      <c r="X649" s="20"/>
      <c r="Y649" s="20"/>
      <c r="Z649" s="20"/>
      <c r="AA649" s="3"/>
      <c r="AB649" s="3"/>
      <c r="AC649" s="21"/>
      <c r="AD649" s="21"/>
      <c r="AE649" s="21"/>
      <c r="AF649" s="4"/>
      <c r="AG649" s="1"/>
    </row>
    <row r="650" spans="1:33" ht="31.5" x14ac:dyDescent="0.25">
      <c r="A650" s="60" t="s">
        <v>1325</v>
      </c>
      <c r="B650" s="64" t="s">
        <v>1362</v>
      </c>
      <c r="C650" s="65" t="s">
        <v>1363</v>
      </c>
      <c r="D650" s="39">
        <v>1.9844628479999997</v>
      </c>
      <c r="E650" s="39">
        <v>0</v>
      </c>
      <c r="F650" s="39">
        <f t="shared" si="242"/>
        <v>1.9844628479999997</v>
      </c>
      <c r="G650" s="40">
        <f t="shared" si="243"/>
        <v>0.91035050399999984</v>
      </c>
      <c r="H650" s="40">
        <f t="shared" si="243"/>
        <v>0</v>
      </c>
      <c r="I650" s="39">
        <v>0</v>
      </c>
      <c r="J650" s="39">
        <v>0</v>
      </c>
      <c r="K650" s="39">
        <v>0</v>
      </c>
      <c r="L650" s="40">
        <v>0</v>
      </c>
      <c r="M650" s="39">
        <v>0</v>
      </c>
      <c r="N650" s="40">
        <v>0</v>
      </c>
      <c r="O650" s="46">
        <v>0.91035050399999984</v>
      </c>
      <c r="P650" s="40">
        <v>0</v>
      </c>
      <c r="Q650" s="40">
        <f t="shared" si="244"/>
        <v>1.9844628479999997</v>
      </c>
      <c r="R650" s="40">
        <f t="shared" si="245"/>
        <v>0</v>
      </c>
      <c r="S650" s="41">
        <v>0</v>
      </c>
      <c r="T650" s="42" t="s">
        <v>33</v>
      </c>
      <c r="U650" s="4"/>
      <c r="V650" s="4"/>
      <c r="W650" s="4"/>
      <c r="X650" s="20"/>
      <c r="Y650" s="20"/>
      <c r="Z650" s="20"/>
      <c r="AA650" s="3"/>
      <c r="AB650" s="3"/>
      <c r="AC650" s="21"/>
      <c r="AD650" s="21"/>
      <c r="AE650" s="21"/>
      <c r="AF650" s="4"/>
      <c r="AG650" s="1"/>
    </row>
    <row r="651" spans="1:33" x14ac:dyDescent="0.25">
      <c r="A651" s="60" t="s">
        <v>1325</v>
      </c>
      <c r="B651" s="66" t="s">
        <v>1364</v>
      </c>
      <c r="C651" s="67" t="s">
        <v>1365</v>
      </c>
      <c r="D651" s="39">
        <v>3.2113835999999996</v>
      </c>
      <c r="E651" s="39">
        <v>0</v>
      </c>
      <c r="F651" s="39">
        <f t="shared" si="242"/>
        <v>3.2113835999999996</v>
      </c>
      <c r="G651" s="40">
        <f t="shared" si="243"/>
        <v>3.2113835999999996</v>
      </c>
      <c r="H651" s="40">
        <f t="shared" si="243"/>
        <v>0</v>
      </c>
      <c r="I651" s="39">
        <v>0</v>
      </c>
      <c r="J651" s="39">
        <v>0</v>
      </c>
      <c r="K651" s="39">
        <v>0</v>
      </c>
      <c r="L651" s="40">
        <v>0</v>
      </c>
      <c r="M651" s="39">
        <v>0</v>
      </c>
      <c r="N651" s="40">
        <v>0</v>
      </c>
      <c r="O651" s="46">
        <v>3.2113835999999996</v>
      </c>
      <c r="P651" s="40">
        <v>0</v>
      </c>
      <c r="Q651" s="40">
        <f t="shared" si="244"/>
        <v>3.2113835999999996</v>
      </c>
      <c r="R651" s="40">
        <f t="shared" si="245"/>
        <v>0</v>
      </c>
      <c r="S651" s="41">
        <v>0</v>
      </c>
      <c r="T651" s="42" t="s">
        <v>33</v>
      </c>
      <c r="U651" s="4"/>
      <c r="V651" s="4"/>
      <c r="W651" s="4"/>
      <c r="X651" s="20"/>
      <c r="Y651" s="20"/>
      <c r="Z651" s="20"/>
      <c r="AA651" s="3"/>
      <c r="AB651" s="3"/>
      <c r="AC651" s="21"/>
      <c r="AD651" s="21"/>
      <c r="AE651" s="21"/>
      <c r="AF651" s="4"/>
      <c r="AG651" s="1"/>
    </row>
    <row r="652" spans="1:33" ht="31.5" x14ac:dyDescent="0.25">
      <c r="A652" s="68" t="s">
        <v>1325</v>
      </c>
      <c r="B652" s="64" t="s">
        <v>1366</v>
      </c>
      <c r="C652" s="65" t="s">
        <v>1367</v>
      </c>
      <c r="D652" s="39">
        <v>1.1513483999999998</v>
      </c>
      <c r="E652" s="39">
        <v>0</v>
      </c>
      <c r="F652" s="39">
        <f t="shared" si="242"/>
        <v>1.1513483999999998</v>
      </c>
      <c r="G652" s="40">
        <f t="shared" si="243"/>
        <v>1.1513483999999998</v>
      </c>
      <c r="H652" s="40">
        <f t="shared" si="243"/>
        <v>0</v>
      </c>
      <c r="I652" s="39">
        <v>0</v>
      </c>
      <c r="J652" s="39">
        <v>0</v>
      </c>
      <c r="K652" s="39">
        <v>0</v>
      </c>
      <c r="L652" s="45">
        <v>0</v>
      </c>
      <c r="M652" s="39">
        <v>0</v>
      </c>
      <c r="N652" s="45">
        <v>0</v>
      </c>
      <c r="O652" s="48">
        <v>1.1513483999999998</v>
      </c>
      <c r="P652" s="45">
        <v>0</v>
      </c>
      <c r="Q652" s="40">
        <f t="shared" si="244"/>
        <v>1.1513483999999998</v>
      </c>
      <c r="R652" s="40">
        <f t="shared" si="245"/>
        <v>0</v>
      </c>
      <c r="S652" s="41">
        <v>0</v>
      </c>
      <c r="T652" s="42" t="s">
        <v>33</v>
      </c>
      <c r="U652" s="4"/>
      <c r="V652" s="4"/>
      <c r="W652" s="4"/>
      <c r="X652" s="20"/>
      <c r="Y652" s="20"/>
      <c r="Z652" s="20"/>
      <c r="AA652" s="3"/>
      <c r="AB652" s="3"/>
      <c r="AC652" s="21"/>
      <c r="AD652" s="21"/>
      <c r="AE652" s="21"/>
      <c r="AF652" s="4"/>
      <c r="AG652" s="1"/>
    </row>
    <row r="653" spans="1:33" ht="31.5" x14ac:dyDescent="0.25">
      <c r="A653" s="68" t="s">
        <v>1325</v>
      </c>
      <c r="B653" s="64" t="s">
        <v>1368</v>
      </c>
      <c r="C653" s="65" t="s">
        <v>1369</v>
      </c>
      <c r="D653" s="39">
        <v>0.25709759999999998</v>
      </c>
      <c r="E653" s="39">
        <v>0</v>
      </c>
      <c r="F653" s="39">
        <f t="shared" si="242"/>
        <v>0.25709759999999998</v>
      </c>
      <c r="G653" s="40" t="s">
        <v>33</v>
      </c>
      <c r="H653" s="40">
        <f t="shared" si="243"/>
        <v>0.25709759999999998</v>
      </c>
      <c r="I653" s="39" t="s">
        <v>33</v>
      </c>
      <c r="J653" s="39">
        <v>0.25709759999999998</v>
      </c>
      <c r="K653" s="39" t="s">
        <v>33</v>
      </c>
      <c r="L653" s="45">
        <v>0</v>
      </c>
      <c r="M653" s="39" t="s">
        <v>33</v>
      </c>
      <c r="N653" s="45">
        <v>0</v>
      </c>
      <c r="O653" s="48" t="s">
        <v>33</v>
      </c>
      <c r="P653" s="45">
        <v>0</v>
      </c>
      <c r="Q653" s="40">
        <f t="shared" si="244"/>
        <v>0</v>
      </c>
      <c r="R653" s="40" t="s">
        <v>33</v>
      </c>
      <c r="S653" s="41" t="s">
        <v>33</v>
      </c>
      <c r="T653" s="69" t="s">
        <v>1370</v>
      </c>
      <c r="U653" s="4"/>
      <c r="V653" s="4"/>
      <c r="W653" s="4"/>
      <c r="X653" s="20"/>
      <c r="Y653" s="20"/>
      <c r="Z653" s="20"/>
      <c r="AA653" s="3"/>
      <c r="AB653" s="3"/>
      <c r="AC653" s="21"/>
      <c r="AD653" s="21"/>
      <c r="AE653" s="21"/>
      <c r="AF653" s="4"/>
      <c r="AG653" s="1"/>
    </row>
    <row r="654" spans="1:33" ht="31.5" x14ac:dyDescent="0.25">
      <c r="A654" s="68" t="s">
        <v>1325</v>
      </c>
      <c r="B654" s="64" t="s">
        <v>1371</v>
      </c>
      <c r="C654" s="65" t="s">
        <v>1372</v>
      </c>
      <c r="D654" s="39">
        <v>0.37766400000000006</v>
      </c>
      <c r="E654" s="39">
        <v>0</v>
      </c>
      <c r="F654" s="39">
        <f t="shared" si="242"/>
        <v>0.37766400000000006</v>
      </c>
      <c r="G654" s="40" t="s">
        <v>33</v>
      </c>
      <c r="H654" s="40">
        <f t="shared" si="243"/>
        <v>0.377664</v>
      </c>
      <c r="I654" s="39" t="s">
        <v>33</v>
      </c>
      <c r="J654" s="7">
        <v>0.377664</v>
      </c>
      <c r="K654" s="39" t="s">
        <v>33</v>
      </c>
      <c r="L654" s="45">
        <v>0</v>
      </c>
      <c r="M654" s="39" t="s">
        <v>33</v>
      </c>
      <c r="N654" s="45">
        <v>0</v>
      </c>
      <c r="O654" s="48" t="s">
        <v>33</v>
      </c>
      <c r="P654" s="45">
        <v>0</v>
      </c>
      <c r="Q654" s="40">
        <f t="shared" si="244"/>
        <v>0</v>
      </c>
      <c r="R654" s="40" t="s">
        <v>33</v>
      </c>
      <c r="S654" s="41" t="s">
        <v>33</v>
      </c>
      <c r="T654" s="69" t="s">
        <v>1370</v>
      </c>
      <c r="U654" s="4"/>
      <c r="V654" s="4"/>
      <c r="W654" s="4"/>
      <c r="X654" s="20"/>
      <c r="Y654" s="20"/>
      <c r="Z654" s="20"/>
      <c r="AA654" s="3"/>
      <c r="AB654" s="3"/>
      <c r="AC654" s="21"/>
      <c r="AD654" s="21"/>
      <c r="AE654" s="21"/>
      <c r="AF654" s="4"/>
      <c r="AG654" s="1"/>
    </row>
    <row r="655" spans="1:33" ht="31.5" x14ac:dyDescent="0.25">
      <c r="A655" s="60" t="s">
        <v>1325</v>
      </c>
      <c r="B655" s="66" t="s">
        <v>1373</v>
      </c>
      <c r="C655" s="67" t="s">
        <v>1374</v>
      </c>
      <c r="D655" s="39">
        <v>9.444924576</v>
      </c>
      <c r="E655" s="39">
        <v>0</v>
      </c>
      <c r="F655" s="39">
        <f t="shared" si="242"/>
        <v>9.444924576</v>
      </c>
      <c r="G655" s="40">
        <f t="shared" si="243"/>
        <v>9.444924576</v>
      </c>
      <c r="H655" s="40">
        <f t="shared" si="243"/>
        <v>0</v>
      </c>
      <c r="I655" s="39">
        <v>0</v>
      </c>
      <c r="J655" s="39">
        <v>0</v>
      </c>
      <c r="K655" s="39">
        <v>0</v>
      </c>
      <c r="L655" s="45">
        <v>0</v>
      </c>
      <c r="M655" s="39">
        <v>0</v>
      </c>
      <c r="N655" s="45">
        <v>0</v>
      </c>
      <c r="O655" s="48">
        <v>9.444924576</v>
      </c>
      <c r="P655" s="45">
        <v>0</v>
      </c>
      <c r="Q655" s="40">
        <f t="shared" si="244"/>
        <v>9.444924576</v>
      </c>
      <c r="R655" s="40">
        <f t="shared" si="245"/>
        <v>0</v>
      </c>
      <c r="S655" s="41">
        <v>0</v>
      </c>
      <c r="T655" s="42" t="s">
        <v>33</v>
      </c>
      <c r="U655" s="4"/>
      <c r="V655" s="4"/>
      <c r="W655" s="4"/>
      <c r="X655" s="20"/>
      <c r="Y655" s="20"/>
      <c r="Z655" s="20"/>
      <c r="AA655" s="3"/>
      <c r="AB655" s="3"/>
      <c r="AC655" s="21"/>
      <c r="AD655" s="21"/>
      <c r="AE655" s="21"/>
      <c r="AF655" s="4"/>
      <c r="AG655" s="1"/>
    </row>
    <row r="656" spans="1:33" ht="31.5" x14ac:dyDescent="0.25">
      <c r="A656" s="60" t="s">
        <v>1325</v>
      </c>
      <c r="B656" s="66" t="s">
        <v>1375</v>
      </c>
      <c r="C656" s="65" t="s">
        <v>1376</v>
      </c>
      <c r="D656" s="39">
        <v>3.8790839999999998</v>
      </c>
      <c r="E656" s="39">
        <v>0</v>
      </c>
      <c r="F656" s="39">
        <f t="shared" si="242"/>
        <v>3.8790839999999998</v>
      </c>
      <c r="G656" s="40">
        <f t="shared" si="243"/>
        <v>3.8790839999999998</v>
      </c>
      <c r="H656" s="40">
        <f t="shared" si="243"/>
        <v>0</v>
      </c>
      <c r="I656" s="39">
        <v>0</v>
      </c>
      <c r="J656" s="39">
        <v>0</v>
      </c>
      <c r="K656" s="39">
        <v>0</v>
      </c>
      <c r="L656" s="45">
        <v>0</v>
      </c>
      <c r="M656" s="39">
        <v>0</v>
      </c>
      <c r="N656" s="45">
        <v>0</v>
      </c>
      <c r="O656" s="48">
        <v>3.8790839999999998</v>
      </c>
      <c r="P656" s="45">
        <v>0</v>
      </c>
      <c r="Q656" s="40">
        <f t="shared" si="244"/>
        <v>3.8790839999999998</v>
      </c>
      <c r="R656" s="40">
        <f t="shared" si="245"/>
        <v>0</v>
      </c>
      <c r="S656" s="41">
        <v>0</v>
      </c>
      <c r="T656" s="42" t="s">
        <v>33</v>
      </c>
      <c r="U656" s="4"/>
      <c r="V656" s="4"/>
      <c r="W656" s="4"/>
      <c r="X656" s="20"/>
      <c r="Y656" s="20"/>
      <c r="Z656" s="20"/>
      <c r="AA656" s="3"/>
      <c r="AB656" s="3"/>
      <c r="AC656" s="21"/>
      <c r="AD656" s="21"/>
      <c r="AE656" s="21"/>
      <c r="AF656" s="4"/>
      <c r="AG656" s="1"/>
    </row>
    <row r="657" spans="1:33" ht="31.5" x14ac:dyDescent="0.25">
      <c r="A657" s="60" t="s">
        <v>1325</v>
      </c>
      <c r="B657" s="63" t="s">
        <v>1377</v>
      </c>
      <c r="C657" s="36" t="s">
        <v>1378</v>
      </c>
      <c r="D657" s="39">
        <v>1.9976144279999999</v>
      </c>
      <c r="E657" s="39">
        <v>0</v>
      </c>
      <c r="F657" s="39">
        <f t="shared" si="242"/>
        <v>1.9976144279999999</v>
      </c>
      <c r="G657" s="40">
        <f t="shared" si="243"/>
        <v>1.9976144279999999</v>
      </c>
      <c r="H657" s="40">
        <f t="shared" si="243"/>
        <v>0</v>
      </c>
      <c r="I657" s="39">
        <v>0</v>
      </c>
      <c r="J657" s="39">
        <v>0</v>
      </c>
      <c r="K657" s="39">
        <v>0</v>
      </c>
      <c r="L657" s="45">
        <v>0</v>
      </c>
      <c r="M657" s="39">
        <v>1.9976144279999999</v>
      </c>
      <c r="N657" s="45">
        <v>0</v>
      </c>
      <c r="O657" s="48">
        <v>0</v>
      </c>
      <c r="P657" s="45">
        <v>0</v>
      </c>
      <c r="Q657" s="40">
        <f t="shared" si="244"/>
        <v>1.9976144279999999</v>
      </c>
      <c r="R657" s="40">
        <f t="shared" si="245"/>
        <v>0</v>
      </c>
      <c r="S657" s="41">
        <v>0</v>
      </c>
      <c r="T657" s="42" t="s">
        <v>33</v>
      </c>
      <c r="U657" s="4"/>
      <c r="V657" s="4"/>
      <c r="W657" s="4"/>
      <c r="X657" s="20"/>
      <c r="Y657" s="20"/>
      <c r="Z657" s="20"/>
      <c r="AA657" s="3"/>
      <c r="AB657" s="3"/>
      <c r="AC657" s="21"/>
      <c r="AD657" s="21"/>
      <c r="AE657" s="21"/>
      <c r="AF657" s="4"/>
      <c r="AG657" s="1"/>
    </row>
    <row r="658" spans="1:33" ht="31.5" x14ac:dyDescent="0.25">
      <c r="A658" s="60" t="s">
        <v>1325</v>
      </c>
      <c r="B658" s="66" t="s">
        <v>1379</v>
      </c>
      <c r="C658" s="36" t="s">
        <v>1380</v>
      </c>
      <c r="D658" s="39">
        <v>0.93632399999999993</v>
      </c>
      <c r="E658" s="39">
        <v>0</v>
      </c>
      <c r="F658" s="39">
        <f t="shared" si="242"/>
        <v>0.93632399999999993</v>
      </c>
      <c r="G658" s="40">
        <f t="shared" si="243"/>
        <v>0.93632399999999993</v>
      </c>
      <c r="H658" s="40">
        <f t="shared" si="243"/>
        <v>0</v>
      </c>
      <c r="I658" s="39">
        <v>0</v>
      </c>
      <c r="J658" s="39">
        <v>0</v>
      </c>
      <c r="K658" s="39">
        <v>0</v>
      </c>
      <c r="L658" s="45">
        <v>0</v>
      </c>
      <c r="M658" s="39">
        <v>0</v>
      </c>
      <c r="N658" s="45">
        <v>0</v>
      </c>
      <c r="O658" s="48">
        <v>0.93632399999999993</v>
      </c>
      <c r="P658" s="45">
        <v>0</v>
      </c>
      <c r="Q658" s="40">
        <f t="shared" si="244"/>
        <v>0.93632399999999993</v>
      </c>
      <c r="R658" s="40">
        <f t="shared" si="245"/>
        <v>0</v>
      </c>
      <c r="S658" s="41">
        <v>0</v>
      </c>
      <c r="T658" s="42" t="s">
        <v>33</v>
      </c>
      <c r="U658" s="4"/>
      <c r="V658" s="4"/>
      <c r="W658" s="4"/>
      <c r="X658" s="20"/>
      <c r="Y658" s="20"/>
      <c r="Z658" s="20"/>
      <c r="AA658" s="3"/>
      <c r="AB658" s="3"/>
      <c r="AC658" s="21"/>
      <c r="AD658" s="21"/>
      <c r="AE658" s="21"/>
      <c r="AF658" s="4"/>
      <c r="AG658" s="1"/>
    </row>
    <row r="659" spans="1:33" ht="31.5" x14ac:dyDescent="0.25">
      <c r="A659" s="68" t="s">
        <v>1325</v>
      </c>
      <c r="B659" s="64" t="s">
        <v>1381</v>
      </c>
      <c r="C659" s="65" t="s">
        <v>1382</v>
      </c>
      <c r="D659" s="39">
        <v>0.84325200000000011</v>
      </c>
      <c r="E659" s="39">
        <v>0.3624</v>
      </c>
      <c r="F659" s="39">
        <f t="shared" si="242"/>
        <v>0.48085200000000011</v>
      </c>
      <c r="G659" s="40">
        <f t="shared" si="243"/>
        <v>0.27854707200000001</v>
      </c>
      <c r="H659" s="40">
        <f t="shared" si="243"/>
        <v>0</v>
      </c>
      <c r="I659" s="39">
        <v>0</v>
      </c>
      <c r="J659" s="39">
        <v>0</v>
      </c>
      <c r="K659" s="39">
        <v>0</v>
      </c>
      <c r="L659" s="45">
        <v>0</v>
      </c>
      <c r="M659" s="39">
        <v>0</v>
      </c>
      <c r="N659" s="45">
        <v>0</v>
      </c>
      <c r="O659" s="45">
        <v>0.27854707200000001</v>
      </c>
      <c r="P659" s="45">
        <v>0</v>
      </c>
      <c r="Q659" s="40">
        <f t="shared" si="244"/>
        <v>0.48085200000000011</v>
      </c>
      <c r="R659" s="40">
        <f t="shared" si="245"/>
        <v>0</v>
      </c>
      <c r="S659" s="41">
        <v>0</v>
      </c>
      <c r="T659" s="42" t="s">
        <v>33</v>
      </c>
      <c r="U659" s="4"/>
      <c r="V659" s="4"/>
      <c r="W659" s="4"/>
      <c r="X659" s="20"/>
      <c r="Y659" s="20"/>
      <c r="Z659" s="20"/>
      <c r="AA659" s="3"/>
      <c r="AB659" s="3"/>
      <c r="AC659" s="21"/>
      <c r="AD659" s="21"/>
      <c r="AE659" s="21"/>
      <c r="AF659" s="4"/>
      <c r="AG659" s="1"/>
    </row>
    <row r="660" spans="1:33" ht="63" x14ac:dyDescent="0.25">
      <c r="A660" s="68" t="s">
        <v>1325</v>
      </c>
      <c r="B660" s="64" t="s">
        <v>1383</v>
      </c>
      <c r="C660" s="65" t="s">
        <v>1384</v>
      </c>
      <c r="D660" s="39">
        <v>9.0320000040000004</v>
      </c>
      <c r="E660" s="39">
        <v>0</v>
      </c>
      <c r="F660" s="39">
        <f>D660-E660</f>
        <v>9.0320000040000004</v>
      </c>
      <c r="G660" s="40" t="s">
        <v>33</v>
      </c>
      <c r="H660" s="40">
        <f t="shared" si="243"/>
        <v>8.4359999999999999</v>
      </c>
      <c r="I660" s="39" t="s">
        <v>33</v>
      </c>
      <c r="J660" s="39">
        <v>8.4359999999999999</v>
      </c>
      <c r="K660" s="39" t="s">
        <v>33</v>
      </c>
      <c r="L660" s="45">
        <v>0</v>
      </c>
      <c r="M660" s="39" t="s">
        <v>33</v>
      </c>
      <c r="N660" s="45">
        <v>0</v>
      </c>
      <c r="O660" s="45" t="s">
        <v>33</v>
      </c>
      <c r="P660" s="45">
        <v>0</v>
      </c>
      <c r="Q660" s="40">
        <f>F660-H660</f>
        <v>0.59600000400000042</v>
      </c>
      <c r="R660" s="40" t="s">
        <v>33</v>
      </c>
      <c r="S660" s="41" t="s">
        <v>33</v>
      </c>
      <c r="T660" s="47" t="s">
        <v>357</v>
      </c>
      <c r="U660" s="4"/>
      <c r="V660" s="4"/>
      <c r="W660" s="4"/>
      <c r="X660" s="20"/>
      <c r="Y660" s="20"/>
      <c r="Z660" s="20"/>
      <c r="AA660" s="3"/>
      <c r="AB660" s="3"/>
      <c r="AC660" s="21"/>
      <c r="AD660" s="21"/>
      <c r="AE660" s="21"/>
      <c r="AF660" s="4"/>
      <c r="AG660" s="1"/>
    </row>
    <row r="661" spans="1:33" x14ac:dyDescent="0.25">
      <c r="A661" s="68" t="s">
        <v>1325</v>
      </c>
      <c r="B661" s="64" t="s">
        <v>1385</v>
      </c>
      <c r="C661" s="70" t="s">
        <v>1386</v>
      </c>
      <c r="D661" s="39">
        <v>0.15519010799999999</v>
      </c>
      <c r="E661" s="39">
        <v>0</v>
      </c>
      <c r="F661" s="39">
        <f t="shared" si="242"/>
        <v>0.15519010799999999</v>
      </c>
      <c r="G661" s="40">
        <f t="shared" si="243"/>
        <v>0.15519010799999999</v>
      </c>
      <c r="H661" s="40">
        <f t="shared" si="243"/>
        <v>0</v>
      </c>
      <c r="I661" s="39">
        <v>0</v>
      </c>
      <c r="J661" s="39">
        <v>0</v>
      </c>
      <c r="K661" s="39">
        <v>0</v>
      </c>
      <c r="L661" s="40">
        <v>0</v>
      </c>
      <c r="M661" s="39">
        <v>0</v>
      </c>
      <c r="N661" s="40">
        <v>0</v>
      </c>
      <c r="O661" s="40">
        <v>0.15519010799999999</v>
      </c>
      <c r="P661" s="40">
        <v>0</v>
      </c>
      <c r="Q661" s="40">
        <f t="shared" si="244"/>
        <v>0.15519010799999999</v>
      </c>
      <c r="R661" s="40">
        <f t="shared" si="245"/>
        <v>0</v>
      </c>
      <c r="S661" s="41">
        <v>0</v>
      </c>
      <c r="T661" s="42" t="s">
        <v>33</v>
      </c>
      <c r="U661" s="4"/>
      <c r="V661" s="4"/>
      <c r="W661" s="4"/>
      <c r="X661" s="20"/>
      <c r="Y661" s="20"/>
      <c r="Z661" s="20"/>
      <c r="AA661" s="3"/>
      <c r="AB661" s="3"/>
      <c r="AC661" s="21"/>
      <c r="AD661" s="21"/>
      <c r="AE661" s="21"/>
      <c r="AF661" s="4"/>
      <c r="AG661" s="1"/>
    </row>
    <row r="662" spans="1:33" x14ac:dyDescent="0.25">
      <c r="A662" s="68" t="s">
        <v>1325</v>
      </c>
      <c r="B662" s="64" t="s">
        <v>1387</v>
      </c>
      <c r="C662" s="70" t="s">
        <v>1388</v>
      </c>
      <c r="D662" s="39">
        <v>0.25383535200000001</v>
      </c>
      <c r="E662" s="39">
        <v>0</v>
      </c>
      <c r="F662" s="39">
        <f t="shared" si="242"/>
        <v>0.25383535200000001</v>
      </c>
      <c r="G662" s="40">
        <f t="shared" si="243"/>
        <v>0.25383535200000001</v>
      </c>
      <c r="H662" s="40">
        <f t="shared" si="243"/>
        <v>0</v>
      </c>
      <c r="I662" s="39">
        <v>0</v>
      </c>
      <c r="J662" s="39">
        <v>0</v>
      </c>
      <c r="K662" s="39">
        <v>0</v>
      </c>
      <c r="L662" s="40">
        <v>0</v>
      </c>
      <c r="M662" s="39">
        <v>0</v>
      </c>
      <c r="N662" s="40">
        <v>0</v>
      </c>
      <c r="O662" s="46">
        <v>0.25383535200000001</v>
      </c>
      <c r="P662" s="40">
        <v>0</v>
      </c>
      <c r="Q662" s="40">
        <f t="shared" si="244"/>
        <v>0.25383535200000001</v>
      </c>
      <c r="R662" s="40">
        <f t="shared" si="245"/>
        <v>0</v>
      </c>
      <c r="S662" s="41">
        <v>0</v>
      </c>
      <c r="T662" s="42" t="s">
        <v>33</v>
      </c>
      <c r="U662" s="4"/>
      <c r="V662" s="4"/>
      <c r="W662" s="4"/>
      <c r="X662" s="20"/>
      <c r="Y662" s="20"/>
      <c r="Z662" s="20"/>
      <c r="AA662" s="3"/>
      <c r="AB662" s="3"/>
      <c r="AC662" s="21"/>
      <c r="AD662" s="21"/>
      <c r="AE662" s="21"/>
      <c r="AF662" s="4"/>
      <c r="AG662" s="1"/>
    </row>
    <row r="663" spans="1:33" ht="31.5" x14ac:dyDescent="0.25">
      <c r="A663" s="68" t="s">
        <v>1325</v>
      </c>
      <c r="B663" s="64" t="s">
        <v>1389</v>
      </c>
      <c r="C663" s="70" t="s">
        <v>1390</v>
      </c>
      <c r="D663" s="39">
        <v>0.53469537600000006</v>
      </c>
      <c r="E663" s="39">
        <v>0</v>
      </c>
      <c r="F663" s="39">
        <f t="shared" si="242"/>
        <v>0.53469537600000006</v>
      </c>
      <c r="G663" s="40">
        <f t="shared" si="243"/>
        <v>0.53469537600000006</v>
      </c>
      <c r="H663" s="40">
        <f t="shared" si="243"/>
        <v>0</v>
      </c>
      <c r="I663" s="39">
        <v>0</v>
      </c>
      <c r="J663" s="39">
        <v>0</v>
      </c>
      <c r="K663" s="39">
        <v>0</v>
      </c>
      <c r="L663" s="40">
        <v>0</v>
      </c>
      <c r="M663" s="39">
        <v>0</v>
      </c>
      <c r="N663" s="40">
        <v>0</v>
      </c>
      <c r="O663" s="46">
        <v>0.53469537600000006</v>
      </c>
      <c r="P663" s="40">
        <v>0</v>
      </c>
      <c r="Q663" s="40">
        <f t="shared" si="244"/>
        <v>0.53469537600000006</v>
      </c>
      <c r="R663" s="40">
        <f t="shared" si="245"/>
        <v>0</v>
      </c>
      <c r="S663" s="41">
        <v>0</v>
      </c>
      <c r="T663" s="42" t="s">
        <v>33</v>
      </c>
      <c r="U663" s="4"/>
      <c r="V663" s="4"/>
      <c r="W663" s="4"/>
      <c r="X663" s="20"/>
      <c r="Y663" s="20"/>
      <c r="Z663" s="20"/>
      <c r="AA663" s="3"/>
      <c r="AB663" s="3"/>
      <c r="AC663" s="21"/>
      <c r="AD663" s="21"/>
      <c r="AE663" s="21"/>
      <c r="AF663" s="4"/>
      <c r="AG663" s="1"/>
    </row>
    <row r="664" spans="1:33" ht="31.5" x14ac:dyDescent="0.25">
      <c r="A664" s="68" t="s">
        <v>1325</v>
      </c>
      <c r="B664" s="64" t="s">
        <v>1391</v>
      </c>
      <c r="C664" s="70" t="s">
        <v>1392</v>
      </c>
      <c r="D664" s="39" t="s">
        <v>33</v>
      </c>
      <c r="E664" s="39" t="s">
        <v>33</v>
      </c>
      <c r="F664" s="39" t="s">
        <v>33</v>
      </c>
      <c r="G664" s="40" t="s">
        <v>33</v>
      </c>
      <c r="H664" s="40">
        <f t="shared" ref="H664:H672" si="246">J664+L664+N664+P664</f>
        <v>0</v>
      </c>
      <c r="I664" s="39" t="s">
        <v>33</v>
      </c>
      <c r="J664" s="39">
        <v>0</v>
      </c>
      <c r="K664" s="39" t="s">
        <v>33</v>
      </c>
      <c r="L664" s="40">
        <v>0</v>
      </c>
      <c r="M664" s="39" t="s">
        <v>33</v>
      </c>
      <c r="N664" s="40">
        <v>0</v>
      </c>
      <c r="O664" s="46" t="s">
        <v>33</v>
      </c>
      <c r="P664" s="40">
        <v>0</v>
      </c>
      <c r="Q664" s="40" t="s">
        <v>33</v>
      </c>
      <c r="R664" s="40" t="s">
        <v>33</v>
      </c>
      <c r="S664" s="41" t="s">
        <v>33</v>
      </c>
      <c r="T664" s="51" t="s">
        <v>1393</v>
      </c>
      <c r="U664" s="4"/>
      <c r="V664" s="4"/>
      <c r="W664" s="4"/>
      <c r="X664" s="20"/>
      <c r="Y664" s="20"/>
      <c r="Z664" s="20"/>
      <c r="AA664" s="3"/>
      <c r="AB664" s="3"/>
      <c r="AC664" s="21"/>
      <c r="AD664" s="21"/>
      <c r="AE664" s="21"/>
      <c r="AF664" s="4"/>
      <c r="AG664" s="1"/>
    </row>
    <row r="665" spans="1:33" ht="47.25" x14ac:dyDescent="0.25">
      <c r="A665" s="68" t="s">
        <v>1325</v>
      </c>
      <c r="B665" s="64" t="s">
        <v>1394</v>
      </c>
      <c r="C665" s="70" t="s">
        <v>1395</v>
      </c>
      <c r="D665" s="39" t="s">
        <v>33</v>
      </c>
      <c r="E665" s="39" t="s">
        <v>33</v>
      </c>
      <c r="F665" s="39" t="s">
        <v>33</v>
      </c>
      <c r="G665" s="40" t="s">
        <v>33</v>
      </c>
      <c r="H665" s="40">
        <f t="shared" si="246"/>
        <v>0</v>
      </c>
      <c r="I665" s="39" t="s">
        <v>33</v>
      </c>
      <c r="J665" s="39">
        <v>0</v>
      </c>
      <c r="K665" s="39" t="s">
        <v>33</v>
      </c>
      <c r="L665" s="40">
        <v>0</v>
      </c>
      <c r="M665" s="39" t="s">
        <v>33</v>
      </c>
      <c r="N665" s="40">
        <v>0</v>
      </c>
      <c r="O665" s="46" t="s">
        <v>33</v>
      </c>
      <c r="P665" s="40">
        <v>0</v>
      </c>
      <c r="Q665" s="40" t="s">
        <v>33</v>
      </c>
      <c r="R665" s="40" t="s">
        <v>33</v>
      </c>
      <c r="S665" s="41" t="s">
        <v>33</v>
      </c>
      <c r="T665" s="42" t="s">
        <v>739</v>
      </c>
      <c r="U665" s="4"/>
      <c r="V665" s="4"/>
      <c r="W665" s="4"/>
      <c r="X665" s="20"/>
      <c r="Y665" s="20"/>
      <c r="Z665" s="20"/>
      <c r="AA665" s="3"/>
      <c r="AB665" s="3"/>
      <c r="AC665" s="21"/>
      <c r="AD665" s="21"/>
      <c r="AE665" s="21"/>
      <c r="AF665" s="4"/>
      <c r="AG665" s="1"/>
    </row>
    <row r="666" spans="1:33" ht="47.25" x14ac:dyDescent="0.25">
      <c r="A666" s="68" t="s">
        <v>1325</v>
      </c>
      <c r="B666" s="64" t="s">
        <v>1396</v>
      </c>
      <c r="C666" s="70" t="s">
        <v>1397</v>
      </c>
      <c r="D666" s="39" t="s">
        <v>33</v>
      </c>
      <c r="E666" s="39" t="s">
        <v>33</v>
      </c>
      <c r="F666" s="39" t="s">
        <v>33</v>
      </c>
      <c r="G666" s="40" t="s">
        <v>33</v>
      </c>
      <c r="H666" s="40">
        <f t="shared" si="246"/>
        <v>0</v>
      </c>
      <c r="I666" s="39" t="s">
        <v>33</v>
      </c>
      <c r="J666" s="39">
        <v>0</v>
      </c>
      <c r="K666" s="39" t="s">
        <v>33</v>
      </c>
      <c r="L666" s="40">
        <v>0</v>
      </c>
      <c r="M666" s="39" t="s">
        <v>33</v>
      </c>
      <c r="N666" s="40">
        <v>0</v>
      </c>
      <c r="O666" s="46" t="s">
        <v>33</v>
      </c>
      <c r="P666" s="40">
        <v>0</v>
      </c>
      <c r="Q666" s="40" t="s">
        <v>33</v>
      </c>
      <c r="R666" s="40" t="s">
        <v>33</v>
      </c>
      <c r="S666" s="41" t="s">
        <v>33</v>
      </c>
      <c r="T666" s="42" t="s">
        <v>739</v>
      </c>
      <c r="U666" s="4"/>
      <c r="V666" s="4"/>
      <c r="W666" s="4"/>
      <c r="X666" s="20"/>
      <c r="Y666" s="20"/>
      <c r="Z666" s="20"/>
      <c r="AA666" s="3"/>
      <c r="AB666" s="3"/>
      <c r="AC666" s="21"/>
      <c r="AD666" s="21"/>
      <c r="AE666" s="21"/>
      <c r="AF666" s="4"/>
      <c r="AG666" s="1"/>
    </row>
    <row r="667" spans="1:33" ht="31.5" x14ac:dyDescent="0.25">
      <c r="A667" s="68" t="s">
        <v>1325</v>
      </c>
      <c r="B667" s="64" t="s">
        <v>1398</v>
      </c>
      <c r="C667" s="70" t="s">
        <v>1399</v>
      </c>
      <c r="D667" s="39" t="s">
        <v>33</v>
      </c>
      <c r="E667" s="39" t="s">
        <v>33</v>
      </c>
      <c r="F667" s="39" t="s">
        <v>33</v>
      </c>
      <c r="G667" s="40" t="s">
        <v>33</v>
      </c>
      <c r="H667" s="40">
        <f t="shared" si="246"/>
        <v>0.188</v>
      </c>
      <c r="I667" s="39" t="s">
        <v>33</v>
      </c>
      <c r="J667" s="39">
        <v>0.188</v>
      </c>
      <c r="K667" s="39" t="s">
        <v>33</v>
      </c>
      <c r="L667" s="40">
        <v>0</v>
      </c>
      <c r="M667" s="39" t="s">
        <v>33</v>
      </c>
      <c r="N667" s="40">
        <v>0</v>
      </c>
      <c r="O667" s="46" t="s">
        <v>33</v>
      </c>
      <c r="P667" s="40">
        <v>0</v>
      </c>
      <c r="Q667" s="40" t="s">
        <v>33</v>
      </c>
      <c r="R667" s="40" t="s">
        <v>33</v>
      </c>
      <c r="S667" s="41" t="s">
        <v>33</v>
      </c>
      <c r="T667" s="42" t="s">
        <v>739</v>
      </c>
      <c r="U667" s="4"/>
      <c r="V667" s="4"/>
      <c r="W667" s="4"/>
      <c r="X667" s="20"/>
      <c r="Y667" s="20"/>
      <c r="Z667" s="20"/>
      <c r="AA667" s="3"/>
      <c r="AB667" s="3"/>
      <c r="AC667" s="21"/>
      <c r="AD667" s="21"/>
      <c r="AE667" s="21"/>
      <c r="AF667" s="4"/>
      <c r="AG667" s="1"/>
    </row>
    <row r="668" spans="1:33" ht="47.25" x14ac:dyDescent="0.25">
      <c r="A668" s="68" t="s">
        <v>1325</v>
      </c>
      <c r="B668" s="64" t="s">
        <v>1400</v>
      </c>
      <c r="C668" s="70" t="s">
        <v>1401</v>
      </c>
      <c r="D668" s="39" t="s">
        <v>33</v>
      </c>
      <c r="E668" s="39" t="s">
        <v>33</v>
      </c>
      <c r="F668" s="39" t="s">
        <v>33</v>
      </c>
      <c r="G668" s="40" t="s">
        <v>33</v>
      </c>
      <c r="H668" s="40">
        <f t="shared" si="246"/>
        <v>0.10199999999999999</v>
      </c>
      <c r="I668" s="39" t="s">
        <v>33</v>
      </c>
      <c r="J668" s="39">
        <v>0.10199999999999999</v>
      </c>
      <c r="K668" s="39" t="s">
        <v>33</v>
      </c>
      <c r="L668" s="40">
        <v>0</v>
      </c>
      <c r="M668" s="39" t="s">
        <v>33</v>
      </c>
      <c r="N668" s="40">
        <v>0</v>
      </c>
      <c r="O668" s="46" t="s">
        <v>33</v>
      </c>
      <c r="P668" s="40">
        <v>0</v>
      </c>
      <c r="Q668" s="40" t="s">
        <v>33</v>
      </c>
      <c r="R668" s="40" t="s">
        <v>33</v>
      </c>
      <c r="S668" s="41" t="s">
        <v>33</v>
      </c>
      <c r="T668" s="42" t="s">
        <v>739</v>
      </c>
      <c r="U668" s="4"/>
      <c r="V668" s="4"/>
      <c r="W668" s="4"/>
      <c r="X668" s="20"/>
      <c r="Y668" s="20"/>
      <c r="Z668" s="20"/>
      <c r="AA668" s="3"/>
      <c r="AB668" s="3"/>
      <c r="AC668" s="21"/>
      <c r="AD668" s="21"/>
      <c r="AE668" s="21"/>
      <c r="AF668" s="4"/>
      <c r="AG668" s="1"/>
    </row>
    <row r="669" spans="1:33" ht="31.5" x14ac:dyDescent="0.25">
      <c r="A669" s="68" t="s">
        <v>1325</v>
      </c>
      <c r="B669" s="64" t="s">
        <v>1402</v>
      </c>
      <c r="C669" s="70" t="s">
        <v>1403</v>
      </c>
      <c r="D669" s="39" t="s">
        <v>33</v>
      </c>
      <c r="E669" s="39" t="s">
        <v>33</v>
      </c>
      <c r="F669" s="39" t="s">
        <v>33</v>
      </c>
      <c r="G669" s="40" t="s">
        <v>33</v>
      </c>
      <c r="H669" s="40">
        <f t="shared" si="246"/>
        <v>0</v>
      </c>
      <c r="I669" s="39" t="s">
        <v>33</v>
      </c>
      <c r="J669" s="39">
        <v>0</v>
      </c>
      <c r="K669" s="39" t="s">
        <v>33</v>
      </c>
      <c r="L669" s="40">
        <v>0</v>
      </c>
      <c r="M669" s="39" t="s">
        <v>33</v>
      </c>
      <c r="N669" s="40">
        <v>0</v>
      </c>
      <c r="O669" s="46" t="s">
        <v>33</v>
      </c>
      <c r="P669" s="40">
        <v>0</v>
      </c>
      <c r="Q669" s="40" t="s">
        <v>33</v>
      </c>
      <c r="R669" s="40" t="s">
        <v>33</v>
      </c>
      <c r="S669" s="41" t="s">
        <v>33</v>
      </c>
      <c r="T669" s="42" t="s">
        <v>739</v>
      </c>
      <c r="U669" s="4"/>
      <c r="V669" s="4"/>
      <c r="W669" s="4"/>
      <c r="X669" s="20"/>
      <c r="Y669" s="20"/>
      <c r="Z669" s="20"/>
      <c r="AA669" s="3"/>
      <c r="AB669" s="3"/>
      <c r="AC669" s="21"/>
      <c r="AD669" s="21"/>
      <c r="AE669" s="21"/>
      <c r="AF669" s="4"/>
      <c r="AG669" s="1"/>
    </row>
    <row r="670" spans="1:33" ht="47.25" x14ac:dyDescent="0.25">
      <c r="A670" s="68" t="s">
        <v>1325</v>
      </c>
      <c r="B670" s="64" t="s">
        <v>1404</v>
      </c>
      <c r="C670" s="70" t="s">
        <v>1405</v>
      </c>
      <c r="D670" s="39" t="s">
        <v>33</v>
      </c>
      <c r="E670" s="39" t="s">
        <v>33</v>
      </c>
      <c r="F670" s="39" t="s">
        <v>33</v>
      </c>
      <c r="G670" s="40" t="s">
        <v>33</v>
      </c>
      <c r="H670" s="40">
        <f t="shared" si="246"/>
        <v>0</v>
      </c>
      <c r="I670" s="39" t="s">
        <v>33</v>
      </c>
      <c r="J670" s="39">
        <v>0</v>
      </c>
      <c r="K670" s="39" t="s">
        <v>33</v>
      </c>
      <c r="L670" s="40">
        <v>0</v>
      </c>
      <c r="M670" s="39" t="s">
        <v>33</v>
      </c>
      <c r="N670" s="40">
        <v>0</v>
      </c>
      <c r="O670" s="46" t="s">
        <v>33</v>
      </c>
      <c r="P670" s="40">
        <v>0</v>
      </c>
      <c r="Q670" s="40" t="s">
        <v>33</v>
      </c>
      <c r="R670" s="40" t="s">
        <v>33</v>
      </c>
      <c r="S670" s="41" t="s">
        <v>33</v>
      </c>
      <c r="T670" s="42" t="s">
        <v>739</v>
      </c>
      <c r="U670" s="4"/>
      <c r="V670" s="4"/>
      <c r="W670" s="4"/>
      <c r="X670" s="20"/>
      <c r="Y670" s="20"/>
      <c r="Z670" s="20"/>
      <c r="AA670" s="3"/>
      <c r="AB670" s="3"/>
      <c r="AC670" s="21"/>
      <c r="AD670" s="21"/>
      <c r="AE670" s="21"/>
      <c r="AF670" s="4"/>
      <c r="AG670" s="1"/>
    </row>
    <row r="671" spans="1:33" ht="31.5" x14ac:dyDescent="0.25">
      <c r="A671" s="68" t="s">
        <v>1325</v>
      </c>
      <c r="B671" s="64" t="s">
        <v>1406</v>
      </c>
      <c r="C671" s="70" t="s">
        <v>1407</v>
      </c>
      <c r="D671" s="39" t="s">
        <v>33</v>
      </c>
      <c r="E671" s="39" t="s">
        <v>33</v>
      </c>
      <c r="F671" s="39" t="s">
        <v>33</v>
      </c>
      <c r="G671" s="40" t="s">
        <v>33</v>
      </c>
      <c r="H671" s="40">
        <f t="shared" si="246"/>
        <v>0.11600000000000001</v>
      </c>
      <c r="I671" s="39" t="s">
        <v>33</v>
      </c>
      <c r="J671" s="39">
        <v>0.11600000000000001</v>
      </c>
      <c r="K671" s="39" t="s">
        <v>33</v>
      </c>
      <c r="L671" s="40">
        <v>0</v>
      </c>
      <c r="M671" s="39" t="s">
        <v>33</v>
      </c>
      <c r="N671" s="40">
        <v>0</v>
      </c>
      <c r="O671" s="46" t="s">
        <v>33</v>
      </c>
      <c r="P671" s="40">
        <v>0</v>
      </c>
      <c r="Q671" s="40" t="s">
        <v>33</v>
      </c>
      <c r="R671" s="40" t="s">
        <v>33</v>
      </c>
      <c r="S671" s="41" t="s">
        <v>33</v>
      </c>
      <c r="T671" s="42" t="s">
        <v>739</v>
      </c>
      <c r="U671" s="4"/>
      <c r="V671" s="4"/>
      <c r="W671" s="4"/>
      <c r="X671" s="20"/>
      <c r="Y671" s="20"/>
      <c r="Z671" s="20"/>
      <c r="AA671" s="3"/>
      <c r="AB671" s="3"/>
      <c r="AC671" s="21"/>
      <c r="AD671" s="21"/>
      <c r="AE671" s="21"/>
      <c r="AF671" s="4"/>
      <c r="AG671" s="1"/>
    </row>
    <row r="672" spans="1:33" ht="31.5" x14ac:dyDescent="0.25">
      <c r="A672" s="68" t="s">
        <v>1325</v>
      </c>
      <c r="B672" s="64" t="s">
        <v>1408</v>
      </c>
      <c r="C672" s="70" t="s">
        <v>1409</v>
      </c>
      <c r="D672" s="39" t="s">
        <v>33</v>
      </c>
      <c r="E672" s="39" t="s">
        <v>33</v>
      </c>
      <c r="F672" s="39" t="s">
        <v>33</v>
      </c>
      <c r="G672" s="40" t="s">
        <v>33</v>
      </c>
      <c r="H672" s="40">
        <f t="shared" si="246"/>
        <v>0.23300000000000001</v>
      </c>
      <c r="I672" s="39" t="s">
        <v>33</v>
      </c>
      <c r="J672" s="39">
        <v>0.23300000000000001</v>
      </c>
      <c r="K672" s="39" t="s">
        <v>33</v>
      </c>
      <c r="L672" s="40">
        <v>0</v>
      </c>
      <c r="M672" s="39" t="s">
        <v>33</v>
      </c>
      <c r="N672" s="40">
        <v>0</v>
      </c>
      <c r="O672" s="46" t="s">
        <v>33</v>
      </c>
      <c r="P672" s="40">
        <v>0</v>
      </c>
      <c r="Q672" s="40" t="s">
        <v>33</v>
      </c>
      <c r="R672" s="40" t="s">
        <v>33</v>
      </c>
      <c r="S672" s="41" t="s">
        <v>33</v>
      </c>
      <c r="T672" s="42" t="s">
        <v>739</v>
      </c>
      <c r="U672" s="4"/>
      <c r="V672" s="4"/>
      <c r="W672" s="4"/>
      <c r="X672" s="20"/>
      <c r="Y672" s="20"/>
      <c r="Z672" s="20"/>
      <c r="AA672" s="3"/>
      <c r="AB672" s="3"/>
      <c r="AC672" s="21"/>
      <c r="AD672" s="21"/>
      <c r="AE672" s="21"/>
      <c r="AF672" s="4"/>
      <c r="AG672" s="1"/>
    </row>
    <row r="673" spans="1:33" x14ac:dyDescent="0.25">
      <c r="A673" s="71" t="s">
        <v>1410</v>
      </c>
      <c r="B673" s="72" t="s">
        <v>1411</v>
      </c>
      <c r="C673" s="73" t="s">
        <v>32</v>
      </c>
      <c r="D673" s="31">
        <f t="shared" ref="D673:R673" si="247">SUM(D674,D689,D698,D722,D729,D734,D735)</f>
        <v>15953.276927939036</v>
      </c>
      <c r="E673" s="31">
        <f t="shared" si="247"/>
        <v>4793.1319649100005</v>
      </c>
      <c r="F673" s="31">
        <f t="shared" si="247"/>
        <v>11160.144963029035</v>
      </c>
      <c r="G673" s="32">
        <f t="shared" si="247"/>
        <v>1713.6686465771347</v>
      </c>
      <c r="H673" s="32">
        <f t="shared" si="247"/>
        <v>433.22216858999991</v>
      </c>
      <c r="I673" s="31">
        <f t="shared" si="247"/>
        <v>212.25423896999999</v>
      </c>
      <c r="J673" s="31">
        <f t="shared" si="247"/>
        <v>433.22216858999991</v>
      </c>
      <c r="K673" s="31">
        <f t="shared" si="247"/>
        <v>0</v>
      </c>
      <c r="L673" s="32">
        <f t="shared" si="247"/>
        <v>0</v>
      </c>
      <c r="M673" s="31">
        <f t="shared" si="247"/>
        <v>421.34694458280001</v>
      </c>
      <c r="N673" s="32">
        <f t="shared" si="247"/>
        <v>0</v>
      </c>
      <c r="O673" s="58">
        <f t="shared" si="247"/>
        <v>1080.0674630243348</v>
      </c>
      <c r="P673" s="32">
        <f t="shared" si="247"/>
        <v>0</v>
      </c>
      <c r="Q673" s="32">
        <f t="shared" si="247"/>
        <v>10728.987114439034</v>
      </c>
      <c r="R673" s="32">
        <f t="shared" si="247"/>
        <v>177.76347497999998</v>
      </c>
      <c r="S673" s="33">
        <f t="shared" ref="S673:S719" si="248">R673/(I673)</f>
        <v>0.83750259049066655</v>
      </c>
      <c r="T673" s="34" t="s">
        <v>33</v>
      </c>
      <c r="U673" s="4"/>
      <c r="V673" s="4"/>
      <c r="W673" s="4"/>
      <c r="X673" s="20"/>
      <c r="Y673" s="20"/>
      <c r="Z673" s="20"/>
      <c r="AA673" s="3"/>
      <c r="AB673" s="3"/>
      <c r="AC673" s="21"/>
      <c r="AD673" s="21"/>
      <c r="AE673" s="21"/>
      <c r="AF673" s="4"/>
      <c r="AG673" s="1"/>
    </row>
    <row r="674" spans="1:33" ht="31.5" x14ac:dyDescent="0.25">
      <c r="A674" s="71" t="s">
        <v>1412</v>
      </c>
      <c r="B674" s="72" t="s">
        <v>51</v>
      </c>
      <c r="C674" s="73" t="s">
        <v>32</v>
      </c>
      <c r="D674" s="31">
        <f t="shared" ref="D674:R674" si="249">D675+D679+D682+D688</f>
        <v>340.90589478999993</v>
      </c>
      <c r="E674" s="31">
        <f t="shared" si="249"/>
        <v>338.33631288999999</v>
      </c>
      <c r="F674" s="31">
        <f t="shared" si="249"/>
        <v>2.569581899999946</v>
      </c>
      <c r="G674" s="32">
        <f t="shared" si="249"/>
        <v>198.52920986999999</v>
      </c>
      <c r="H674" s="32">
        <f t="shared" si="249"/>
        <v>0</v>
      </c>
      <c r="I674" s="32">
        <f t="shared" si="249"/>
        <v>198.52920986999999</v>
      </c>
      <c r="J674" s="31">
        <f t="shared" si="249"/>
        <v>0</v>
      </c>
      <c r="K674" s="31">
        <f t="shared" si="249"/>
        <v>0</v>
      </c>
      <c r="L674" s="32">
        <f t="shared" si="249"/>
        <v>0</v>
      </c>
      <c r="M674" s="32">
        <f t="shared" si="249"/>
        <v>0</v>
      </c>
      <c r="N674" s="32">
        <f t="shared" si="249"/>
        <v>0</v>
      </c>
      <c r="O674" s="58">
        <f t="shared" si="249"/>
        <v>0</v>
      </c>
      <c r="P674" s="32">
        <f t="shared" si="249"/>
        <v>0</v>
      </c>
      <c r="Q674" s="32">
        <f t="shared" si="249"/>
        <v>2.569581899999946</v>
      </c>
      <c r="R674" s="32">
        <f t="shared" si="249"/>
        <v>-198.52920986999999</v>
      </c>
      <c r="S674" s="33">
        <f t="shared" si="248"/>
        <v>-1</v>
      </c>
      <c r="T674" s="34" t="s">
        <v>33</v>
      </c>
      <c r="U674" s="4"/>
      <c r="V674" s="4"/>
      <c r="W674" s="4"/>
      <c r="X674" s="20"/>
      <c r="Y674" s="20"/>
      <c r="Z674" s="20"/>
      <c r="AA674" s="3"/>
      <c r="AB674" s="3"/>
      <c r="AC674" s="21"/>
      <c r="AD674" s="21"/>
      <c r="AE674" s="21"/>
      <c r="AF674" s="4"/>
      <c r="AG674" s="1"/>
    </row>
    <row r="675" spans="1:33" ht="63" x14ac:dyDescent="0.25">
      <c r="A675" s="71" t="s">
        <v>1413</v>
      </c>
      <c r="B675" s="72" t="s">
        <v>53</v>
      </c>
      <c r="C675" s="73" t="s">
        <v>32</v>
      </c>
      <c r="D675" s="31">
        <f t="shared" ref="D675:R675" si="250">D676+D677</f>
        <v>340.90589478999993</v>
      </c>
      <c r="E675" s="31">
        <f t="shared" si="250"/>
        <v>338.33631288999999</v>
      </c>
      <c r="F675" s="31">
        <f t="shared" si="250"/>
        <v>2.569581899999946</v>
      </c>
      <c r="G675" s="25">
        <f t="shared" si="250"/>
        <v>198.52920986999999</v>
      </c>
      <c r="H675" s="25">
        <f t="shared" si="250"/>
        <v>0</v>
      </c>
      <c r="I675" s="31">
        <f t="shared" si="250"/>
        <v>198.52920986999999</v>
      </c>
      <c r="J675" s="31">
        <f t="shared" si="250"/>
        <v>0</v>
      </c>
      <c r="K675" s="31">
        <f t="shared" si="250"/>
        <v>0</v>
      </c>
      <c r="L675" s="25">
        <f t="shared" si="250"/>
        <v>0</v>
      </c>
      <c r="M675" s="31">
        <f t="shared" si="250"/>
        <v>0</v>
      </c>
      <c r="N675" s="25">
        <f t="shared" si="250"/>
        <v>0</v>
      </c>
      <c r="O675" s="25">
        <f t="shared" si="250"/>
        <v>0</v>
      </c>
      <c r="P675" s="25">
        <f t="shared" si="250"/>
        <v>0</v>
      </c>
      <c r="Q675" s="25">
        <f t="shared" si="250"/>
        <v>2.569581899999946</v>
      </c>
      <c r="R675" s="25">
        <f t="shared" si="250"/>
        <v>-198.52920986999999</v>
      </c>
      <c r="S675" s="33">
        <f t="shared" si="248"/>
        <v>-1</v>
      </c>
      <c r="T675" s="34" t="s">
        <v>33</v>
      </c>
      <c r="U675" s="4"/>
      <c r="V675" s="4"/>
      <c r="W675" s="4"/>
      <c r="X675" s="20"/>
      <c r="Y675" s="20"/>
      <c r="Z675" s="20"/>
      <c r="AA675" s="3"/>
      <c r="AB675" s="3"/>
      <c r="AC675" s="21"/>
      <c r="AD675" s="21"/>
      <c r="AE675" s="21"/>
      <c r="AF675" s="4"/>
      <c r="AG675" s="1"/>
    </row>
    <row r="676" spans="1:33" x14ac:dyDescent="0.25">
      <c r="A676" s="71" t="s">
        <v>1414</v>
      </c>
      <c r="B676" s="72" t="s">
        <v>1415</v>
      </c>
      <c r="C676" s="73" t="s">
        <v>32</v>
      </c>
      <c r="D676" s="31">
        <v>0</v>
      </c>
      <c r="E676" s="31">
        <v>0</v>
      </c>
      <c r="F676" s="31">
        <v>0</v>
      </c>
      <c r="G676" s="32">
        <v>0</v>
      </c>
      <c r="H676" s="32">
        <v>0</v>
      </c>
      <c r="I676" s="31">
        <v>0</v>
      </c>
      <c r="J676" s="31">
        <v>0</v>
      </c>
      <c r="K676" s="31">
        <v>0</v>
      </c>
      <c r="L676" s="32">
        <v>0</v>
      </c>
      <c r="M676" s="31">
        <v>0</v>
      </c>
      <c r="N676" s="32">
        <v>0</v>
      </c>
      <c r="O676" s="32">
        <v>0</v>
      </c>
      <c r="P676" s="32">
        <v>0</v>
      </c>
      <c r="Q676" s="32">
        <v>0</v>
      </c>
      <c r="R676" s="32">
        <v>0</v>
      </c>
      <c r="S676" s="33">
        <v>0</v>
      </c>
      <c r="T676" s="34" t="s">
        <v>33</v>
      </c>
      <c r="U676" s="4"/>
      <c r="V676" s="4"/>
      <c r="W676" s="4"/>
      <c r="X676" s="20"/>
      <c r="Y676" s="20"/>
      <c r="Z676" s="20"/>
      <c r="AA676" s="3"/>
      <c r="AB676" s="3"/>
      <c r="AC676" s="21"/>
      <c r="AD676" s="21"/>
      <c r="AE676" s="21"/>
      <c r="AF676" s="4"/>
      <c r="AG676" s="1"/>
    </row>
    <row r="677" spans="1:33" x14ac:dyDescent="0.25">
      <c r="A677" s="71" t="s">
        <v>1416</v>
      </c>
      <c r="B677" s="72" t="s">
        <v>1417</v>
      </c>
      <c r="C677" s="73" t="s">
        <v>32</v>
      </c>
      <c r="D677" s="31">
        <f t="shared" ref="D677:F677" si="251">SUM(D678)</f>
        <v>340.90589478999993</v>
      </c>
      <c r="E677" s="31">
        <f t="shared" si="251"/>
        <v>338.33631288999999</v>
      </c>
      <c r="F677" s="31">
        <f t="shared" si="251"/>
        <v>2.569581899999946</v>
      </c>
      <c r="G677" s="32">
        <f t="shared" ref="G677:R677" si="252">SUM(G678)</f>
        <v>198.52920986999999</v>
      </c>
      <c r="H677" s="32">
        <f t="shared" si="252"/>
        <v>0</v>
      </c>
      <c r="I677" s="31">
        <f t="shared" si="252"/>
        <v>198.52920986999999</v>
      </c>
      <c r="J677" s="31">
        <f t="shared" si="252"/>
        <v>0</v>
      </c>
      <c r="K677" s="31">
        <f t="shared" si="252"/>
        <v>0</v>
      </c>
      <c r="L677" s="32">
        <f t="shared" si="252"/>
        <v>0</v>
      </c>
      <c r="M677" s="31">
        <f t="shared" si="252"/>
        <v>0</v>
      </c>
      <c r="N677" s="32">
        <f t="shared" si="252"/>
        <v>0</v>
      </c>
      <c r="O677" s="32">
        <f t="shared" si="252"/>
        <v>0</v>
      </c>
      <c r="P677" s="32">
        <f t="shared" si="252"/>
        <v>0</v>
      </c>
      <c r="Q677" s="32">
        <f t="shared" si="252"/>
        <v>2.569581899999946</v>
      </c>
      <c r="R677" s="32">
        <f t="shared" si="252"/>
        <v>-198.52920986999999</v>
      </c>
      <c r="S677" s="33">
        <f t="shared" si="248"/>
        <v>-1</v>
      </c>
      <c r="T677" s="34" t="s">
        <v>33</v>
      </c>
      <c r="U677" s="4"/>
      <c r="V677" s="4"/>
      <c r="W677" s="4"/>
      <c r="X677" s="20"/>
      <c r="Y677" s="20"/>
      <c r="Z677" s="20"/>
      <c r="AA677" s="3"/>
      <c r="AB677" s="3"/>
      <c r="AC677" s="21"/>
      <c r="AD677" s="21"/>
      <c r="AE677" s="21"/>
      <c r="AF677" s="4"/>
      <c r="AG677" s="1"/>
    </row>
    <row r="678" spans="1:33" ht="31.5" x14ac:dyDescent="0.25">
      <c r="A678" s="60" t="s">
        <v>1416</v>
      </c>
      <c r="B678" s="63" t="s">
        <v>1418</v>
      </c>
      <c r="C678" s="74" t="s">
        <v>1419</v>
      </c>
      <c r="D678" s="75">
        <v>340.90589478999993</v>
      </c>
      <c r="E678" s="75">
        <v>338.33631288999999</v>
      </c>
      <c r="F678" s="39">
        <f>D678-E678</f>
        <v>2.569581899999946</v>
      </c>
      <c r="G678" s="40">
        <f>I678+K678+M678+O678</f>
        <v>198.52920986999999</v>
      </c>
      <c r="H678" s="40">
        <f>J678+L678+N678+P678</f>
        <v>0</v>
      </c>
      <c r="I678" s="39">
        <v>198.52920986999999</v>
      </c>
      <c r="J678" s="75">
        <v>0</v>
      </c>
      <c r="K678" s="39">
        <v>0</v>
      </c>
      <c r="L678" s="40">
        <v>0</v>
      </c>
      <c r="M678" s="39">
        <v>0</v>
      </c>
      <c r="N678" s="40">
        <v>0</v>
      </c>
      <c r="O678" s="40">
        <v>0</v>
      </c>
      <c r="P678" s="40">
        <v>0</v>
      </c>
      <c r="Q678" s="40">
        <f>F678-H678</f>
        <v>2.569581899999946</v>
      </c>
      <c r="R678" s="40">
        <f>H678-(I678)</f>
        <v>-198.52920986999999</v>
      </c>
      <c r="S678" s="41">
        <f t="shared" si="248"/>
        <v>-1</v>
      </c>
      <c r="T678" s="42" t="s">
        <v>33</v>
      </c>
      <c r="U678" s="4"/>
      <c r="V678" s="4"/>
      <c r="W678" s="4"/>
      <c r="X678" s="20"/>
      <c r="Y678" s="20"/>
      <c r="Z678" s="20"/>
      <c r="AA678" s="3"/>
      <c r="AB678" s="3"/>
      <c r="AC678" s="21"/>
      <c r="AD678" s="21"/>
      <c r="AE678" s="21"/>
      <c r="AF678" s="4"/>
      <c r="AG678" s="1"/>
    </row>
    <row r="679" spans="1:33" ht="47.25" x14ac:dyDescent="0.25">
      <c r="A679" s="71" t="s">
        <v>1420</v>
      </c>
      <c r="B679" s="72" t="s">
        <v>59</v>
      </c>
      <c r="C679" s="73" t="s">
        <v>32</v>
      </c>
      <c r="D679" s="31">
        <f t="shared" ref="D679:R679" si="253">D680</f>
        <v>0</v>
      </c>
      <c r="E679" s="31">
        <f t="shared" si="253"/>
        <v>0</v>
      </c>
      <c r="F679" s="31">
        <f t="shared" si="253"/>
        <v>0</v>
      </c>
      <c r="G679" s="32">
        <f t="shared" si="253"/>
        <v>0</v>
      </c>
      <c r="H679" s="32">
        <f t="shared" si="253"/>
        <v>0</v>
      </c>
      <c r="I679" s="31">
        <f t="shared" si="253"/>
        <v>0</v>
      </c>
      <c r="J679" s="31">
        <f t="shared" si="253"/>
        <v>0</v>
      </c>
      <c r="K679" s="31">
        <f t="shared" si="253"/>
        <v>0</v>
      </c>
      <c r="L679" s="32">
        <f t="shared" si="253"/>
        <v>0</v>
      </c>
      <c r="M679" s="31">
        <f t="shared" si="253"/>
        <v>0</v>
      </c>
      <c r="N679" s="32">
        <f t="shared" si="253"/>
        <v>0</v>
      </c>
      <c r="O679" s="32">
        <f t="shared" si="253"/>
        <v>0</v>
      </c>
      <c r="P679" s="32">
        <f t="shared" si="253"/>
        <v>0</v>
      </c>
      <c r="Q679" s="32">
        <f t="shared" si="253"/>
        <v>0</v>
      </c>
      <c r="R679" s="32">
        <f t="shared" si="253"/>
        <v>0</v>
      </c>
      <c r="S679" s="33">
        <v>0</v>
      </c>
      <c r="T679" s="34" t="s">
        <v>33</v>
      </c>
      <c r="U679" s="4"/>
      <c r="V679" s="4"/>
      <c r="W679" s="4"/>
      <c r="X679" s="20"/>
      <c r="Y679" s="20"/>
      <c r="Z679" s="20"/>
      <c r="AA679" s="3"/>
      <c r="AB679" s="3"/>
      <c r="AC679" s="21"/>
      <c r="AD679" s="21"/>
      <c r="AE679" s="21"/>
      <c r="AF679" s="4"/>
      <c r="AG679" s="1"/>
    </row>
    <row r="680" spans="1:33" ht="31.5" x14ac:dyDescent="0.25">
      <c r="A680" s="71" t="s">
        <v>1421</v>
      </c>
      <c r="B680" s="72" t="s">
        <v>1422</v>
      </c>
      <c r="C680" s="73" t="s">
        <v>32</v>
      </c>
      <c r="D680" s="31">
        <v>0</v>
      </c>
      <c r="E680" s="31">
        <v>0</v>
      </c>
      <c r="F680" s="31">
        <v>0</v>
      </c>
      <c r="G680" s="32">
        <v>0</v>
      </c>
      <c r="H680" s="32">
        <v>0</v>
      </c>
      <c r="I680" s="31">
        <v>0</v>
      </c>
      <c r="J680" s="31">
        <v>0</v>
      </c>
      <c r="K680" s="31">
        <v>0</v>
      </c>
      <c r="L680" s="32">
        <v>0</v>
      </c>
      <c r="M680" s="31">
        <v>0</v>
      </c>
      <c r="N680" s="32">
        <v>0</v>
      </c>
      <c r="O680" s="32">
        <v>0</v>
      </c>
      <c r="P680" s="32">
        <v>0</v>
      </c>
      <c r="Q680" s="32">
        <v>0</v>
      </c>
      <c r="R680" s="32">
        <v>0</v>
      </c>
      <c r="S680" s="33">
        <v>0</v>
      </c>
      <c r="T680" s="34" t="s">
        <v>33</v>
      </c>
      <c r="U680" s="4"/>
      <c r="V680" s="4"/>
      <c r="W680" s="4"/>
      <c r="X680" s="20"/>
      <c r="Y680" s="20"/>
      <c r="Z680" s="20"/>
      <c r="AA680" s="3"/>
      <c r="AB680" s="3"/>
      <c r="AC680" s="21"/>
      <c r="AD680" s="21"/>
      <c r="AE680" s="21"/>
      <c r="AF680" s="4"/>
      <c r="AG680" s="1"/>
    </row>
    <row r="681" spans="1:33" ht="31.5" x14ac:dyDescent="0.25">
      <c r="A681" s="71" t="s">
        <v>1423</v>
      </c>
      <c r="B681" s="72" t="s">
        <v>1422</v>
      </c>
      <c r="C681" s="73" t="s">
        <v>32</v>
      </c>
      <c r="D681" s="31">
        <v>0</v>
      </c>
      <c r="E681" s="31">
        <v>0</v>
      </c>
      <c r="F681" s="31">
        <v>0</v>
      </c>
      <c r="G681" s="32">
        <v>0</v>
      </c>
      <c r="H681" s="32">
        <v>0</v>
      </c>
      <c r="I681" s="31">
        <v>0</v>
      </c>
      <c r="J681" s="31">
        <v>0</v>
      </c>
      <c r="K681" s="31">
        <v>0</v>
      </c>
      <c r="L681" s="32">
        <v>0</v>
      </c>
      <c r="M681" s="31">
        <v>0</v>
      </c>
      <c r="N681" s="32">
        <v>0</v>
      </c>
      <c r="O681" s="32">
        <v>0</v>
      </c>
      <c r="P681" s="32">
        <v>0</v>
      </c>
      <c r="Q681" s="32">
        <v>0</v>
      </c>
      <c r="R681" s="32">
        <v>0</v>
      </c>
      <c r="S681" s="33">
        <v>0</v>
      </c>
      <c r="T681" s="34" t="s">
        <v>33</v>
      </c>
      <c r="U681" s="4"/>
      <c r="V681" s="4"/>
      <c r="W681" s="4"/>
      <c r="X681" s="20"/>
      <c r="Y681" s="20"/>
      <c r="Z681" s="20"/>
      <c r="AA681" s="3"/>
      <c r="AB681" s="3"/>
      <c r="AC681" s="21"/>
      <c r="AD681" s="21"/>
      <c r="AE681" s="21"/>
      <c r="AF681" s="4"/>
      <c r="AG681" s="1"/>
    </row>
    <row r="682" spans="1:33" ht="47.25" x14ac:dyDescent="0.25">
      <c r="A682" s="71" t="s">
        <v>1424</v>
      </c>
      <c r="B682" s="72" t="s">
        <v>63</v>
      </c>
      <c r="C682" s="73" t="s">
        <v>32</v>
      </c>
      <c r="D682" s="31">
        <f t="shared" ref="D682:F682" si="254">SUM(D683:D687)</f>
        <v>0</v>
      </c>
      <c r="E682" s="31">
        <f t="shared" si="254"/>
        <v>0</v>
      </c>
      <c r="F682" s="31">
        <f t="shared" si="254"/>
        <v>0</v>
      </c>
      <c r="G682" s="76">
        <f t="shared" ref="G682:R682" si="255">SUM(G683:G687)</f>
        <v>0</v>
      </c>
      <c r="H682" s="76">
        <f t="shared" si="255"/>
        <v>0</v>
      </c>
      <c r="I682" s="76">
        <f t="shared" si="255"/>
        <v>0</v>
      </c>
      <c r="J682" s="31">
        <f t="shared" si="255"/>
        <v>0</v>
      </c>
      <c r="K682" s="76">
        <f t="shared" si="255"/>
        <v>0</v>
      </c>
      <c r="L682" s="76">
        <f t="shared" si="255"/>
        <v>0</v>
      </c>
      <c r="M682" s="76">
        <f t="shared" si="255"/>
        <v>0</v>
      </c>
      <c r="N682" s="76">
        <f t="shared" si="255"/>
        <v>0</v>
      </c>
      <c r="O682" s="76">
        <f t="shared" si="255"/>
        <v>0</v>
      </c>
      <c r="P682" s="76">
        <f t="shared" si="255"/>
        <v>0</v>
      </c>
      <c r="Q682" s="76">
        <f t="shared" si="255"/>
        <v>0</v>
      </c>
      <c r="R682" s="76">
        <f t="shared" si="255"/>
        <v>0</v>
      </c>
      <c r="S682" s="33">
        <v>0</v>
      </c>
      <c r="T682" s="34" t="s">
        <v>33</v>
      </c>
      <c r="U682" s="4"/>
      <c r="V682" s="4"/>
      <c r="W682" s="4"/>
      <c r="X682" s="20"/>
      <c r="Y682" s="20"/>
      <c r="Z682" s="20"/>
      <c r="AA682" s="3"/>
      <c r="AB682" s="3"/>
      <c r="AC682" s="21"/>
      <c r="AD682" s="21"/>
      <c r="AE682" s="21"/>
      <c r="AF682" s="4"/>
      <c r="AG682" s="1"/>
    </row>
    <row r="683" spans="1:33" ht="63" x14ac:dyDescent="0.25">
      <c r="A683" s="71" t="s">
        <v>1425</v>
      </c>
      <c r="B683" s="72" t="s">
        <v>65</v>
      </c>
      <c r="C683" s="73" t="s">
        <v>32</v>
      </c>
      <c r="D683" s="31">
        <v>0</v>
      </c>
      <c r="E683" s="31">
        <v>0</v>
      </c>
      <c r="F683" s="31">
        <v>0</v>
      </c>
      <c r="G683" s="32">
        <v>0</v>
      </c>
      <c r="H683" s="32">
        <v>0</v>
      </c>
      <c r="I683" s="31">
        <v>0</v>
      </c>
      <c r="J683" s="31">
        <v>0</v>
      </c>
      <c r="K683" s="31">
        <v>0</v>
      </c>
      <c r="L683" s="32">
        <v>0</v>
      </c>
      <c r="M683" s="31">
        <v>0</v>
      </c>
      <c r="N683" s="32">
        <v>0</v>
      </c>
      <c r="O683" s="58">
        <v>0</v>
      </c>
      <c r="P683" s="32">
        <v>0</v>
      </c>
      <c r="Q683" s="32">
        <v>0</v>
      </c>
      <c r="R683" s="32">
        <v>0</v>
      </c>
      <c r="S683" s="33">
        <v>0</v>
      </c>
      <c r="T683" s="34" t="s">
        <v>33</v>
      </c>
      <c r="U683" s="4"/>
      <c r="V683" s="4"/>
      <c r="W683" s="4"/>
      <c r="X683" s="20"/>
      <c r="Y683" s="20"/>
      <c r="Z683" s="20"/>
      <c r="AA683" s="3"/>
      <c r="AB683" s="3"/>
      <c r="AC683" s="21"/>
      <c r="AD683" s="21"/>
      <c r="AE683" s="21"/>
      <c r="AF683" s="4"/>
      <c r="AG683" s="1"/>
    </row>
    <row r="684" spans="1:33" ht="63" x14ac:dyDescent="0.25">
      <c r="A684" s="71" t="s">
        <v>1426</v>
      </c>
      <c r="B684" s="72" t="s">
        <v>67</v>
      </c>
      <c r="C684" s="73" t="s">
        <v>32</v>
      </c>
      <c r="D684" s="31">
        <v>0</v>
      </c>
      <c r="E684" s="31">
        <v>0</v>
      </c>
      <c r="F684" s="31">
        <v>0</v>
      </c>
      <c r="G684" s="32">
        <v>0</v>
      </c>
      <c r="H684" s="32">
        <v>0</v>
      </c>
      <c r="I684" s="31">
        <v>0</v>
      </c>
      <c r="J684" s="31">
        <v>0</v>
      </c>
      <c r="K684" s="31">
        <v>0</v>
      </c>
      <c r="L684" s="32">
        <v>0</v>
      </c>
      <c r="M684" s="31">
        <v>0</v>
      </c>
      <c r="N684" s="32">
        <v>0</v>
      </c>
      <c r="O684" s="58">
        <v>0</v>
      </c>
      <c r="P684" s="32">
        <v>0</v>
      </c>
      <c r="Q684" s="32">
        <v>0</v>
      </c>
      <c r="R684" s="32">
        <v>0</v>
      </c>
      <c r="S684" s="33">
        <v>0</v>
      </c>
      <c r="T684" s="34" t="s">
        <v>33</v>
      </c>
      <c r="U684" s="4"/>
      <c r="V684" s="4"/>
      <c r="W684" s="4"/>
      <c r="X684" s="20"/>
      <c r="Y684" s="20"/>
      <c r="Z684" s="20"/>
      <c r="AA684" s="3"/>
      <c r="AB684" s="3"/>
      <c r="AC684" s="21"/>
      <c r="AD684" s="21"/>
      <c r="AE684" s="21"/>
      <c r="AF684" s="4"/>
      <c r="AG684" s="1"/>
    </row>
    <row r="685" spans="1:33" ht="63" x14ac:dyDescent="0.25">
      <c r="A685" s="71" t="s">
        <v>1427</v>
      </c>
      <c r="B685" s="72" t="s">
        <v>69</v>
      </c>
      <c r="C685" s="73" t="s">
        <v>32</v>
      </c>
      <c r="D685" s="31">
        <v>0</v>
      </c>
      <c r="E685" s="31">
        <v>0</v>
      </c>
      <c r="F685" s="31">
        <v>0</v>
      </c>
      <c r="G685" s="32">
        <v>0</v>
      </c>
      <c r="H685" s="32">
        <v>0</v>
      </c>
      <c r="I685" s="31">
        <v>0</v>
      </c>
      <c r="J685" s="31">
        <v>0</v>
      </c>
      <c r="K685" s="31">
        <v>0</v>
      </c>
      <c r="L685" s="32">
        <v>0</v>
      </c>
      <c r="M685" s="31">
        <v>0</v>
      </c>
      <c r="N685" s="32">
        <v>0</v>
      </c>
      <c r="O685" s="32">
        <v>0</v>
      </c>
      <c r="P685" s="32">
        <v>0</v>
      </c>
      <c r="Q685" s="32">
        <v>0</v>
      </c>
      <c r="R685" s="32">
        <v>0</v>
      </c>
      <c r="S685" s="33">
        <v>0</v>
      </c>
      <c r="T685" s="34" t="s">
        <v>33</v>
      </c>
      <c r="U685" s="4"/>
      <c r="V685" s="4"/>
      <c r="W685" s="4"/>
      <c r="X685" s="20"/>
      <c r="Y685" s="20"/>
      <c r="Z685" s="20"/>
      <c r="AA685" s="3"/>
      <c r="AB685" s="3"/>
      <c r="AC685" s="21"/>
      <c r="AD685" s="21"/>
      <c r="AE685" s="21"/>
      <c r="AF685" s="4"/>
      <c r="AG685" s="1"/>
    </row>
    <row r="686" spans="1:33" ht="78.75" x14ac:dyDescent="0.25">
      <c r="A686" s="71" t="s">
        <v>1428</v>
      </c>
      <c r="B686" s="77" t="s">
        <v>74</v>
      </c>
      <c r="C686" s="77" t="s">
        <v>32</v>
      </c>
      <c r="D686" s="31">
        <v>0</v>
      </c>
      <c r="E686" s="31">
        <v>0</v>
      </c>
      <c r="F686" s="31">
        <v>0</v>
      </c>
      <c r="G686" s="32">
        <v>0</v>
      </c>
      <c r="H686" s="32">
        <v>0</v>
      </c>
      <c r="I686" s="31">
        <v>0</v>
      </c>
      <c r="J686" s="31">
        <v>0</v>
      </c>
      <c r="K686" s="31">
        <v>0</v>
      </c>
      <c r="L686" s="25">
        <v>0</v>
      </c>
      <c r="M686" s="31">
        <v>0</v>
      </c>
      <c r="N686" s="25">
        <v>0</v>
      </c>
      <c r="O686" s="25">
        <v>0</v>
      </c>
      <c r="P686" s="25">
        <v>0</v>
      </c>
      <c r="Q686" s="32">
        <v>0</v>
      </c>
      <c r="R686" s="32">
        <v>0</v>
      </c>
      <c r="S686" s="33">
        <v>0</v>
      </c>
      <c r="T686" s="34" t="s">
        <v>33</v>
      </c>
      <c r="U686" s="4"/>
      <c r="V686" s="4"/>
      <c r="W686" s="4"/>
      <c r="X686" s="20"/>
      <c r="Y686" s="20"/>
      <c r="Z686" s="20"/>
      <c r="AA686" s="3"/>
      <c r="AB686" s="3"/>
      <c r="AC686" s="21"/>
      <c r="AD686" s="21"/>
      <c r="AE686" s="21"/>
      <c r="AF686" s="4"/>
      <c r="AG686" s="1"/>
    </row>
    <row r="687" spans="1:33" ht="78.75" x14ac:dyDescent="0.25">
      <c r="A687" s="71" t="s">
        <v>1429</v>
      </c>
      <c r="B687" s="72" t="s">
        <v>78</v>
      </c>
      <c r="C687" s="73" t="s">
        <v>32</v>
      </c>
      <c r="D687" s="31">
        <v>0</v>
      </c>
      <c r="E687" s="31">
        <v>0</v>
      </c>
      <c r="F687" s="31">
        <v>0</v>
      </c>
      <c r="G687" s="32">
        <v>0</v>
      </c>
      <c r="H687" s="32">
        <v>0</v>
      </c>
      <c r="I687" s="31">
        <v>0</v>
      </c>
      <c r="J687" s="31">
        <v>0</v>
      </c>
      <c r="K687" s="31">
        <v>0</v>
      </c>
      <c r="L687" s="32">
        <v>0</v>
      </c>
      <c r="M687" s="31">
        <v>0</v>
      </c>
      <c r="N687" s="32">
        <v>0</v>
      </c>
      <c r="O687" s="32">
        <v>0</v>
      </c>
      <c r="P687" s="32">
        <v>0</v>
      </c>
      <c r="Q687" s="32">
        <v>0</v>
      </c>
      <c r="R687" s="32">
        <v>0</v>
      </c>
      <c r="S687" s="33">
        <v>0</v>
      </c>
      <c r="T687" s="34" t="s">
        <v>33</v>
      </c>
      <c r="U687" s="4"/>
      <c r="V687" s="4"/>
      <c r="W687" s="4"/>
      <c r="X687" s="20"/>
      <c r="Y687" s="20"/>
      <c r="Z687" s="20"/>
      <c r="AA687" s="3"/>
      <c r="AB687" s="3"/>
      <c r="AC687" s="21"/>
      <c r="AD687" s="21"/>
      <c r="AE687" s="21"/>
      <c r="AF687" s="4"/>
      <c r="AG687" s="1"/>
    </row>
    <row r="688" spans="1:33" ht="31.5" x14ac:dyDescent="0.25">
      <c r="A688" s="71" t="s">
        <v>1430</v>
      </c>
      <c r="B688" s="72" t="s">
        <v>103</v>
      </c>
      <c r="C688" s="73" t="s">
        <v>32</v>
      </c>
      <c r="D688" s="31">
        <v>0</v>
      </c>
      <c r="E688" s="31">
        <v>0</v>
      </c>
      <c r="F688" s="31">
        <v>0</v>
      </c>
      <c r="G688" s="32">
        <v>0</v>
      </c>
      <c r="H688" s="32">
        <v>0</v>
      </c>
      <c r="I688" s="31">
        <v>0</v>
      </c>
      <c r="J688" s="31">
        <v>0</v>
      </c>
      <c r="K688" s="31">
        <v>0</v>
      </c>
      <c r="L688" s="32">
        <v>0</v>
      </c>
      <c r="M688" s="31">
        <v>0</v>
      </c>
      <c r="N688" s="32">
        <v>0</v>
      </c>
      <c r="O688" s="32">
        <v>0</v>
      </c>
      <c r="P688" s="32">
        <v>0</v>
      </c>
      <c r="Q688" s="32">
        <v>0</v>
      </c>
      <c r="R688" s="32">
        <v>0</v>
      </c>
      <c r="S688" s="33">
        <v>0</v>
      </c>
      <c r="T688" s="34" t="s">
        <v>33</v>
      </c>
      <c r="U688" s="4"/>
      <c r="V688" s="4"/>
      <c r="W688" s="4"/>
      <c r="X688" s="20"/>
      <c r="Y688" s="20"/>
      <c r="Z688" s="20"/>
      <c r="AA688" s="3"/>
      <c r="AB688" s="3"/>
      <c r="AC688" s="21"/>
      <c r="AD688" s="21"/>
      <c r="AE688" s="21"/>
      <c r="AF688" s="4"/>
      <c r="AG688" s="1"/>
    </row>
    <row r="689" spans="1:33" ht="47.25" x14ac:dyDescent="0.25">
      <c r="A689" s="71" t="s">
        <v>1431</v>
      </c>
      <c r="B689" s="72" t="s">
        <v>105</v>
      </c>
      <c r="C689" s="73" t="s">
        <v>32</v>
      </c>
      <c r="D689" s="31">
        <f t="shared" ref="D689:R689" si="256">D690+D693+D694+D696</f>
        <v>10906.909220490001</v>
      </c>
      <c r="E689" s="31">
        <f t="shared" si="256"/>
        <v>838.36864917999992</v>
      </c>
      <c r="F689" s="31">
        <f t="shared" si="256"/>
        <v>10068.540571310001</v>
      </c>
      <c r="G689" s="32">
        <f t="shared" si="256"/>
        <v>712.18230197773482</v>
      </c>
      <c r="H689" s="32">
        <f t="shared" si="256"/>
        <v>325.95550395999993</v>
      </c>
      <c r="I689" s="31">
        <f t="shared" si="256"/>
        <v>0</v>
      </c>
      <c r="J689" s="31">
        <f t="shared" si="256"/>
        <v>325.95550395999993</v>
      </c>
      <c r="K689" s="31">
        <f t="shared" si="256"/>
        <v>0</v>
      </c>
      <c r="L689" s="32">
        <f t="shared" si="256"/>
        <v>0</v>
      </c>
      <c r="M689" s="31">
        <f t="shared" si="256"/>
        <v>10.758719999999999</v>
      </c>
      <c r="N689" s="32">
        <f t="shared" si="256"/>
        <v>0</v>
      </c>
      <c r="O689" s="58">
        <f t="shared" si="256"/>
        <v>701.4235819777349</v>
      </c>
      <c r="P689" s="32">
        <f t="shared" si="256"/>
        <v>0</v>
      </c>
      <c r="Q689" s="32">
        <f t="shared" si="256"/>
        <v>9742.5850673500008</v>
      </c>
      <c r="R689" s="32">
        <f t="shared" si="256"/>
        <v>326.45554828999997</v>
      </c>
      <c r="S689" s="33">
        <v>1</v>
      </c>
      <c r="T689" s="34" t="s">
        <v>33</v>
      </c>
      <c r="U689" s="4"/>
      <c r="V689" s="4"/>
      <c r="W689" s="4"/>
      <c r="X689" s="20"/>
      <c r="Y689" s="20"/>
      <c r="Z689" s="20"/>
      <c r="AA689" s="3"/>
      <c r="AB689" s="3"/>
      <c r="AC689" s="21"/>
      <c r="AD689" s="21"/>
      <c r="AE689" s="21"/>
      <c r="AF689" s="4"/>
      <c r="AG689" s="1"/>
    </row>
    <row r="690" spans="1:33" ht="31.5" x14ac:dyDescent="0.25">
      <c r="A690" s="71" t="s">
        <v>1432</v>
      </c>
      <c r="B690" s="72" t="s">
        <v>107</v>
      </c>
      <c r="C690" s="73" t="s">
        <v>32</v>
      </c>
      <c r="D690" s="31">
        <f>SUM(D691:D692)</f>
        <v>130.38715409</v>
      </c>
      <c r="E690" s="31">
        <f t="shared" ref="E690:R690" si="257">SUM(E691:E692)</f>
        <v>90.765238419999989</v>
      </c>
      <c r="F690" s="31">
        <f t="shared" si="257"/>
        <v>39.62191567</v>
      </c>
      <c r="G690" s="31">
        <f t="shared" si="257"/>
        <v>10.758719999999999</v>
      </c>
      <c r="H690" s="31">
        <f t="shared" si="257"/>
        <v>-0.50004433000000004</v>
      </c>
      <c r="I690" s="31">
        <f t="shared" si="257"/>
        <v>0</v>
      </c>
      <c r="J690" s="31">
        <f>SUM(J691:J692)</f>
        <v>-0.50004433000000004</v>
      </c>
      <c r="K690" s="31">
        <f t="shared" si="257"/>
        <v>0</v>
      </c>
      <c r="L690" s="31">
        <f t="shared" si="257"/>
        <v>0</v>
      </c>
      <c r="M690" s="31">
        <f t="shared" si="257"/>
        <v>10.758719999999999</v>
      </c>
      <c r="N690" s="31">
        <f t="shared" si="257"/>
        <v>0</v>
      </c>
      <c r="O690" s="31">
        <f t="shared" si="257"/>
        <v>0</v>
      </c>
      <c r="P690" s="31">
        <f t="shared" si="257"/>
        <v>0</v>
      </c>
      <c r="Q690" s="31">
        <f t="shared" si="257"/>
        <v>40.121960000000001</v>
      </c>
      <c r="R690" s="31">
        <f t="shared" si="257"/>
        <v>0</v>
      </c>
      <c r="S690" s="33">
        <v>0</v>
      </c>
      <c r="T690" s="34" t="s">
        <v>33</v>
      </c>
      <c r="U690" s="4"/>
      <c r="V690" s="4"/>
      <c r="W690" s="4"/>
      <c r="X690" s="20"/>
      <c r="Y690" s="20"/>
      <c r="Z690" s="20"/>
      <c r="AA690" s="3"/>
      <c r="AB690" s="3"/>
      <c r="AC690" s="21"/>
      <c r="AD690" s="21"/>
      <c r="AE690" s="21"/>
      <c r="AF690" s="4"/>
      <c r="AG690" s="1"/>
    </row>
    <row r="691" spans="1:33" ht="31.5" x14ac:dyDescent="0.25">
      <c r="A691" s="60" t="s">
        <v>1432</v>
      </c>
      <c r="B691" s="93" t="s">
        <v>1433</v>
      </c>
      <c r="C691" s="74" t="s">
        <v>1434</v>
      </c>
      <c r="D691" s="39">
        <v>86.96517609</v>
      </c>
      <c r="E691" s="39">
        <v>87.465220419999994</v>
      </c>
      <c r="F691" s="39">
        <f>D691-E691</f>
        <v>-0.50004432999999437</v>
      </c>
      <c r="G691" s="40" t="s">
        <v>33</v>
      </c>
      <c r="H691" s="40">
        <f t="shared" ref="H691" si="258">J691+L691+N691+P691</f>
        <v>-0.50004433000000004</v>
      </c>
      <c r="I691" s="39" t="s">
        <v>33</v>
      </c>
      <c r="J691" s="39">
        <v>-0.50004433000000004</v>
      </c>
      <c r="K691" s="39" t="s">
        <v>33</v>
      </c>
      <c r="L691" s="40">
        <v>0</v>
      </c>
      <c r="M691" s="39" t="s">
        <v>33</v>
      </c>
      <c r="N691" s="40">
        <v>0</v>
      </c>
      <c r="O691" s="46" t="s">
        <v>33</v>
      </c>
      <c r="P691" s="40">
        <v>0</v>
      </c>
      <c r="Q691" s="40">
        <f>F691-H691</f>
        <v>5.6621374255882984E-15</v>
      </c>
      <c r="R691" s="40" t="s">
        <v>33</v>
      </c>
      <c r="S691" s="41" t="s">
        <v>33</v>
      </c>
      <c r="T691" s="43" t="s">
        <v>1435</v>
      </c>
      <c r="U691" s="4"/>
      <c r="V691" s="4"/>
      <c r="W691" s="4"/>
      <c r="X691" s="20"/>
      <c r="Y691" s="20"/>
      <c r="Z691" s="20"/>
      <c r="AA691" s="3"/>
      <c r="AB691" s="3"/>
      <c r="AC691" s="21"/>
      <c r="AD691" s="21"/>
      <c r="AE691" s="21"/>
      <c r="AF691" s="4"/>
      <c r="AG691" s="1"/>
    </row>
    <row r="692" spans="1:33" x14ac:dyDescent="0.25">
      <c r="A692" s="60" t="s">
        <v>1432</v>
      </c>
      <c r="B692" s="66" t="s">
        <v>1436</v>
      </c>
      <c r="C692" s="40" t="s">
        <v>1437</v>
      </c>
      <c r="D692" s="75">
        <v>43.421977999999996</v>
      </c>
      <c r="E692" s="75">
        <v>3.3000179999999997</v>
      </c>
      <c r="F692" s="39">
        <f>D692-E692</f>
        <v>40.121959999999994</v>
      </c>
      <c r="G692" s="40">
        <f>I692+K692+M692+O692</f>
        <v>10.758719999999999</v>
      </c>
      <c r="H692" s="40">
        <f>J692+L692+N692+P692</f>
        <v>0</v>
      </c>
      <c r="I692" s="39">
        <v>0</v>
      </c>
      <c r="J692" s="75">
        <v>0</v>
      </c>
      <c r="K692" s="39">
        <v>0</v>
      </c>
      <c r="L692" s="40">
        <v>0</v>
      </c>
      <c r="M692" s="39">
        <v>10.758719999999999</v>
      </c>
      <c r="N692" s="40">
        <v>0</v>
      </c>
      <c r="O692" s="46">
        <v>0</v>
      </c>
      <c r="P692" s="40">
        <v>0</v>
      </c>
      <c r="Q692" s="40">
        <f>F692-H692</f>
        <v>40.121959999999994</v>
      </c>
      <c r="R692" s="40">
        <f>H692-(I692)</f>
        <v>0</v>
      </c>
      <c r="S692" s="41">
        <v>0</v>
      </c>
      <c r="T692" s="42" t="s">
        <v>33</v>
      </c>
      <c r="U692" s="4"/>
      <c r="V692" s="4"/>
      <c r="W692" s="4"/>
      <c r="X692" s="20"/>
      <c r="Y692" s="20"/>
      <c r="Z692" s="20"/>
      <c r="AA692" s="3"/>
      <c r="AB692" s="3"/>
      <c r="AC692" s="21"/>
      <c r="AD692" s="21"/>
      <c r="AE692" s="21"/>
      <c r="AF692" s="4"/>
      <c r="AG692" s="1"/>
    </row>
    <row r="693" spans="1:33" x14ac:dyDescent="0.25">
      <c r="A693" s="71" t="s">
        <v>1438</v>
      </c>
      <c r="B693" s="77" t="s">
        <v>121</v>
      </c>
      <c r="C693" s="78" t="s">
        <v>32</v>
      </c>
      <c r="D693" s="31">
        <v>0</v>
      </c>
      <c r="E693" s="31">
        <v>0</v>
      </c>
      <c r="F693" s="31">
        <v>0</v>
      </c>
      <c r="G693" s="32">
        <v>0</v>
      </c>
      <c r="H693" s="32">
        <v>0</v>
      </c>
      <c r="I693" s="31">
        <v>0</v>
      </c>
      <c r="J693" s="31">
        <v>0</v>
      </c>
      <c r="K693" s="31">
        <v>0</v>
      </c>
      <c r="L693" s="32">
        <v>0</v>
      </c>
      <c r="M693" s="31">
        <v>0</v>
      </c>
      <c r="N693" s="32">
        <v>0</v>
      </c>
      <c r="O693" s="32">
        <v>0</v>
      </c>
      <c r="P693" s="32">
        <v>0</v>
      </c>
      <c r="Q693" s="32">
        <v>0</v>
      </c>
      <c r="R693" s="32">
        <v>0</v>
      </c>
      <c r="S693" s="33">
        <v>0</v>
      </c>
      <c r="T693" s="34" t="s">
        <v>33</v>
      </c>
      <c r="U693" s="4"/>
      <c r="V693" s="4"/>
      <c r="W693" s="4"/>
      <c r="X693" s="20"/>
      <c r="Y693" s="20"/>
      <c r="Z693" s="20"/>
      <c r="AA693" s="3"/>
      <c r="AB693" s="3"/>
      <c r="AC693" s="21"/>
      <c r="AD693" s="21"/>
      <c r="AE693" s="21"/>
      <c r="AF693" s="4"/>
      <c r="AG693" s="1"/>
    </row>
    <row r="694" spans="1:33" x14ac:dyDescent="0.25">
      <c r="A694" s="71" t="s">
        <v>1439</v>
      </c>
      <c r="B694" s="72" t="s">
        <v>129</v>
      </c>
      <c r="C694" s="31" t="s">
        <v>32</v>
      </c>
      <c r="D694" s="31">
        <f t="shared" ref="D694:F694" si="259">SUM(D695:D695)</f>
        <v>857.90323850000004</v>
      </c>
      <c r="E694" s="31">
        <f t="shared" si="259"/>
        <v>146.49027985999999</v>
      </c>
      <c r="F694" s="31">
        <f t="shared" si="259"/>
        <v>711.41295864000006</v>
      </c>
      <c r="G694" s="32">
        <f t="shared" ref="G694:R694" si="260">SUM(G695:G695)</f>
        <v>-42.556384515999994</v>
      </c>
      <c r="H694" s="32">
        <f t="shared" si="260"/>
        <v>-0.2412308</v>
      </c>
      <c r="I694" s="31">
        <f t="shared" si="260"/>
        <v>0</v>
      </c>
      <c r="J694" s="31">
        <f t="shared" si="260"/>
        <v>-0.2412308</v>
      </c>
      <c r="K694" s="31">
        <f t="shared" si="260"/>
        <v>0</v>
      </c>
      <c r="L694" s="32">
        <f t="shared" si="260"/>
        <v>0</v>
      </c>
      <c r="M694" s="31">
        <f t="shared" si="260"/>
        <v>0</v>
      </c>
      <c r="N694" s="32">
        <f t="shared" si="260"/>
        <v>0</v>
      </c>
      <c r="O694" s="32">
        <f t="shared" si="260"/>
        <v>-42.556384515999994</v>
      </c>
      <c r="P694" s="32">
        <f t="shared" si="260"/>
        <v>0</v>
      </c>
      <c r="Q694" s="32">
        <f t="shared" si="260"/>
        <v>711.6541894400001</v>
      </c>
      <c r="R694" s="32">
        <f t="shared" si="260"/>
        <v>-0.2412308</v>
      </c>
      <c r="S694" s="33">
        <v>1</v>
      </c>
      <c r="T694" s="34" t="s">
        <v>33</v>
      </c>
      <c r="U694" s="4"/>
      <c r="V694" s="4"/>
      <c r="W694" s="4"/>
      <c r="X694" s="20"/>
      <c r="Y694" s="20"/>
      <c r="Z694" s="20"/>
      <c r="AA694" s="3"/>
      <c r="AB694" s="3"/>
      <c r="AC694" s="21"/>
      <c r="AD694" s="21"/>
      <c r="AE694" s="21"/>
      <c r="AF694" s="4"/>
      <c r="AG694" s="1"/>
    </row>
    <row r="695" spans="1:33" ht="31.5" x14ac:dyDescent="0.25">
      <c r="A695" s="79" t="s">
        <v>1439</v>
      </c>
      <c r="B695" s="63" t="s">
        <v>1440</v>
      </c>
      <c r="C695" s="39" t="s">
        <v>1441</v>
      </c>
      <c r="D695" s="75">
        <v>857.90323850000004</v>
      </c>
      <c r="E695" s="75">
        <v>146.49027985999999</v>
      </c>
      <c r="F695" s="39">
        <f>D695-E695</f>
        <v>711.41295864000006</v>
      </c>
      <c r="G695" s="40">
        <f>I695+K695+M695+O695</f>
        <v>-42.556384515999994</v>
      </c>
      <c r="H695" s="40">
        <f>J695+L695+N695+P695</f>
        <v>-0.2412308</v>
      </c>
      <c r="I695" s="39">
        <v>0</v>
      </c>
      <c r="J695" s="75">
        <v>-0.2412308</v>
      </c>
      <c r="K695" s="39">
        <v>0</v>
      </c>
      <c r="L695" s="40">
        <v>0</v>
      </c>
      <c r="M695" s="39">
        <v>0</v>
      </c>
      <c r="N695" s="40">
        <v>0</v>
      </c>
      <c r="O695" s="40">
        <v>-42.556384515999994</v>
      </c>
      <c r="P695" s="40">
        <v>0</v>
      </c>
      <c r="Q695" s="40">
        <f>F695-H695</f>
        <v>711.6541894400001</v>
      </c>
      <c r="R695" s="40">
        <f>H695-(I695)</f>
        <v>-0.2412308</v>
      </c>
      <c r="S695" s="41">
        <v>1</v>
      </c>
      <c r="T695" s="43" t="s">
        <v>1442</v>
      </c>
      <c r="U695" s="4"/>
      <c r="V695" s="4"/>
      <c r="W695" s="4"/>
      <c r="X695" s="20"/>
      <c r="Y695" s="20"/>
      <c r="Z695" s="20"/>
      <c r="AA695" s="3"/>
      <c r="AB695" s="3"/>
      <c r="AC695" s="21"/>
      <c r="AD695" s="21"/>
      <c r="AE695" s="21"/>
      <c r="AF695" s="4"/>
      <c r="AG695" s="1"/>
    </row>
    <row r="696" spans="1:33" ht="31.5" x14ac:dyDescent="0.25">
      <c r="A696" s="80" t="s">
        <v>1443</v>
      </c>
      <c r="B696" s="72" t="s">
        <v>138</v>
      </c>
      <c r="C696" s="31" t="s">
        <v>32</v>
      </c>
      <c r="D696" s="31">
        <f t="shared" ref="D696:F696" si="261">SUM(D697:D697)</f>
        <v>9918.6188278999998</v>
      </c>
      <c r="E696" s="31">
        <f t="shared" si="261"/>
        <v>601.11313089999999</v>
      </c>
      <c r="F696" s="31">
        <f t="shared" si="261"/>
        <v>9317.5056970000005</v>
      </c>
      <c r="G696" s="32">
        <f t="shared" ref="G696:I696" si="262">SUM(G697:G697)</f>
        <v>743.97996649373488</v>
      </c>
      <c r="H696" s="32">
        <f t="shared" si="262"/>
        <v>326.69677908999995</v>
      </c>
      <c r="I696" s="31">
        <f t="shared" si="262"/>
        <v>0</v>
      </c>
      <c r="J696" s="31">
        <f>SUM(J697:J697)</f>
        <v>326.69677908999995</v>
      </c>
      <c r="K696" s="31">
        <f t="shared" ref="K696:R696" si="263">SUM(K697:K697)</f>
        <v>0</v>
      </c>
      <c r="L696" s="32">
        <f t="shared" si="263"/>
        <v>0</v>
      </c>
      <c r="M696" s="31">
        <f t="shared" si="263"/>
        <v>0</v>
      </c>
      <c r="N696" s="32">
        <f t="shared" si="263"/>
        <v>0</v>
      </c>
      <c r="O696" s="58">
        <f t="shared" si="263"/>
        <v>743.97996649373488</v>
      </c>
      <c r="P696" s="32">
        <f t="shared" si="263"/>
        <v>0</v>
      </c>
      <c r="Q696" s="32">
        <f t="shared" si="263"/>
        <v>8990.8089179100007</v>
      </c>
      <c r="R696" s="32">
        <f t="shared" si="263"/>
        <v>326.69677908999995</v>
      </c>
      <c r="S696" s="33">
        <v>1</v>
      </c>
      <c r="T696" s="34" t="s">
        <v>33</v>
      </c>
      <c r="U696" s="4"/>
      <c r="V696" s="4"/>
      <c r="W696" s="4"/>
      <c r="X696" s="20"/>
      <c r="Y696" s="20"/>
      <c r="Z696" s="20"/>
      <c r="AA696" s="3"/>
      <c r="AB696" s="3"/>
      <c r="AC696" s="21"/>
      <c r="AD696" s="21"/>
      <c r="AE696" s="21"/>
      <c r="AF696" s="4"/>
      <c r="AG696" s="1"/>
    </row>
    <row r="697" spans="1:33" x14ac:dyDescent="0.25">
      <c r="A697" s="81" t="s">
        <v>1443</v>
      </c>
      <c r="B697" s="63" t="s">
        <v>1444</v>
      </c>
      <c r="C697" s="39" t="s">
        <v>1445</v>
      </c>
      <c r="D697" s="75">
        <v>9918.6188278999998</v>
      </c>
      <c r="E697" s="75">
        <v>601.11313089999999</v>
      </c>
      <c r="F697" s="39">
        <f>D697-E697</f>
        <v>9317.5056970000005</v>
      </c>
      <c r="G697" s="40">
        <f>I697+K697+M697+O697</f>
        <v>743.97996649373488</v>
      </c>
      <c r="H697" s="40">
        <f>J697+L697+N697+P697</f>
        <v>326.69677908999995</v>
      </c>
      <c r="I697" s="39">
        <v>0</v>
      </c>
      <c r="J697" s="75">
        <v>326.69677908999995</v>
      </c>
      <c r="K697" s="39">
        <v>0</v>
      </c>
      <c r="L697" s="40">
        <v>0</v>
      </c>
      <c r="M697" s="39">
        <v>0</v>
      </c>
      <c r="N697" s="40">
        <v>0</v>
      </c>
      <c r="O697" s="40">
        <v>743.97996649373488</v>
      </c>
      <c r="P697" s="40">
        <v>0</v>
      </c>
      <c r="Q697" s="40">
        <f>F697-H697</f>
        <v>8990.8089179100007</v>
      </c>
      <c r="R697" s="40">
        <f>H697-(I697)</f>
        <v>326.69677908999995</v>
      </c>
      <c r="S697" s="41">
        <v>1</v>
      </c>
      <c r="T697" s="40" t="s">
        <v>1446</v>
      </c>
      <c r="U697" s="4"/>
      <c r="V697" s="4"/>
      <c r="W697" s="4"/>
      <c r="X697" s="20"/>
      <c r="Y697" s="20"/>
      <c r="Z697" s="20"/>
      <c r="AA697" s="3"/>
      <c r="AB697" s="3"/>
      <c r="AC697" s="21"/>
      <c r="AD697" s="21"/>
      <c r="AE697" s="21"/>
      <c r="AF697" s="4"/>
      <c r="AG697" s="1"/>
    </row>
    <row r="698" spans="1:33" ht="31.5" x14ac:dyDescent="0.25">
      <c r="A698" s="80" t="s">
        <v>1447</v>
      </c>
      <c r="B698" s="72" t="s">
        <v>159</v>
      </c>
      <c r="C698" s="31" t="s">
        <v>32</v>
      </c>
      <c r="D698" s="31">
        <f t="shared" ref="D698:R698" si="264">D699+D707+D708+D710</f>
        <v>4621.6929978910348</v>
      </c>
      <c r="E698" s="31">
        <f t="shared" si="264"/>
        <v>3610.1427600400002</v>
      </c>
      <c r="F698" s="31">
        <f t="shared" si="264"/>
        <v>1011.5502378510348</v>
      </c>
      <c r="G698" s="32">
        <f t="shared" si="264"/>
        <v>742.24503411339992</v>
      </c>
      <c r="H698" s="32">
        <f t="shared" si="264"/>
        <v>87.772723569999997</v>
      </c>
      <c r="I698" s="31">
        <f t="shared" si="264"/>
        <v>13.725029099999995</v>
      </c>
      <c r="J698" s="31">
        <f t="shared" si="264"/>
        <v>87.772723569999997</v>
      </c>
      <c r="K698" s="31">
        <f t="shared" si="264"/>
        <v>0</v>
      </c>
      <c r="L698" s="25">
        <f t="shared" si="264"/>
        <v>0</v>
      </c>
      <c r="M698" s="31">
        <f t="shared" si="264"/>
        <v>358.98482920680004</v>
      </c>
      <c r="N698" s="25">
        <f t="shared" si="264"/>
        <v>0</v>
      </c>
      <c r="O698" s="25">
        <f t="shared" si="264"/>
        <v>369.53517580659985</v>
      </c>
      <c r="P698" s="25">
        <f t="shared" si="264"/>
        <v>0</v>
      </c>
      <c r="Q698" s="32">
        <f t="shared" si="264"/>
        <v>923.77751428103488</v>
      </c>
      <c r="R698" s="32">
        <f t="shared" si="264"/>
        <v>49.837136560000005</v>
      </c>
      <c r="S698" s="33">
        <f t="shared" si="248"/>
        <v>3.6311133620838749</v>
      </c>
      <c r="T698" s="34" t="s">
        <v>33</v>
      </c>
      <c r="U698" s="4"/>
      <c r="V698" s="4"/>
      <c r="W698" s="4"/>
      <c r="X698" s="20"/>
      <c r="Y698" s="20"/>
      <c r="Z698" s="20"/>
      <c r="AA698" s="3"/>
      <c r="AB698" s="3"/>
      <c r="AC698" s="21"/>
      <c r="AD698" s="21"/>
      <c r="AE698" s="21"/>
      <c r="AF698" s="4"/>
      <c r="AG698" s="1"/>
    </row>
    <row r="699" spans="1:33" ht="31.5" x14ac:dyDescent="0.25">
      <c r="A699" s="80" t="s">
        <v>1448</v>
      </c>
      <c r="B699" s="72" t="s">
        <v>161</v>
      </c>
      <c r="C699" s="31" t="s">
        <v>32</v>
      </c>
      <c r="D699" s="31">
        <f t="shared" ref="D699:F699" si="265">SUM(D700:D706)</f>
        <v>3502.9522334499998</v>
      </c>
      <c r="E699" s="31">
        <f t="shared" si="265"/>
        <v>3207.5130331999999</v>
      </c>
      <c r="F699" s="31">
        <f t="shared" si="265"/>
        <v>295.43920024999994</v>
      </c>
      <c r="G699" s="32">
        <f t="shared" ref="G699:I699" si="266">SUM(G700:G706)</f>
        <v>576.06036938339992</v>
      </c>
      <c r="H699" s="32">
        <f t="shared" si="266"/>
        <v>46.259223079999998</v>
      </c>
      <c r="I699" s="31">
        <f t="shared" si="266"/>
        <v>0</v>
      </c>
      <c r="J699" s="31">
        <f>SUM(J700:J706)</f>
        <v>46.259223079999998</v>
      </c>
      <c r="K699" s="31">
        <f t="shared" ref="K699:R699" si="267">SUM(K700:K706)</f>
        <v>0</v>
      </c>
      <c r="L699" s="25">
        <f t="shared" si="267"/>
        <v>0</v>
      </c>
      <c r="M699" s="31">
        <f t="shared" si="267"/>
        <v>341.10322920680005</v>
      </c>
      <c r="N699" s="25">
        <f t="shared" si="267"/>
        <v>0</v>
      </c>
      <c r="O699" s="25">
        <f t="shared" si="267"/>
        <v>234.95714017659986</v>
      </c>
      <c r="P699" s="25">
        <f t="shared" si="267"/>
        <v>0</v>
      </c>
      <c r="Q699" s="32">
        <f t="shared" si="267"/>
        <v>249.17997716999997</v>
      </c>
      <c r="R699" s="32">
        <f t="shared" si="267"/>
        <v>33.59258234</v>
      </c>
      <c r="S699" s="33">
        <v>1</v>
      </c>
      <c r="T699" s="34" t="s">
        <v>33</v>
      </c>
      <c r="U699" s="4"/>
      <c r="V699" s="4"/>
      <c r="W699" s="4"/>
      <c r="X699" s="20"/>
      <c r="Y699" s="20"/>
      <c r="Z699" s="20"/>
      <c r="AA699" s="3"/>
      <c r="AB699" s="3"/>
      <c r="AC699" s="21"/>
      <c r="AD699" s="21"/>
      <c r="AE699" s="21"/>
      <c r="AF699" s="4"/>
      <c r="AG699" s="1"/>
    </row>
    <row r="700" spans="1:33" ht="47.25" x14ac:dyDescent="0.25">
      <c r="A700" s="60" t="s">
        <v>1448</v>
      </c>
      <c r="B700" s="63" t="s">
        <v>1449</v>
      </c>
      <c r="C700" s="39" t="s">
        <v>1450</v>
      </c>
      <c r="D700" s="75">
        <v>1311.9765589699998</v>
      </c>
      <c r="E700" s="75">
        <v>1041.6002360699999</v>
      </c>
      <c r="F700" s="39">
        <f t="shared" ref="F700:F706" si="268">D700-E700</f>
        <v>270.37632289999988</v>
      </c>
      <c r="G700" s="40">
        <f t="shared" ref="G700:H706" si="269">I700+K700+M700+O700</f>
        <v>218.82914017659985</v>
      </c>
      <c r="H700" s="40">
        <f t="shared" si="269"/>
        <v>17.777328869999998</v>
      </c>
      <c r="I700" s="39">
        <v>0</v>
      </c>
      <c r="J700" s="75">
        <v>17.777328869999998</v>
      </c>
      <c r="K700" s="39">
        <v>0</v>
      </c>
      <c r="L700" s="40">
        <v>0</v>
      </c>
      <c r="M700" s="39">
        <v>0</v>
      </c>
      <c r="N700" s="40">
        <v>0</v>
      </c>
      <c r="O700" s="40">
        <v>218.82914017659985</v>
      </c>
      <c r="P700" s="40">
        <v>0</v>
      </c>
      <c r="Q700" s="40">
        <f t="shared" ref="Q700:Q706" si="270">F700-H700</f>
        <v>252.59899402999989</v>
      </c>
      <c r="R700" s="40">
        <f t="shared" ref="R700:R706" si="271">H700-(I700)</f>
        <v>17.777328869999998</v>
      </c>
      <c r="S700" s="41">
        <v>1</v>
      </c>
      <c r="T700" s="40" t="s">
        <v>1451</v>
      </c>
      <c r="U700" s="4"/>
      <c r="V700" s="4"/>
      <c r="W700" s="4"/>
      <c r="X700" s="20"/>
      <c r="Y700" s="20"/>
      <c r="Z700" s="20"/>
      <c r="AA700" s="3"/>
      <c r="AB700" s="3"/>
      <c r="AC700" s="21"/>
      <c r="AD700" s="21"/>
      <c r="AE700" s="21"/>
      <c r="AF700" s="4"/>
      <c r="AG700" s="1"/>
    </row>
    <row r="701" spans="1:33" ht="63" x14ac:dyDescent="0.25">
      <c r="A701" s="60" t="s">
        <v>1448</v>
      </c>
      <c r="B701" s="63" t="s">
        <v>1452</v>
      </c>
      <c r="C701" s="39" t="s">
        <v>1453</v>
      </c>
      <c r="D701" s="75">
        <v>550.3572387280002</v>
      </c>
      <c r="E701" s="75">
        <v>665.49191712000015</v>
      </c>
      <c r="F701" s="39">
        <f>D701-E701</f>
        <v>-115.13467839199996</v>
      </c>
      <c r="G701" s="40" t="s">
        <v>33</v>
      </c>
      <c r="H701" s="40">
        <f t="shared" si="269"/>
        <v>12.666640739999998</v>
      </c>
      <c r="I701" s="39" t="s">
        <v>33</v>
      </c>
      <c r="J701" s="75">
        <v>12.666640739999998</v>
      </c>
      <c r="K701" s="39" t="s">
        <v>33</v>
      </c>
      <c r="L701" s="40">
        <v>0</v>
      </c>
      <c r="M701" s="39" t="s">
        <v>33</v>
      </c>
      <c r="N701" s="40">
        <v>0</v>
      </c>
      <c r="O701" s="40" t="s">
        <v>33</v>
      </c>
      <c r="P701" s="40">
        <v>0</v>
      </c>
      <c r="Q701" s="40">
        <f>F701-H701</f>
        <v>-127.80131913199995</v>
      </c>
      <c r="R701" s="40" t="s">
        <v>33</v>
      </c>
      <c r="S701" s="41" t="s">
        <v>33</v>
      </c>
      <c r="T701" s="40" t="s">
        <v>357</v>
      </c>
      <c r="U701" s="4"/>
      <c r="V701" s="4"/>
      <c r="W701" s="4"/>
      <c r="X701" s="20"/>
      <c r="Y701" s="20"/>
      <c r="Z701" s="20"/>
      <c r="AA701" s="3"/>
      <c r="AB701" s="3"/>
      <c r="AC701" s="21"/>
      <c r="AD701" s="21"/>
      <c r="AE701" s="21"/>
      <c r="AF701" s="4"/>
      <c r="AG701" s="1"/>
    </row>
    <row r="702" spans="1:33" ht="31.5" x14ac:dyDescent="0.25">
      <c r="A702" s="60" t="s">
        <v>1448</v>
      </c>
      <c r="B702" s="66" t="s">
        <v>1454</v>
      </c>
      <c r="C702" s="82" t="s">
        <v>1455</v>
      </c>
      <c r="D702" s="75">
        <v>421.563046482</v>
      </c>
      <c r="E702" s="75">
        <v>290.58956609000001</v>
      </c>
      <c r="F702" s="39">
        <f t="shared" si="268"/>
        <v>130.973480392</v>
      </c>
      <c r="G702" s="40">
        <f t="shared" si="269"/>
        <v>74.687227780000015</v>
      </c>
      <c r="H702" s="40">
        <f t="shared" si="269"/>
        <v>0.27250529000000001</v>
      </c>
      <c r="I702" s="39">
        <v>0</v>
      </c>
      <c r="J702" s="75">
        <v>0.27250529000000001</v>
      </c>
      <c r="K702" s="39">
        <v>0</v>
      </c>
      <c r="L702" s="40">
        <v>0</v>
      </c>
      <c r="M702" s="39">
        <v>74.687227780000015</v>
      </c>
      <c r="N702" s="40">
        <v>0</v>
      </c>
      <c r="O702" s="46">
        <v>0</v>
      </c>
      <c r="P702" s="40">
        <v>0</v>
      </c>
      <c r="Q702" s="40">
        <f t="shared" si="270"/>
        <v>130.700975102</v>
      </c>
      <c r="R702" s="40">
        <f t="shared" si="271"/>
        <v>0.27250529000000001</v>
      </c>
      <c r="S702" s="41">
        <v>1</v>
      </c>
      <c r="T702" s="40" t="s">
        <v>1451</v>
      </c>
      <c r="U702" s="4"/>
      <c r="V702" s="4"/>
      <c r="W702" s="4"/>
      <c r="X702" s="20"/>
      <c r="Y702" s="20"/>
      <c r="Z702" s="20"/>
      <c r="AA702" s="3"/>
      <c r="AB702" s="3"/>
      <c r="AC702" s="21"/>
      <c r="AD702" s="21"/>
      <c r="AE702" s="21"/>
      <c r="AF702" s="4"/>
      <c r="AG702" s="1"/>
    </row>
    <row r="703" spans="1:33" ht="104.25" customHeight="1" x14ac:dyDescent="0.25">
      <c r="A703" s="60" t="s">
        <v>1448</v>
      </c>
      <c r="B703" s="63" t="s">
        <v>1456</v>
      </c>
      <c r="C703" s="39" t="s">
        <v>1457</v>
      </c>
      <c r="D703" s="75">
        <v>947.36104691799994</v>
      </c>
      <c r="E703" s="75">
        <v>1142.2380573999999</v>
      </c>
      <c r="F703" s="39">
        <f t="shared" si="268"/>
        <v>-194.87701048199995</v>
      </c>
      <c r="G703" s="40">
        <f t="shared" si="269"/>
        <v>107.00718639000002</v>
      </c>
      <c r="H703" s="40">
        <f t="shared" si="269"/>
        <v>0.22850538000000001</v>
      </c>
      <c r="I703" s="39">
        <v>0</v>
      </c>
      <c r="J703" s="75">
        <v>0.22850538000000001</v>
      </c>
      <c r="K703" s="39">
        <v>0</v>
      </c>
      <c r="L703" s="45">
        <v>0</v>
      </c>
      <c r="M703" s="39">
        <v>107.00718639000002</v>
      </c>
      <c r="N703" s="45">
        <v>0</v>
      </c>
      <c r="O703" s="45">
        <v>0</v>
      </c>
      <c r="P703" s="45">
        <v>0</v>
      </c>
      <c r="Q703" s="40">
        <f t="shared" si="270"/>
        <v>-195.10551586199995</v>
      </c>
      <c r="R703" s="40">
        <f t="shared" si="271"/>
        <v>0.22850538000000001</v>
      </c>
      <c r="S703" s="41">
        <v>1</v>
      </c>
      <c r="T703" s="40" t="s">
        <v>1451</v>
      </c>
      <c r="U703" s="4"/>
      <c r="V703" s="4"/>
      <c r="W703" s="4"/>
      <c r="X703" s="20"/>
      <c r="Y703" s="20"/>
      <c r="Z703" s="20"/>
      <c r="AA703" s="3"/>
      <c r="AB703" s="3"/>
      <c r="AC703" s="21"/>
      <c r="AD703" s="21"/>
      <c r="AE703" s="21"/>
      <c r="AF703" s="4"/>
      <c r="AG703" s="1"/>
    </row>
    <row r="704" spans="1:33" ht="31.5" x14ac:dyDescent="0.25">
      <c r="A704" s="60" t="s">
        <v>1448</v>
      </c>
      <c r="B704" s="66" t="s">
        <v>1458</v>
      </c>
      <c r="C704" s="82" t="s">
        <v>1459</v>
      </c>
      <c r="D704" s="75">
        <v>97.178116919999994</v>
      </c>
      <c r="E704" s="75">
        <v>61.178116919999994</v>
      </c>
      <c r="F704" s="39">
        <f t="shared" si="268"/>
        <v>36</v>
      </c>
      <c r="G704" s="40">
        <f t="shared" si="269"/>
        <v>32.4</v>
      </c>
      <c r="H704" s="40">
        <f t="shared" si="269"/>
        <v>5.5477799999999995</v>
      </c>
      <c r="I704" s="39">
        <v>0</v>
      </c>
      <c r="J704" s="75">
        <v>5.5477799999999995</v>
      </c>
      <c r="K704" s="39">
        <v>0</v>
      </c>
      <c r="L704" s="40">
        <v>0</v>
      </c>
      <c r="M704" s="39">
        <v>32.4</v>
      </c>
      <c r="N704" s="40">
        <v>0</v>
      </c>
      <c r="O704" s="40">
        <v>0</v>
      </c>
      <c r="P704" s="40">
        <v>0</v>
      </c>
      <c r="Q704" s="40">
        <f t="shared" si="270"/>
        <v>30.452220000000001</v>
      </c>
      <c r="R704" s="40">
        <f t="shared" si="271"/>
        <v>5.5477799999999995</v>
      </c>
      <c r="S704" s="41">
        <v>1</v>
      </c>
      <c r="T704" s="40" t="s">
        <v>1460</v>
      </c>
      <c r="U704" s="4"/>
      <c r="V704" s="4"/>
      <c r="W704" s="4"/>
      <c r="X704" s="20"/>
      <c r="Y704" s="20"/>
      <c r="Z704" s="20"/>
      <c r="AA704" s="3"/>
      <c r="AB704" s="3"/>
      <c r="AC704" s="21"/>
      <c r="AD704" s="21"/>
      <c r="AE704" s="21"/>
      <c r="AF704" s="4"/>
      <c r="AG704" s="1"/>
    </row>
    <row r="705" spans="1:33" ht="31.5" x14ac:dyDescent="0.25">
      <c r="A705" s="60" t="s">
        <v>1448</v>
      </c>
      <c r="B705" s="66" t="s">
        <v>1461</v>
      </c>
      <c r="C705" s="82" t="s">
        <v>1462</v>
      </c>
      <c r="D705" s="75">
        <v>140.38826543199997</v>
      </c>
      <c r="E705" s="75">
        <v>0</v>
      </c>
      <c r="F705" s="39">
        <f t="shared" si="268"/>
        <v>140.38826543199997</v>
      </c>
      <c r="G705" s="40">
        <f t="shared" si="269"/>
        <v>127.00881503680002</v>
      </c>
      <c r="H705" s="40">
        <f t="shared" si="269"/>
        <v>9.7664628000000011</v>
      </c>
      <c r="I705" s="39">
        <v>0</v>
      </c>
      <c r="J705" s="75">
        <v>9.7664628000000011</v>
      </c>
      <c r="K705" s="39">
        <v>0</v>
      </c>
      <c r="L705" s="40">
        <v>0</v>
      </c>
      <c r="M705" s="39">
        <v>127.00881503680002</v>
      </c>
      <c r="N705" s="40">
        <v>0</v>
      </c>
      <c r="O705" s="40">
        <v>0</v>
      </c>
      <c r="P705" s="40">
        <v>0</v>
      </c>
      <c r="Q705" s="40">
        <f t="shared" si="270"/>
        <v>130.62180263199997</v>
      </c>
      <c r="R705" s="40">
        <f t="shared" si="271"/>
        <v>9.7664628000000011</v>
      </c>
      <c r="S705" s="41">
        <v>1</v>
      </c>
      <c r="T705" s="40" t="s">
        <v>1460</v>
      </c>
      <c r="U705" s="4"/>
      <c r="V705" s="4"/>
      <c r="W705" s="4"/>
      <c r="X705" s="20"/>
      <c r="Y705" s="20"/>
      <c r="Z705" s="20"/>
      <c r="AA705" s="3"/>
      <c r="AB705" s="3"/>
      <c r="AC705" s="21"/>
      <c r="AD705" s="21"/>
      <c r="AE705" s="21"/>
      <c r="AF705" s="4"/>
      <c r="AG705" s="1"/>
    </row>
    <row r="706" spans="1:33" ht="31.5" x14ac:dyDescent="0.25">
      <c r="A706" s="60" t="s">
        <v>1448</v>
      </c>
      <c r="B706" s="83" t="s">
        <v>1463</v>
      </c>
      <c r="C706" s="84" t="s">
        <v>1464</v>
      </c>
      <c r="D706" s="75">
        <v>34.127960000000002</v>
      </c>
      <c r="E706" s="75">
        <v>6.4151395999999998</v>
      </c>
      <c r="F706" s="39">
        <f t="shared" si="268"/>
        <v>27.712820400000002</v>
      </c>
      <c r="G706" s="40">
        <f t="shared" si="269"/>
        <v>16.128</v>
      </c>
      <c r="H706" s="40">
        <f t="shared" si="269"/>
        <v>0</v>
      </c>
      <c r="I706" s="39">
        <v>0</v>
      </c>
      <c r="J706" s="75">
        <v>0</v>
      </c>
      <c r="K706" s="39">
        <v>0</v>
      </c>
      <c r="L706" s="40">
        <v>0</v>
      </c>
      <c r="M706" s="39">
        <v>0</v>
      </c>
      <c r="N706" s="40">
        <v>0</v>
      </c>
      <c r="O706" s="40">
        <v>16.128</v>
      </c>
      <c r="P706" s="40">
        <v>0</v>
      </c>
      <c r="Q706" s="40">
        <f t="shared" si="270"/>
        <v>27.712820400000002</v>
      </c>
      <c r="R706" s="40">
        <f t="shared" si="271"/>
        <v>0</v>
      </c>
      <c r="S706" s="41">
        <v>0</v>
      </c>
      <c r="T706" s="42" t="s">
        <v>33</v>
      </c>
      <c r="U706" s="4"/>
      <c r="V706" s="4"/>
      <c r="W706" s="4"/>
      <c r="X706" s="20"/>
      <c r="Y706" s="20"/>
      <c r="Z706" s="20"/>
      <c r="AA706" s="3"/>
      <c r="AB706" s="3"/>
      <c r="AC706" s="21"/>
      <c r="AD706" s="21"/>
      <c r="AE706" s="21"/>
      <c r="AF706" s="4"/>
      <c r="AG706" s="1"/>
    </row>
    <row r="707" spans="1:33" ht="31.5" x14ac:dyDescent="0.25">
      <c r="A707" s="71" t="s">
        <v>1465</v>
      </c>
      <c r="B707" s="85" t="s">
        <v>186</v>
      </c>
      <c r="C707" s="86" t="s">
        <v>32</v>
      </c>
      <c r="D707" s="31">
        <v>0</v>
      </c>
      <c r="E707" s="31">
        <v>0</v>
      </c>
      <c r="F707" s="31">
        <v>0</v>
      </c>
      <c r="G707" s="32">
        <v>0</v>
      </c>
      <c r="H707" s="32">
        <v>0</v>
      </c>
      <c r="I707" s="31">
        <v>0</v>
      </c>
      <c r="J707" s="31">
        <v>0</v>
      </c>
      <c r="K707" s="31">
        <v>0</v>
      </c>
      <c r="L707" s="32">
        <v>0</v>
      </c>
      <c r="M707" s="31">
        <v>0</v>
      </c>
      <c r="N707" s="32">
        <v>0</v>
      </c>
      <c r="O707" s="32">
        <v>0</v>
      </c>
      <c r="P707" s="32">
        <v>0</v>
      </c>
      <c r="Q707" s="32">
        <v>0</v>
      </c>
      <c r="R707" s="32">
        <v>0</v>
      </c>
      <c r="S707" s="33">
        <v>0</v>
      </c>
      <c r="T707" s="34" t="s">
        <v>33</v>
      </c>
      <c r="U707" s="4"/>
      <c r="V707" s="4"/>
      <c r="W707" s="4"/>
      <c r="X707" s="20"/>
      <c r="Y707" s="20"/>
      <c r="Z707" s="20"/>
      <c r="AA707" s="3"/>
      <c r="AB707" s="3"/>
      <c r="AC707" s="21"/>
      <c r="AD707" s="21"/>
      <c r="AE707" s="21"/>
      <c r="AF707" s="4"/>
      <c r="AG707" s="1"/>
    </row>
    <row r="708" spans="1:33" ht="31.5" x14ac:dyDescent="0.25">
      <c r="A708" s="71" t="s">
        <v>1466</v>
      </c>
      <c r="B708" s="85" t="s">
        <v>190</v>
      </c>
      <c r="C708" s="86" t="s">
        <v>32</v>
      </c>
      <c r="D708" s="31">
        <f t="shared" ref="D708:F708" si="272">SUM(D709:D709)</f>
        <v>11.102528299999999</v>
      </c>
      <c r="E708" s="31">
        <f t="shared" si="272"/>
        <v>2.2725544299999996</v>
      </c>
      <c r="F708" s="31">
        <f t="shared" si="272"/>
        <v>8.8299738699999999</v>
      </c>
      <c r="G708" s="32">
        <f t="shared" ref="G708:R708" si="273">SUM(G709:G709)</f>
        <v>0.21586589999999886</v>
      </c>
      <c r="H708" s="32">
        <f t="shared" si="273"/>
        <v>0</v>
      </c>
      <c r="I708" s="31">
        <f t="shared" si="273"/>
        <v>0.21586589999999886</v>
      </c>
      <c r="J708" s="31">
        <f t="shared" si="273"/>
        <v>0</v>
      </c>
      <c r="K708" s="31">
        <f t="shared" si="273"/>
        <v>0</v>
      </c>
      <c r="L708" s="32">
        <f t="shared" si="273"/>
        <v>0</v>
      </c>
      <c r="M708" s="31">
        <f t="shared" si="273"/>
        <v>0</v>
      </c>
      <c r="N708" s="32">
        <f t="shared" si="273"/>
        <v>0</v>
      </c>
      <c r="O708" s="32">
        <f t="shared" si="273"/>
        <v>0</v>
      </c>
      <c r="P708" s="32">
        <f t="shared" si="273"/>
        <v>0</v>
      </c>
      <c r="Q708" s="32">
        <f t="shared" si="273"/>
        <v>8.8299738699999999</v>
      </c>
      <c r="R708" s="32">
        <f t="shared" si="273"/>
        <v>-0.21586589999999886</v>
      </c>
      <c r="S708" s="33">
        <f t="shared" si="248"/>
        <v>-1</v>
      </c>
      <c r="T708" s="34" t="s">
        <v>33</v>
      </c>
      <c r="U708" s="4"/>
      <c r="V708" s="4"/>
      <c r="W708" s="4"/>
      <c r="X708" s="20"/>
      <c r="Y708" s="20"/>
      <c r="Z708" s="20"/>
      <c r="AA708" s="3"/>
      <c r="AB708" s="3"/>
      <c r="AC708" s="21"/>
      <c r="AD708" s="21"/>
      <c r="AE708" s="21"/>
      <c r="AF708" s="4"/>
      <c r="AG708" s="1"/>
    </row>
    <row r="709" spans="1:33" ht="47.25" x14ac:dyDescent="0.25">
      <c r="A709" s="60" t="s">
        <v>1466</v>
      </c>
      <c r="B709" s="83" t="s">
        <v>1467</v>
      </c>
      <c r="C709" s="84" t="s">
        <v>1468</v>
      </c>
      <c r="D709" s="39">
        <v>11.102528299999999</v>
      </c>
      <c r="E709" s="39">
        <v>2.2725544299999996</v>
      </c>
      <c r="F709" s="39">
        <f>D709-E709</f>
        <v>8.8299738699999999</v>
      </c>
      <c r="G709" s="40">
        <f>I709+K709+M709+O709</f>
        <v>0.21586589999999886</v>
      </c>
      <c r="H709" s="40">
        <f>J709+L709+N709+P709</f>
        <v>0</v>
      </c>
      <c r="I709" s="39">
        <v>0.21586589999999886</v>
      </c>
      <c r="J709" s="39">
        <v>0</v>
      </c>
      <c r="K709" s="39">
        <v>0</v>
      </c>
      <c r="L709" s="40">
        <v>0</v>
      </c>
      <c r="M709" s="39">
        <v>0</v>
      </c>
      <c r="N709" s="40">
        <v>0</v>
      </c>
      <c r="O709" s="40">
        <v>0</v>
      </c>
      <c r="P709" s="40">
        <v>0</v>
      </c>
      <c r="Q709" s="40">
        <f>F709-H709</f>
        <v>8.8299738699999999</v>
      </c>
      <c r="R709" s="40">
        <f>H709-(I709)</f>
        <v>-0.21586589999999886</v>
      </c>
      <c r="S709" s="41">
        <f t="shared" si="248"/>
        <v>-1</v>
      </c>
      <c r="T709" s="42" t="s">
        <v>1469</v>
      </c>
      <c r="U709" s="4"/>
      <c r="V709" s="4"/>
      <c r="W709" s="4"/>
      <c r="X709" s="20"/>
      <c r="Y709" s="20"/>
      <c r="Z709" s="20"/>
      <c r="AA709" s="3"/>
      <c r="AB709" s="3"/>
      <c r="AC709" s="21"/>
      <c r="AD709" s="21"/>
      <c r="AE709" s="21"/>
      <c r="AF709" s="4"/>
      <c r="AG709" s="1"/>
    </row>
    <row r="710" spans="1:33" ht="31.5" x14ac:dyDescent="0.25">
      <c r="A710" s="71" t="s">
        <v>1470</v>
      </c>
      <c r="B710" s="85" t="s">
        <v>252</v>
      </c>
      <c r="C710" s="86" t="s">
        <v>32</v>
      </c>
      <c r="D710" s="31">
        <f>SUM(D711:D721)</f>
        <v>1107.6382361410349</v>
      </c>
      <c r="E710" s="31">
        <f t="shared" ref="E710:R710" si="274">SUM(E711:E721)</f>
        <v>400.35717241000003</v>
      </c>
      <c r="F710" s="31">
        <f t="shared" si="274"/>
        <v>707.28106373103492</v>
      </c>
      <c r="G710" s="31">
        <f t="shared" si="274"/>
        <v>165.96879883</v>
      </c>
      <c r="H710" s="31">
        <f t="shared" si="274"/>
        <v>41.513500489999998</v>
      </c>
      <c r="I710" s="31">
        <f t="shared" si="274"/>
        <v>13.509163199999996</v>
      </c>
      <c r="J710" s="31">
        <f t="shared" si="274"/>
        <v>41.513500489999998</v>
      </c>
      <c r="K710" s="31">
        <f t="shared" si="274"/>
        <v>0</v>
      </c>
      <c r="L710" s="31">
        <f t="shared" si="274"/>
        <v>0</v>
      </c>
      <c r="M710" s="31">
        <f t="shared" si="274"/>
        <v>17.881599999999999</v>
      </c>
      <c r="N710" s="31">
        <f t="shared" si="274"/>
        <v>0</v>
      </c>
      <c r="O710" s="31">
        <f t="shared" si="274"/>
        <v>134.57803562999999</v>
      </c>
      <c r="P710" s="31">
        <f t="shared" si="274"/>
        <v>0</v>
      </c>
      <c r="Q710" s="31">
        <f t="shared" si="274"/>
        <v>665.76756324103496</v>
      </c>
      <c r="R710" s="31">
        <f t="shared" si="274"/>
        <v>16.460420120000006</v>
      </c>
      <c r="S710" s="33">
        <f t="shared" si="248"/>
        <v>1.2184633404976564</v>
      </c>
      <c r="T710" s="34" t="s">
        <v>33</v>
      </c>
      <c r="U710" s="4"/>
      <c r="V710" s="4"/>
      <c r="W710" s="4"/>
      <c r="X710" s="20"/>
      <c r="Y710" s="20"/>
      <c r="Z710" s="20"/>
      <c r="AA710" s="3"/>
      <c r="AB710" s="3"/>
      <c r="AC710" s="21"/>
      <c r="AD710" s="21"/>
      <c r="AE710" s="21"/>
      <c r="AF710" s="4"/>
      <c r="AG710" s="1"/>
    </row>
    <row r="711" spans="1:33" ht="31.5" x14ac:dyDescent="0.25">
      <c r="A711" s="60" t="s">
        <v>1470</v>
      </c>
      <c r="B711" s="66" t="s">
        <v>1471</v>
      </c>
      <c r="C711" s="82" t="s">
        <v>1472</v>
      </c>
      <c r="D711" s="75">
        <v>65.167599030199995</v>
      </c>
      <c r="E711" s="75">
        <v>41.707899390000001</v>
      </c>
      <c r="F711" s="39">
        <f t="shared" ref="F711:F720" si="275">D711-E711</f>
        <v>23.459699640199993</v>
      </c>
      <c r="G711" s="40">
        <f t="shared" ref="G711:H721" si="276">I711+K711+M711+O711</f>
        <v>0.28861999999999899</v>
      </c>
      <c r="H711" s="40">
        <f t="shared" si="276"/>
        <v>0</v>
      </c>
      <c r="I711" s="39">
        <v>0.28861999999999899</v>
      </c>
      <c r="J711" s="75">
        <v>0</v>
      </c>
      <c r="K711" s="39">
        <v>0</v>
      </c>
      <c r="L711" s="40">
        <v>0</v>
      </c>
      <c r="M711" s="39">
        <v>0</v>
      </c>
      <c r="N711" s="40">
        <v>0</v>
      </c>
      <c r="O711" s="40">
        <v>0</v>
      </c>
      <c r="P711" s="40">
        <v>0</v>
      </c>
      <c r="Q711" s="40">
        <f t="shared" ref="Q711:Q720" si="277">F711-H711</f>
        <v>23.459699640199993</v>
      </c>
      <c r="R711" s="40">
        <f t="shared" ref="R711:R720" si="278">H711-(I711)</f>
        <v>-0.28861999999999899</v>
      </c>
      <c r="S711" s="41">
        <f t="shared" si="248"/>
        <v>-1</v>
      </c>
      <c r="T711" s="42" t="s">
        <v>1473</v>
      </c>
      <c r="U711" s="4"/>
      <c r="V711" s="4"/>
      <c r="W711" s="4"/>
      <c r="X711" s="20"/>
      <c r="Y711" s="20"/>
      <c r="Z711" s="20"/>
      <c r="AA711" s="3"/>
      <c r="AB711" s="3"/>
      <c r="AC711" s="21"/>
      <c r="AD711" s="21"/>
      <c r="AE711" s="21"/>
      <c r="AF711" s="4"/>
      <c r="AG711" s="1"/>
    </row>
    <row r="712" spans="1:33" ht="155.25" customHeight="1" x14ac:dyDescent="0.25">
      <c r="A712" s="60" t="s">
        <v>1470</v>
      </c>
      <c r="B712" s="66" t="s">
        <v>1474</v>
      </c>
      <c r="C712" s="82" t="s">
        <v>1475</v>
      </c>
      <c r="D712" s="75">
        <v>276.46496290483498</v>
      </c>
      <c r="E712" s="75">
        <v>46.149139849999997</v>
      </c>
      <c r="F712" s="39">
        <f t="shared" si="275"/>
        <v>230.31582305483499</v>
      </c>
      <c r="G712" s="40">
        <f t="shared" si="276"/>
        <v>17.881599999999999</v>
      </c>
      <c r="H712" s="40">
        <f t="shared" si="276"/>
        <v>0.63818333000000005</v>
      </c>
      <c r="I712" s="39">
        <v>0</v>
      </c>
      <c r="J712" s="75">
        <v>0.63818333000000005</v>
      </c>
      <c r="K712" s="39">
        <v>0</v>
      </c>
      <c r="L712" s="40">
        <v>0</v>
      </c>
      <c r="M712" s="39">
        <v>17.881599999999999</v>
      </c>
      <c r="N712" s="40">
        <v>0</v>
      </c>
      <c r="O712" s="40">
        <v>0</v>
      </c>
      <c r="P712" s="40">
        <v>0</v>
      </c>
      <c r="Q712" s="40">
        <f t="shared" si="277"/>
        <v>229.67763972483499</v>
      </c>
      <c r="R712" s="40">
        <f t="shared" si="278"/>
        <v>0.63818333000000005</v>
      </c>
      <c r="S712" s="41">
        <v>1</v>
      </c>
      <c r="T712" s="42" t="s">
        <v>1451</v>
      </c>
      <c r="U712" s="4"/>
      <c r="V712" s="4"/>
      <c r="W712" s="4"/>
      <c r="X712" s="20"/>
      <c r="Y712" s="20"/>
      <c r="Z712" s="20"/>
      <c r="AA712" s="3"/>
      <c r="AB712" s="3"/>
      <c r="AC712" s="21"/>
      <c r="AD712" s="21"/>
      <c r="AE712" s="21"/>
      <c r="AF712" s="4"/>
      <c r="AG712" s="1"/>
    </row>
    <row r="713" spans="1:33" ht="31.5" x14ac:dyDescent="0.25">
      <c r="A713" s="60" t="s">
        <v>1470</v>
      </c>
      <c r="B713" s="66" t="s">
        <v>1476</v>
      </c>
      <c r="C713" s="82" t="s">
        <v>1477</v>
      </c>
      <c r="D713" s="75">
        <v>75.362475533999998</v>
      </c>
      <c r="E713" s="75">
        <v>38.211934029999995</v>
      </c>
      <c r="F713" s="39">
        <f t="shared" si="275"/>
        <v>37.150541504000003</v>
      </c>
      <c r="G713" s="40">
        <f t="shared" si="276"/>
        <v>23.148995897999999</v>
      </c>
      <c r="H713" s="40">
        <f t="shared" si="276"/>
        <v>0</v>
      </c>
      <c r="I713" s="39">
        <v>0</v>
      </c>
      <c r="J713" s="75">
        <v>0</v>
      </c>
      <c r="K713" s="39">
        <v>0</v>
      </c>
      <c r="L713" s="40">
        <v>0</v>
      </c>
      <c r="M713" s="39">
        <v>0</v>
      </c>
      <c r="N713" s="40">
        <v>0</v>
      </c>
      <c r="O713" s="40">
        <v>23.148995897999999</v>
      </c>
      <c r="P713" s="40">
        <v>0</v>
      </c>
      <c r="Q713" s="40">
        <f t="shared" si="277"/>
        <v>37.150541504000003</v>
      </c>
      <c r="R713" s="40">
        <f t="shared" si="278"/>
        <v>0</v>
      </c>
      <c r="S713" s="41">
        <v>0</v>
      </c>
      <c r="T713" s="42" t="s">
        <v>33</v>
      </c>
      <c r="U713" s="4"/>
      <c r="V713" s="4"/>
      <c r="W713" s="4"/>
      <c r="X713" s="20"/>
      <c r="Y713" s="20"/>
      <c r="Z713" s="20"/>
      <c r="AA713" s="3"/>
      <c r="AB713" s="3"/>
      <c r="AC713" s="21"/>
      <c r="AD713" s="21"/>
      <c r="AE713" s="21"/>
      <c r="AF713" s="4"/>
      <c r="AG713" s="1"/>
    </row>
    <row r="714" spans="1:33" x14ac:dyDescent="0.25">
      <c r="A714" s="60" t="s">
        <v>1470</v>
      </c>
      <c r="B714" s="66" t="s">
        <v>1478</v>
      </c>
      <c r="C714" s="82" t="s">
        <v>1479</v>
      </c>
      <c r="D714" s="75">
        <v>42.203135328000002</v>
      </c>
      <c r="E714" s="75">
        <v>0</v>
      </c>
      <c r="F714" s="39">
        <f t="shared" si="275"/>
        <v>42.203135328000002</v>
      </c>
      <c r="G714" s="40">
        <f t="shared" si="276"/>
        <v>41.003135327999999</v>
      </c>
      <c r="H714" s="40">
        <f t="shared" si="276"/>
        <v>0</v>
      </c>
      <c r="I714" s="39">
        <v>0</v>
      </c>
      <c r="J714" s="75">
        <v>0</v>
      </c>
      <c r="K714" s="39">
        <v>0</v>
      </c>
      <c r="L714" s="40">
        <v>0</v>
      </c>
      <c r="M714" s="39">
        <v>0</v>
      </c>
      <c r="N714" s="40">
        <v>0</v>
      </c>
      <c r="O714" s="40">
        <v>41.003135327999999</v>
      </c>
      <c r="P714" s="40">
        <v>0</v>
      </c>
      <c r="Q714" s="40">
        <f t="shared" si="277"/>
        <v>42.203135328000002</v>
      </c>
      <c r="R714" s="40">
        <f t="shared" si="278"/>
        <v>0</v>
      </c>
      <c r="S714" s="41">
        <v>0</v>
      </c>
      <c r="T714" s="42" t="s">
        <v>33</v>
      </c>
      <c r="U714" s="4"/>
      <c r="V714" s="4"/>
      <c r="W714" s="4"/>
      <c r="X714" s="20"/>
      <c r="Y714" s="20"/>
      <c r="Z714" s="20"/>
      <c r="AA714" s="3"/>
      <c r="AB714" s="3"/>
      <c r="AC714" s="21"/>
      <c r="AD714" s="21"/>
      <c r="AE714" s="21"/>
      <c r="AF714" s="4"/>
      <c r="AG714" s="1"/>
    </row>
    <row r="715" spans="1:33" ht="31.5" x14ac:dyDescent="0.25">
      <c r="A715" s="60" t="s">
        <v>1470</v>
      </c>
      <c r="B715" s="63" t="s">
        <v>1480</v>
      </c>
      <c r="C715" s="74" t="s">
        <v>1481</v>
      </c>
      <c r="D715" s="75">
        <v>30.073919479999994</v>
      </c>
      <c r="E715" s="75">
        <v>25.118054610000002</v>
      </c>
      <c r="F715" s="39">
        <f t="shared" si="275"/>
        <v>4.9558648699999921</v>
      </c>
      <c r="G715" s="40">
        <f t="shared" si="276"/>
        <v>0.14899999999999636</v>
      </c>
      <c r="H715" s="40">
        <f t="shared" si="276"/>
        <v>0</v>
      </c>
      <c r="I715" s="39">
        <v>0.14899999999999636</v>
      </c>
      <c r="J715" s="75">
        <v>0</v>
      </c>
      <c r="K715" s="39">
        <v>0</v>
      </c>
      <c r="L715" s="40">
        <v>0</v>
      </c>
      <c r="M715" s="39">
        <v>0</v>
      </c>
      <c r="N715" s="40">
        <v>0</v>
      </c>
      <c r="O715" s="40">
        <v>0</v>
      </c>
      <c r="P715" s="40">
        <v>0</v>
      </c>
      <c r="Q715" s="40">
        <f t="shared" si="277"/>
        <v>4.9558648699999921</v>
      </c>
      <c r="R715" s="40">
        <f t="shared" si="278"/>
        <v>-0.14899999999999636</v>
      </c>
      <c r="S715" s="41">
        <f t="shared" si="248"/>
        <v>-1</v>
      </c>
      <c r="T715" s="42" t="s">
        <v>1473</v>
      </c>
      <c r="U715" s="4"/>
      <c r="V715" s="4"/>
      <c r="W715" s="4"/>
      <c r="X715" s="20"/>
      <c r="Y715" s="20"/>
      <c r="Z715" s="20"/>
      <c r="AA715" s="3"/>
      <c r="AB715" s="3"/>
      <c r="AC715" s="21"/>
      <c r="AD715" s="21"/>
      <c r="AE715" s="21"/>
      <c r="AF715" s="4"/>
      <c r="AG715" s="1"/>
    </row>
    <row r="716" spans="1:33" ht="63" x14ac:dyDescent="0.25">
      <c r="A716" s="60" t="s">
        <v>1470</v>
      </c>
      <c r="B716" s="63" t="s">
        <v>1482</v>
      </c>
      <c r="C716" s="74" t="s">
        <v>1483</v>
      </c>
      <c r="D716" s="75">
        <v>24.069563860000002</v>
      </c>
      <c r="E716" s="75">
        <v>23.734823030000001</v>
      </c>
      <c r="F716" s="39">
        <f>D716-E716</f>
        <v>0.33474083000000121</v>
      </c>
      <c r="G716" s="40" t="s">
        <v>33</v>
      </c>
      <c r="H716" s="40">
        <f t="shared" si="276"/>
        <v>0.77512283999999998</v>
      </c>
      <c r="I716" s="39" t="s">
        <v>33</v>
      </c>
      <c r="J716" s="75">
        <v>0.77512283999999998</v>
      </c>
      <c r="K716" s="39" t="s">
        <v>33</v>
      </c>
      <c r="L716" s="40">
        <v>0</v>
      </c>
      <c r="M716" s="39" t="s">
        <v>33</v>
      </c>
      <c r="N716" s="40">
        <v>0</v>
      </c>
      <c r="O716" s="40" t="s">
        <v>33</v>
      </c>
      <c r="P716" s="40">
        <v>0</v>
      </c>
      <c r="Q716" s="40">
        <f>F716-H716</f>
        <v>-0.44038200999999877</v>
      </c>
      <c r="R716" s="40" t="s">
        <v>33</v>
      </c>
      <c r="S716" s="41" t="s">
        <v>33</v>
      </c>
      <c r="T716" s="40" t="s">
        <v>368</v>
      </c>
      <c r="U716" s="4"/>
      <c r="V716" s="4"/>
      <c r="W716" s="4"/>
      <c r="X716" s="20"/>
      <c r="Y716" s="20"/>
      <c r="Z716" s="20"/>
      <c r="AA716" s="3"/>
      <c r="AB716" s="3"/>
      <c r="AC716" s="21"/>
      <c r="AD716" s="21"/>
      <c r="AE716" s="21"/>
      <c r="AF716" s="4"/>
      <c r="AG716" s="1"/>
    </row>
    <row r="717" spans="1:33" ht="31.5" x14ac:dyDescent="0.25">
      <c r="A717" s="60" t="s">
        <v>1470</v>
      </c>
      <c r="B717" s="63" t="s">
        <v>1484</v>
      </c>
      <c r="C717" s="36" t="s">
        <v>1485</v>
      </c>
      <c r="D717" s="75">
        <v>11.511999999999999</v>
      </c>
      <c r="E717" s="75">
        <v>0</v>
      </c>
      <c r="F717" s="39">
        <f t="shared" si="275"/>
        <v>11.511999999999999</v>
      </c>
      <c r="G717" s="40">
        <f t="shared" si="276"/>
        <v>0.95</v>
      </c>
      <c r="H717" s="40">
        <f t="shared" si="276"/>
        <v>0</v>
      </c>
      <c r="I717" s="39">
        <v>0.95</v>
      </c>
      <c r="J717" s="75">
        <v>0</v>
      </c>
      <c r="K717" s="39">
        <v>0</v>
      </c>
      <c r="L717" s="40">
        <v>0</v>
      </c>
      <c r="M717" s="39">
        <v>0</v>
      </c>
      <c r="N717" s="40">
        <v>0</v>
      </c>
      <c r="O717" s="40">
        <v>0</v>
      </c>
      <c r="P717" s="40">
        <v>0</v>
      </c>
      <c r="Q717" s="40">
        <f t="shared" si="277"/>
        <v>11.511999999999999</v>
      </c>
      <c r="R717" s="40">
        <f t="shared" si="278"/>
        <v>-0.95</v>
      </c>
      <c r="S717" s="41">
        <f t="shared" si="248"/>
        <v>-1</v>
      </c>
      <c r="T717" s="42" t="s">
        <v>1473</v>
      </c>
      <c r="U717" s="4"/>
      <c r="V717" s="4"/>
      <c r="W717" s="4"/>
      <c r="X717" s="20"/>
      <c r="Y717" s="20"/>
      <c r="Z717" s="20"/>
      <c r="AA717" s="3"/>
      <c r="AB717" s="3"/>
      <c r="AC717" s="21"/>
      <c r="AD717" s="21"/>
      <c r="AE717" s="21"/>
      <c r="AF717" s="4"/>
      <c r="AG717" s="1"/>
    </row>
    <row r="718" spans="1:33" x14ac:dyDescent="0.25">
      <c r="A718" s="60" t="s">
        <v>1470</v>
      </c>
      <c r="B718" s="66" t="s">
        <v>1486</v>
      </c>
      <c r="C718" s="82" t="s">
        <v>1487</v>
      </c>
      <c r="D718" s="75">
        <v>2.73</v>
      </c>
      <c r="E718" s="75">
        <v>0.24355570000000001</v>
      </c>
      <c r="F718" s="39">
        <f t="shared" si="275"/>
        <v>2.4864443000000001</v>
      </c>
      <c r="G718" s="40">
        <f t="shared" si="276"/>
        <v>0.27300000000000002</v>
      </c>
      <c r="H718" s="40">
        <f t="shared" si="276"/>
        <v>0</v>
      </c>
      <c r="I718" s="39">
        <v>0.27300000000000002</v>
      </c>
      <c r="J718" s="75">
        <v>0</v>
      </c>
      <c r="K718" s="39">
        <v>0</v>
      </c>
      <c r="L718" s="40">
        <v>0</v>
      </c>
      <c r="M718" s="39">
        <v>0</v>
      </c>
      <c r="N718" s="40">
        <v>0</v>
      </c>
      <c r="O718" s="40">
        <v>0</v>
      </c>
      <c r="P718" s="40">
        <v>0</v>
      </c>
      <c r="Q718" s="40">
        <f t="shared" si="277"/>
        <v>2.4864443000000001</v>
      </c>
      <c r="R718" s="40">
        <f t="shared" si="278"/>
        <v>-0.27300000000000002</v>
      </c>
      <c r="S718" s="41">
        <f t="shared" si="248"/>
        <v>-1</v>
      </c>
      <c r="T718" s="42" t="s">
        <v>1473</v>
      </c>
      <c r="U718" s="4"/>
      <c r="V718" s="4"/>
      <c r="W718" s="4"/>
      <c r="X718" s="20"/>
      <c r="Y718" s="20"/>
      <c r="Z718" s="20"/>
      <c r="AA718" s="3"/>
      <c r="AB718" s="3"/>
      <c r="AC718" s="21"/>
      <c r="AD718" s="21"/>
      <c r="AE718" s="21"/>
      <c r="AF718" s="4"/>
      <c r="AG718" s="1"/>
    </row>
    <row r="719" spans="1:33" ht="31.5" x14ac:dyDescent="0.25">
      <c r="A719" s="60" t="s">
        <v>1470</v>
      </c>
      <c r="B719" s="63" t="s">
        <v>1488</v>
      </c>
      <c r="C719" s="36" t="s">
        <v>1489</v>
      </c>
      <c r="D719" s="75">
        <v>387.16867559999997</v>
      </c>
      <c r="E719" s="75">
        <v>118.72661686999999</v>
      </c>
      <c r="F719" s="39">
        <f t="shared" si="275"/>
        <v>268.44205872999999</v>
      </c>
      <c r="G719" s="40">
        <f t="shared" si="276"/>
        <v>11.8485432</v>
      </c>
      <c r="H719" s="40">
        <f t="shared" si="276"/>
        <v>29.331399990000001</v>
      </c>
      <c r="I719" s="39">
        <v>11.8485432</v>
      </c>
      <c r="J719" s="75">
        <v>29.331399990000001</v>
      </c>
      <c r="K719" s="39">
        <v>0</v>
      </c>
      <c r="L719" s="40">
        <v>0</v>
      </c>
      <c r="M719" s="39">
        <v>0</v>
      </c>
      <c r="N719" s="40">
        <v>0</v>
      </c>
      <c r="O719" s="40">
        <v>0</v>
      </c>
      <c r="P719" s="40">
        <v>0</v>
      </c>
      <c r="Q719" s="40">
        <f t="shared" si="277"/>
        <v>239.11065873999999</v>
      </c>
      <c r="R719" s="40">
        <f t="shared" si="278"/>
        <v>17.48285679</v>
      </c>
      <c r="S719" s="41">
        <f t="shared" si="248"/>
        <v>1.4755279611083327</v>
      </c>
      <c r="T719" s="42" t="s">
        <v>1490</v>
      </c>
      <c r="U719" s="4"/>
      <c r="V719" s="4"/>
      <c r="W719" s="4"/>
      <c r="X719" s="20"/>
      <c r="Y719" s="20"/>
      <c r="Z719" s="20"/>
      <c r="AA719" s="3"/>
      <c r="AB719" s="3"/>
      <c r="AC719" s="21"/>
      <c r="AD719" s="21"/>
      <c r="AE719" s="21"/>
      <c r="AF719" s="4"/>
      <c r="AG719" s="1"/>
    </row>
    <row r="720" spans="1:33" ht="31.5" x14ac:dyDescent="0.25">
      <c r="A720" s="60" t="s">
        <v>1470</v>
      </c>
      <c r="B720" s="66" t="s">
        <v>1491</v>
      </c>
      <c r="C720" s="82" t="s">
        <v>1492</v>
      </c>
      <c r="D720" s="75">
        <v>75.285904404000007</v>
      </c>
      <c r="E720" s="75">
        <v>4.8600000000000003</v>
      </c>
      <c r="F720" s="39">
        <f t="shared" si="275"/>
        <v>70.425904404000008</v>
      </c>
      <c r="G720" s="40">
        <f t="shared" si="276"/>
        <v>70.425904404000008</v>
      </c>
      <c r="H720" s="40">
        <f t="shared" si="276"/>
        <v>0</v>
      </c>
      <c r="I720" s="39">
        <v>0</v>
      </c>
      <c r="J720" s="75">
        <v>0</v>
      </c>
      <c r="K720" s="39">
        <v>0</v>
      </c>
      <c r="L720" s="40">
        <v>0</v>
      </c>
      <c r="M720" s="39">
        <v>0</v>
      </c>
      <c r="N720" s="40">
        <v>0</v>
      </c>
      <c r="O720" s="40">
        <v>70.425904404000008</v>
      </c>
      <c r="P720" s="40">
        <v>0</v>
      </c>
      <c r="Q720" s="40">
        <f t="shared" si="277"/>
        <v>70.425904404000008</v>
      </c>
      <c r="R720" s="40">
        <f t="shared" si="278"/>
        <v>0</v>
      </c>
      <c r="S720" s="41">
        <v>0</v>
      </c>
      <c r="T720" s="42" t="s">
        <v>33</v>
      </c>
      <c r="U720" s="4"/>
      <c r="V720" s="4"/>
      <c r="W720" s="4"/>
      <c r="X720" s="20"/>
      <c r="Y720" s="20"/>
      <c r="Z720" s="20"/>
      <c r="AA720" s="3"/>
      <c r="AB720" s="3"/>
      <c r="AC720" s="21"/>
      <c r="AD720" s="21"/>
      <c r="AE720" s="21"/>
      <c r="AF720" s="4"/>
      <c r="AG720" s="1"/>
    </row>
    <row r="721" spans="1:33" ht="63" x14ac:dyDescent="0.25">
      <c r="A721" s="60" t="s">
        <v>1470</v>
      </c>
      <c r="B721" s="66" t="s">
        <v>1493</v>
      </c>
      <c r="C721" s="82" t="s">
        <v>1494</v>
      </c>
      <c r="D721" s="75">
        <v>117.60000000000001</v>
      </c>
      <c r="E721" s="75">
        <v>101.60514893</v>
      </c>
      <c r="F721" s="39">
        <f>D721-E721</f>
        <v>15.99485107000001</v>
      </c>
      <c r="G721" s="40" t="s">
        <v>33</v>
      </c>
      <c r="H721" s="40">
        <f t="shared" si="276"/>
        <v>10.76879433</v>
      </c>
      <c r="I721" s="39" t="s">
        <v>33</v>
      </c>
      <c r="J721" s="75">
        <v>10.76879433</v>
      </c>
      <c r="K721" s="39" t="s">
        <v>33</v>
      </c>
      <c r="L721" s="40">
        <v>0</v>
      </c>
      <c r="M721" s="39" t="s">
        <v>33</v>
      </c>
      <c r="N721" s="40">
        <v>0</v>
      </c>
      <c r="O721" s="40" t="s">
        <v>33</v>
      </c>
      <c r="P721" s="40">
        <v>0</v>
      </c>
      <c r="Q721" s="40">
        <f>F721-H721</f>
        <v>5.2260567400000095</v>
      </c>
      <c r="R721" s="40" t="s">
        <v>33</v>
      </c>
      <c r="S721" s="41" t="s">
        <v>33</v>
      </c>
      <c r="T721" s="42" t="s">
        <v>368</v>
      </c>
      <c r="U721" s="4"/>
      <c r="V721" s="4"/>
      <c r="W721" s="4"/>
      <c r="X721" s="20"/>
      <c r="Y721" s="20"/>
      <c r="Z721" s="20"/>
      <c r="AA721" s="3"/>
      <c r="AB721" s="3"/>
      <c r="AC721" s="21"/>
      <c r="AD721" s="21"/>
      <c r="AE721" s="21"/>
      <c r="AF721" s="4"/>
      <c r="AG721" s="1"/>
    </row>
    <row r="722" spans="1:33" ht="47.25" x14ac:dyDescent="0.25">
      <c r="A722" s="71" t="s">
        <v>1495</v>
      </c>
      <c r="B722" s="72" t="s">
        <v>475</v>
      </c>
      <c r="C722" s="72" t="s">
        <v>32</v>
      </c>
      <c r="D722" s="31">
        <f t="shared" ref="D722:R722" si="279">D723+D726</f>
        <v>0</v>
      </c>
      <c r="E722" s="31">
        <f t="shared" si="279"/>
        <v>0</v>
      </c>
      <c r="F722" s="31">
        <f t="shared" si="279"/>
        <v>0</v>
      </c>
      <c r="G722" s="32">
        <f t="shared" si="279"/>
        <v>0</v>
      </c>
      <c r="H722" s="32">
        <f t="shared" si="279"/>
        <v>0</v>
      </c>
      <c r="I722" s="31">
        <f t="shared" si="279"/>
        <v>0</v>
      </c>
      <c r="J722" s="31">
        <f t="shared" si="279"/>
        <v>0</v>
      </c>
      <c r="K722" s="31">
        <f t="shared" si="279"/>
        <v>0</v>
      </c>
      <c r="L722" s="32">
        <f t="shared" si="279"/>
        <v>0</v>
      </c>
      <c r="M722" s="31">
        <f t="shared" si="279"/>
        <v>0</v>
      </c>
      <c r="N722" s="32">
        <f t="shared" si="279"/>
        <v>0</v>
      </c>
      <c r="O722" s="58">
        <f t="shared" si="279"/>
        <v>0</v>
      </c>
      <c r="P722" s="32">
        <f t="shared" si="279"/>
        <v>0</v>
      </c>
      <c r="Q722" s="32">
        <f t="shared" si="279"/>
        <v>0</v>
      </c>
      <c r="R722" s="32">
        <f t="shared" si="279"/>
        <v>0</v>
      </c>
      <c r="S722" s="33">
        <v>0</v>
      </c>
      <c r="T722" s="34" t="s">
        <v>33</v>
      </c>
      <c r="U722" s="4"/>
      <c r="V722" s="4"/>
      <c r="W722" s="4"/>
      <c r="X722" s="20"/>
      <c r="Y722" s="20"/>
      <c r="Z722" s="20"/>
      <c r="AA722" s="3"/>
      <c r="AB722" s="3"/>
      <c r="AC722" s="21"/>
      <c r="AD722" s="21"/>
      <c r="AE722" s="21"/>
      <c r="AF722" s="4"/>
      <c r="AG722" s="1"/>
    </row>
    <row r="723" spans="1:33" x14ac:dyDescent="0.25">
      <c r="A723" s="71" t="s">
        <v>1496</v>
      </c>
      <c r="B723" s="72" t="s">
        <v>483</v>
      </c>
      <c r="C723" s="72" t="s">
        <v>32</v>
      </c>
      <c r="D723" s="31">
        <f t="shared" ref="D723:R723" si="280">D724+D725</f>
        <v>0</v>
      </c>
      <c r="E723" s="31">
        <f t="shared" si="280"/>
        <v>0</v>
      </c>
      <c r="F723" s="31">
        <f t="shared" si="280"/>
        <v>0</v>
      </c>
      <c r="G723" s="32">
        <f t="shared" si="280"/>
        <v>0</v>
      </c>
      <c r="H723" s="32">
        <f t="shared" si="280"/>
        <v>0</v>
      </c>
      <c r="I723" s="31">
        <f t="shared" si="280"/>
        <v>0</v>
      </c>
      <c r="J723" s="31">
        <f t="shared" si="280"/>
        <v>0</v>
      </c>
      <c r="K723" s="31">
        <f t="shared" si="280"/>
        <v>0</v>
      </c>
      <c r="L723" s="32">
        <f t="shared" si="280"/>
        <v>0</v>
      </c>
      <c r="M723" s="31">
        <f t="shared" si="280"/>
        <v>0</v>
      </c>
      <c r="N723" s="32">
        <f t="shared" si="280"/>
        <v>0</v>
      </c>
      <c r="O723" s="32">
        <f t="shared" si="280"/>
        <v>0</v>
      </c>
      <c r="P723" s="32">
        <f t="shared" si="280"/>
        <v>0</v>
      </c>
      <c r="Q723" s="32">
        <f t="shared" si="280"/>
        <v>0</v>
      </c>
      <c r="R723" s="32">
        <f t="shared" si="280"/>
        <v>0</v>
      </c>
      <c r="S723" s="33">
        <v>0</v>
      </c>
      <c r="T723" s="34" t="s">
        <v>33</v>
      </c>
      <c r="U723" s="4"/>
      <c r="V723" s="4"/>
      <c r="W723" s="4"/>
      <c r="X723" s="20"/>
      <c r="Y723" s="20"/>
      <c r="Z723" s="20"/>
      <c r="AA723" s="3"/>
      <c r="AB723" s="3"/>
      <c r="AC723" s="21"/>
      <c r="AD723" s="21"/>
      <c r="AE723" s="21"/>
      <c r="AF723" s="4"/>
      <c r="AG723" s="1"/>
    </row>
    <row r="724" spans="1:33" ht="47.25" x14ac:dyDescent="0.25">
      <c r="A724" s="71" t="s">
        <v>1497</v>
      </c>
      <c r="B724" s="72" t="s">
        <v>479</v>
      </c>
      <c r="C724" s="72" t="s">
        <v>32</v>
      </c>
      <c r="D724" s="31">
        <v>0</v>
      </c>
      <c r="E724" s="31">
        <v>0</v>
      </c>
      <c r="F724" s="31">
        <v>0</v>
      </c>
      <c r="G724" s="32">
        <v>0</v>
      </c>
      <c r="H724" s="32">
        <v>0</v>
      </c>
      <c r="I724" s="31">
        <v>0</v>
      </c>
      <c r="J724" s="31">
        <v>0</v>
      </c>
      <c r="K724" s="31">
        <v>0</v>
      </c>
      <c r="L724" s="32">
        <v>0</v>
      </c>
      <c r="M724" s="31">
        <v>0</v>
      </c>
      <c r="N724" s="32">
        <v>0</v>
      </c>
      <c r="O724" s="32">
        <v>0</v>
      </c>
      <c r="P724" s="32">
        <v>0</v>
      </c>
      <c r="Q724" s="32">
        <v>0</v>
      </c>
      <c r="R724" s="32">
        <v>0</v>
      </c>
      <c r="S724" s="33">
        <v>0</v>
      </c>
      <c r="T724" s="34" t="s">
        <v>33</v>
      </c>
      <c r="U724" s="4"/>
      <c r="V724" s="4"/>
      <c r="W724" s="4"/>
      <c r="X724" s="20"/>
      <c r="Y724" s="20"/>
      <c r="Z724" s="20"/>
      <c r="AA724" s="3"/>
      <c r="AB724" s="3"/>
      <c r="AC724" s="21"/>
      <c r="AD724" s="21"/>
      <c r="AE724" s="21"/>
      <c r="AF724" s="4"/>
      <c r="AG724" s="1"/>
    </row>
    <row r="725" spans="1:33" ht="47.25" x14ac:dyDescent="0.25">
      <c r="A725" s="71" t="s">
        <v>1498</v>
      </c>
      <c r="B725" s="72" t="s">
        <v>481</v>
      </c>
      <c r="C725" s="72" t="s">
        <v>32</v>
      </c>
      <c r="D725" s="31">
        <v>0</v>
      </c>
      <c r="E725" s="31">
        <v>0</v>
      </c>
      <c r="F725" s="31">
        <v>0</v>
      </c>
      <c r="G725" s="32">
        <v>0</v>
      </c>
      <c r="H725" s="32">
        <v>0</v>
      </c>
      <c r="I725" s="31">
        <v>0</v>
      </c>
      <c r="J725" s="31">
        <v>0</v>
      </c>
      <c r="K725" s="31">
        <v>0</v>
      </c>
      <c r="L725" s="32">
        <v>0</v>
      </c>
      <c r="M725" s="31">
        <v>0</v>
      </c>
      <c r="N725" s="32">
        <v>0</v>
      </c>
      <c r="O725" s="32">
        <v>0</v>
      </c>
      <c r="P725" s="32">
        <v>0</v>
      </c>
      <c r="Q725" s="32">
        <v>0</v>
      </c>
      <c r="R725" s="32">
        <v>0</v>
      </c>
      <c r="S725" s="33">
        <v>0</v>
      </c>
      <c r="T725" s="34" t="s">
        <v>33</v>
      </c>
      <c r="U725" s="4"/>
      <c r="V725" s="4"/>
      <c r="W725" s="4"/>
      <c r="X725" s="20"/>
      <c r="Y725" s="20"/>
      <c r="Z725" s="20"/>
      <c r="AA725" s="3"/>
      <c r="AB725" s="3"/>
      <c r="AC725" s="21"/>
      <c r="AD725" s="21"/>
      <c r="AE725" s="21"/>
      <c r="AF725" s="4"/>
      <c r="AG725" s="1"/>
    </row>
    <row r="726" spans="1:33" x14ac:dyDescent="0.25">
      <c r="A726" s="71" t="s">
        <v>1499</v>
      </c>
      <c r="B726" s="72" t="s">
        <v>483</v>
      </c>
      <c r="C726" s="72" t="s">
        <v>32</v>
      </c>
      <c r="D726" s="31">
        <f t="shared" ref="D726:R726" si="281">D727+D728</f>
        <v>0</v>
      </c>
      <c r="E726" s="31">
        <f t="shared" si="281"/>
        <v>0</v>
      </c>
      <c r="F726" s="31">
        <f t="shared" si="281"/>
        <v>0</v>
      </c>
      <c r="G726" s="32">
        <f t="shared" si="281"/>
        <v>0</v>
      </c>
      <c r="H726" s="32">
        <f t="shared" si="281"/>
        <v>0</v>
      </c>
      <c r="I726" s="31">
        <f t="shared" si="281"/>
        <v>0</v>
      </c>
      <c r="J726" s="31">
        <f t="shared" si="281"/>
        <v>0</v>
      </c>
      <c r="K726" s="31">
        <f t="shared" si="281"/>
        <v>0</v>
      </c>
      <c r="L726" s="32">
        <f t="shared" si="281"/>
        <v>0</v>
      </c>
      <c r="M726" s="31">
        <f t="shared" si="281"/>
        <v>0</v>
      </c>
      <c r="N726" s="32">
        <f t="shared" si="281"/>
        <v>0</v>
      </c>
      <c r="O726" s="58">
        <f t="shared" si="281"/>
        <v>0</v>
      </c>
      <c r="P726" s="32">
        <f t="shared" si="281"/>
        <v>0</v>
      </c>
      <c r="Q726" s="32">
        <f t="shared" si="281"/>
        <v>0</v>
      </c>
      <c r="R726" s="32">
        <f t="shared" si="281"/>
        <v>0</v>
      </c>
      <c r="S726" s="33">
        <v>0</v>
      </c>
      <c r="T726" s="34" t="s">
        <v>33</v>
      </c>
      <c r="U726" s="4"/>
      <c r="V726" s="4"/>
      <c r="W726" s="4"/>
      <c r="X726" s="20"/>
      <c r="Y726" s="20"/>
      <c r="Z726" s="20"/>
      <c r="AA726" s="3"/>
      <c r="AB726" s="3"/>
      <c r="AC726" s="21"/>
      <c r="AD726" s="21"/>
      <c r="AE726" s="21"/>
      <c r="AF726" s="4"/>
      <c r="AG726" s="1"/>
    </row>
    <row r="727" spans="1:33" ht="47.25" x14ac:dyDescent="0.25">
      <c r="A727" s="71" t="s">
        <v>1500</v>
      </c>
      <c r="B727" s="72" t="s">
        <v>479</v>
      </c>
      <c r="C727" s="72" t="s">
        <v>32</v>
      </c>
      <c r="D727" s="31">
        <v>0</v>
      </c>
      <c r="E727" s="31">
        <v>0</v>
      </c>
      <c r="F727" s="31">
        <v>0</v>
      </c>
      <c r="G727" s="58">
        <v>0</v>
      </c>
      <c r="H727" s="32">
        <v>0</v>
      </c>
      <c r="I727" s="31">
        <v>0</v>
      </c>
      <c r="J727" s="31">
        <v>0</v>
      </c>
      <c r="K727" s="31">
        <v>0</v>
      </c>
      <c r="L727" s="32">
        <v>0</v>
      </c>
      <c r="M727" s="31">
        <v>0</v>
      </c>
      <c r="N727" s="32">
        <v>0</v>
      </c>
      <c r="O727" s="58">
        <v>0</v>
      </c>
      <c r="P727" s="32">
        <v>0</v>
      </c>
      <c r="Q727" s="32">
        <v>0</v>
      </c>
      <c r="R727" s="32">
        <v>0</v>
      </c>
      <c r="S727" s="33">
        <v>0</v>
      </c>
      <c r="T727" s="34" t="s">
        <v>33</v>
      </c>
      <c r="U727" s="4"/>
      <c r="V727" s="4"/>
      <c r="W727" s="4"/>
      <c r="X727" s="20"/>
      <c r="Y727" s="20"/>
      <c r="Z727" s="20"/>
      <c r="AA727" s="3"/>
      <c r="AB727" s="3"/>
      <c r="AC727" s="21"/>
      <c r="AD727" s="21"/>
      <c r="AE727" s="21"/>
      <c r="AF727" s="4"/>
      <c r="AG727" s="1"/>
    </row>
    <row r="728" spans="1:33" ht="47.25" x14ac:dyDescent="0.25">
      <c r="A728" s="71" t="s">
        <v>1501</v>
      </c>
      <c r="B728" s="72" t="s">
        <v>481</v>
      </c>
      <c r="C728" s="72" t="s">
        <v>32</v>
      </c>
      <c r="D728" s="31">
        <v>0</v>
      </c>
      <c r="E728" s="31">
        <v>0</v>
      </c>
      <c r="F728" s="31">
        <v>0</v>
      </c>
      <c r="G728" s="32">
        <v>0</v>
      </c>
      <c r="H728" s="32">
        <v>0</v>
      </c>
      <c r="I728" s="31">
        <v>0</v>
      </c>
      <c r="J728" s="31">
        <v>0</v>
      </c>
      <c r="K728" s="31">
        <v>0</v>
      </c>
      <c r="L728" s="32">
        <v>0</v>
      </c>
      <c r="M728" s="31">
        <v>0</v>
      </c>
      <c r="N728" s="32">
        <v>0</v>
      </c>
      <c r="O728" s="58">
        <v>0</v>
      </c>
      <c r="P728" s="32">
        <v>0</v>
      </c>
      <c r="Q728" s="32">
        <v>0</v>
      </c>
      <c r="R728" s="32">
        <v>0</v>
      </c>
      <c r="S728" s="33">
        <v>0</v>
      </c>
      <c r="T728" s="34" t="s">
        <v>33</v>
      </c>
      <c r="U728" s="4"/>
      <c r="V728" s="4"/>
      <c r="W728" s="4"/>
      <c r="X728" s="20"/>
      <c r="Y728" s="20"/>
      <c r="Z728" s="20"/>
      <c r="AA728" s="3"/>
      <c r="AB728" s="3"/>
      <c r="AC728" s="21"/>
      <c r="AD728" s="21"/>
      <c r="AE728" s="21"/>
      <c r="AF728" s="4"/>
      <c r="AG728" s="1"/>
    </row>
    <row r="729" spans="1:33" x14ac:dyDescent="0.25">
      <c r="A729" s="71" t="s">
        <v>1502</v>
      </c>
      <c r="B729" s="72" t="s">
        <v>487</v>
      </c>
      <c r="C729" s="72" t="s">
        <v>32</v>
      </c>
      <c r="D729" s="31">
        <f t="shared" ref="D729:R729" si="282">D730+D731+D732+D733</f>
        <v>0</v>
      </c>
      <c r="E729" s="31">
        <f t="shared" si="282"/>
        <v>0</v>
      </c>
      <c r="F729" s="31">
        <f t="shared" si="282"/>
        <v>0</v>
      </c>
      <c r="G729" s="32">
        <f t="shared" si="282"/>
        <v>0</v>
      </c>
      <c r="H729" s="32">
        <f t="shared" si="282"/>
        <v>0</v>
      </c>
      <c r="I729" s="31">
        <f t="shared" si="282"/>
        <v>0</v>
      </c>
      <c r="J729" s="31">
        <f t="shared" si="282"/>
        <v>0</v>
      </c>
      <c r="K729" s="31">
        <f t="shared" si="282"/>
        <v>0</v>
      </c>
      <c r="L729" s="32">
        <f t="shared" si="282"/>
        <v>0</v>
      </c>
      <c r="M729" s="31">
        <f t="shared" si="282"/>
        <v>0</v>
      </c>
      <c r="N729" s="32">
        <f t="shared" si="282"/>
        <v>0</v>
      </c>
      <c r="O729" s="58">
        <f t="shared" si="282"/>
        <v>0</v>
      </c>
      <c r="P729" s="32">
        <f t="shared" si="282"/>
        <v>0</v>
      </c>
      <c r="Q729" s="32">
        <f t="shared" si="282"/>
        <v>0</v>
      </c>
      <c r="R729" s="32">
        <f t="shared" si="282"/>
        <v>0</v>
      </c>
      <c r="S729" s="33">
        <v>0</v>
      </c>
      <c r="T729" s="34" t="s">
        <v>33</v>
      </c>
      <c r="U729" s="4"/>
      <c r="V729" s="4"/>
      <c r="W729" s="4"/>
      <c r="X729" s="20"/>
      <c r="Y729" s="20"/>
      <c r="Z729" s="20"/>
      <c r="AA729" s="3"/>
      <c r="AB729" s="3"/>
      <c r="AC729" s="21"/>
      <c r="AD729" s="21"/>
      <c r="AE729" s="21"/>
      <c r="AF729" s="4"/>
      <c r="AG729" s="1"/>
    </row>
    <row r="730" spans="1:33" ht="31.5" x14ac:dyDescent="0.25">
      <c r="A730" s="71" t="s">
        <v>1503</v>
      </c>
      <c r="B730" s="72" t="s">
        <v>489</v>
      </c>
      <c r="C730" s="72" t="s">
        <v>32</v>
      </c>
      <c r="D730" s="31">
        <v>0</v>
      </c>
      <c r="E730" s="31">
        <v>0</v>
      </c>
      <c r="F730" s="31">
        <v>0</v>
      </c>
      <c r="G730" s="32">
        <v>0</v>
      </c>
      <c r="H730" s="32">
        <v>0</v>
      </c>
      <c r="I730" s="31">
        <v>0</v>
      </c>
      <c r="J730" s="31">
        <v>0</v>
      </c>
      <c r="K730" s="31">
        <v>0</v>
      </c>
      <c r="L730" s="32">
        <v>0</v>
      </c>
      <c r="M730" s="31">
        <v>0</v>
      </c>
      <c r="N730" s="32">
        <v>0</v>
      </c>
      <c r="O730" s="58">
        <v>0</v>
      </c>
      <c r="P730" s="32">
        <v>0</v>
      </c>
      <c r="Q730" s="32">
        <v>0</v>
      </c>
      <c r="R730" s="32">
        <v>0</v>
      </c>
      <c r="S730" s="33">
        <v>0</v>
      </c>
      <c r="T730" s="34" t="s">
        <v>33</v>
      </c>
      <c r="U730" s="4"/>
      <c r="V730" s="4"/>
      <c r="W730" s="4"/>
      <c r="X730" s="20"/>
      <c r="Y730" s="20"/>
      <c r="Z730" s="20"/>
      <c r="AA730" s="3"/>
      <c r="AB730" s="3"/>
      <c r="AC730" s="21"/>
      <c r="AD730" s="21"/>
      <c r="AE730" s="21"/>
      <c r="AF730" s="4"/>
      <c r="AG730" s="1"/>
    </row>
    <row r="731" spans="1:33" x14ac:dyDescent="0.25">
      <c r="A731" s="71" t="s">
        <v>1504</v>
      </c>
      <c r="B731" s="72" t="s">
        <v>491</v>
      </c>
      <c r="C731" s="72" t="s">
        <v>32</v>
      </c>
      <c r="D731" s="31">
        <v>0</v>
      </c>
      <c r="E731" s="31">
        <v>0</v>
      </c>
      <c r="F731" s="31">
        <v>0</v>
      </c>
      <c r="G731" s="32">
        <v>0</v>
      </c>
      <c r="H731" s="32">
        <v>0</v>
      </c>
      <c r="I731" s="31">
        <v>0</v>
      </c>
      <c r="J731" s="31">
        <v>0</v>
      </c>
      <c r="K731" s="31">
        <v>0</v>
      </c>
      <c r="L731" s="32">
        <v>0</v>
      </c>
      <c r="M731" s="31">
        <v>0</v>
      </c>
      <c r="N731" s="32">
        <v>0</v>
      </c>
      <c r="O731" s="58">
        <v>0</v>
      </c>
      <c r="P731" s="32">
        <v>0</v>
      </c>
      <c r="Q731" s="32">
        <v>0</v>
      </c>
      <c r="R731" s="32">
        <v>0</v>
      </c>
      <c r="S731" s="33">
        <v>0</v>
      </c>
      <c r="T731" s="34" t="s">
        <v>33</v>
      </c>
      <c r="U731" s="4"/>
      <c r="V731" s="4"/>
      <c r="W731" s="4"/>
      <c r="X731" s="20"/>
      <c r="Y731" s="20"/>
      <c r="Z731" s="20"/>
      <c r="AA731" s="3"/>
      <c r="AB731" s="3"/>
      <c r="AC731" s="21"/>
      <c r="AD731" s="21"/>
      <c r="AE731" s="21"/>
      <c r="AF731" s="4"/>
      <c r="AG731" s="1"/>
    </row>
    <row r="732" spans="1:33" x14ac:dyDescent="0.25">
      <c r="A732" s="71" t="s">
        <v>1505</v>
      </c>
      <c r="B732" s="72" t="s">
        <v>493</v>
      </c>
      <c r="C732" s="72" t="s">
        <v>32</v>
      </c>
      <c r="D732" s="31">
        <v>0</v>
      </c>
      <c r="E732" s="31">
        <v>0</v>
      </c>
      <c r="F732" s="31">
        <v>0</v>
      </c>
      <c r="G732" s="32">
        <v>0</v>
      </c>
      <c r="H732" s="32">
        <v>0</v>
      </c>
      <c r="I732" s="31">
        <v>0</v>
      </c>
      <c r="J732" s="31">
        <v>0</v>
      </c>
      <c r="K732" s="31">
        <v>0</v>
      </c>
      <c r="L732" s="32">
        <v>0</v>
      </c>
      <c r="M732" s="31">
        <v>0</v>
      </c>
      <c r="N732" s="32">
        <v>0</v>
      </c>
      <c r="O732" s="58">
        <v>0</v>
      </c>
      <c r="P732" s="32">
        <v>0</v>
      </c>
      <c r="Q732" s="32">
        <v>0</v>
      </c>
      <c r="R732" s="32">
        <v>0</v>
      </c>
      <c r="S732" s="33">
        <v>0</v>
      </c>
      <c r="T732" s="34" t="s">
        <v>33</v>
      </c>
      <c r="U732" s="4"/>
      <c r="V732" s="4"/>
      <c r="W732" s="4"/>
      <c r="X732" s="20"/>
      <c r="Y732" s="20"/>
      <c r="Z732" s="20"/>
      <c r="AA732" s="3"/>
      <c r="AB732" s="3"/>
      <c r="AC732" s="21"/>
      <c r="AD732" s="21"/>
      <c r="AE732" s="21"/>
      <c r="AF732" s="4"/>
      <c r="AG732" s="1"/>
    </row>
    <row r="733" spans="1:33" x14ac:dyDescent="0.25">
      <c r="A733" s="71" t="s">
        <v>1506</v>
      </c>
      <c r="B733" s="72" t="s">
        <v>500</v>
      </c>
      <c r="C733" s="72" t="s">
        <v>32</v>
      </c>
      <c r="D733" s="32">
        <v>0</v>
      </c>
      <c r="E733" s="32">
        <v>0</v>
      </c>
      <c r="F733" s="32">
        <v>0</v>
      </c>
      <c r="G733" s="32">
        <v>0</v>
      </c>
      <c r="H733" s="32">
        <v>0</v>
      </c>
      <c r="I733" s="31">
        <v>0</v>
      </c>
      <c r="J733" s="32">
        <v>0</v>
      </c>
      <c r="K733" s="31">
        <v>0</v>
      </c>
      <c r="L733" s="32">
        <v>0</v>
      </c>
      <c r="M733" s="31">
        <v>0</v>
      </c>
      <c r="N733" s="32">
        <v>0</v>
      </c>
      <c r="O733" s="32">
        <v>0</v>
      </c>
      <c r="P733" s="32">
        <v>0</v>
      </c>
      <c r="Q733" s="32">
        <v>0</v>
      </c>
      <c r="R733" s="32">
        <v>0</v>
      </c>
      <c r="S733" s="33">
        <v>0</v>
      </c>
      <c r="T733" s="34" t="s">
        <v>33</v>
      </c>
      <c r="U733" s="4"/>
      <c r="V733" s="4"/>
      <c r="W733" s="4"/>
      <c r="X733" s="20"/>
      <c r="Y733" s="20"/>
      <c r="Z733" s="20"/>
      <c r="AA733" s="3"/>
      <c r="AB733" s="3"/>
      <c r="AC733" s="21"/>
      <c r="AD733" s="21"/>
      <c r="AE733" s="21"/>
      <c r="AF733" s="4"/>
      <c r="AG733" s="1"/>
    </row>
    <row r="734" spans="1:33" ht="31.5" x14ac:dyDescent="0.25">
      <c r="A734" s="71" t="s">
        <v>1507</v>
      </c>
      <c r="B734" s="72" t="s">
        <v>517</v>
      </c>
      <c r="C734" s="72" t="s">
        <v>32</v>
      </c>
      <c r="D734" s="31">
        <v>0</v>
      </c>
      <c r="E734" s="31">
        <v>0</v>
      </c>
      <c r="F734" s="31">
        <v>0</v>
      </c>
      <c r="G734" s="32">
        <v>0</v>
      </c>
      <c r="H734" s="32">
        <v>0</v>
      </c>
      <c r="I734" s="31">
        <v>0</v>
      </c>
      <c r="J734" s="31">
        <v>0</v>
      </c>
      <c r="K734" s="31">
        <v>0</v>
      </c>
      <c r="L734" s="32">
        <v>0</v>
      </c>
      <c r="M734" s="31">
        <v>0</v>
      </c>
      <c r="N734" s="32">
        <v>0</v>
      </c>
      <c r="O734" s="32">
        <v>0</v>
      </c>
      <c r="P734" s="32">
        <v>0</v>
      </c>
      <c r="Q734" s="32">
        <v>0</v>
      </c>
      <c r="R734" s="32">
        <v>0</v>
      </c>
      <c r="S734" s="33">
        <v>0</v>
      </c>
      <c r="T734" s="34" t="s">
        <v>33</v>
      </c>
      <c r="U734" s="4"/>
      <c r="V734" s="4"/>
      <c r="W734" s="4"/>
      <c r="X734" s="20"/>
      <c r="Y734" s="20"/>
      <c r="Z734" s="20"/>
      <c r="AA734" s="3"/>
      <c r="AB734" s="3"/>
      <c r="AC734" s="21"/>
      <c r="AD734" s="21"/>
      <c r="AE734" s="21"/>
      <c r="AF734" s="4"/>
      <c r="AG734" s="1"/>
    </row>
    <row r="735" spans="1:33" x14ac:dyDescent="0.25">
      <c r="A735" s="71" t="s">
        <v>1508</v>
      </c>
      <c r="B735" s="72" t="s">
        <v>519</v>
      </c>
      <c r="C735" s="29" t="s">
        <v>32</v>
      </c>
      <c r="D735" s="31">
        <f>SUM(D736:D760)</f>
        <v>83.768814768000013</v>
      </c>
      <c r="E735" s="31">
        <f t="shared" ref="E735:R735" si="283">SUM(E736:E760)</f>
        <v>6.2842427999999995</v>
      </c>
      <c r="F735" s="31">
        <f t="shared" si="283"/>
        <v>77.484571968000012</v>
      </c>
      <c r="G735" s="31">
        <f t="shared" si="283"/>
        <v>60.712100616000001</v>
      </c>
      <c r="H735" s="31">
        <f t="shared" si="283"/>
        <v>19.493941059999997</v>
      </c>
      <c r="I735" s="31">
        <f t="shared" si="283"/>
        <v>0</v>
      </c>
      <c r="J735" s="31">
        <f t="shared" si="283"/>
        <v>19.493941059999997</v>
      </c>
      <c r="K735" s="31">
        <f t="shared" si="283"/>
        <v>0</v>
      </c>
      <c r="L735" s="31">
        <f t="shared" si="283"/>
        <v>0</v>
      </c>
      <c r="M735" s="31">
        <f t="shared" si="283"/>
        <v>51.603395375999995</v>
      </c>
      <c r="N735" s="31">
        <f t="shared" si="283"/>
        <v>0</v>
      </c>
      <c r="O735" s="31">
        <f t="shared" si="283"/>
        <v>9.108705239999999</v>
      </c>
      <c r="P735" s="31">
        <f t="shared" si="283"/>
        <v>0</v>
      </c>
      <c r="Q735" s="31">
        <f t="shared" si="283"/>
        <v>60.054950907999995</v>
      </c>
      <c r="R735" s="31">
        <f t="shared" si="283"/>
        <v>0</v>
      </c>
      <c r="S735" s="33">
        <v>0</v>
      </c>
      <c r="T735" s="31" t="s">
        <v>33</v>
      </c>
      <c r="U735" s="4"/>
      <c r="V735" s="4"/>
      <c r="W735" s="4"/>
      <c r="X735" s="20"/>
      <c r="Y735" s="20"/>
      <c r="Z735" s="20"/>
      <c r="AA735" s="3"/>
      <c r="AB735" s="3"/>
      <c r="AC735" s="21"/>
      <c r="AD735" s="21"/>
      <c r="AE735" s="21"/>
      <c r="AF735" s="91"/>
      <c r="AG735" s="1"/>
    </row>
    <row r="736" spans="1:33" ht="63" x14ac:dyDescent="0.25">
      <c r="A736" s="60" t="s">
        <v>1508</v>
      </c>
      <c r="B736" s="63" t="s">
        <v>1509</v>
      </c>
      <c r="C736" s="36" t="s">
        <v>1510</v>
      </c>
      <c r="D736" s="39">
        <v>5.29176</v>
      </c>
      <c r="E736" s="39">
        <v>0</v>
      </c>
      <c r="F736" s="39">
        <f>D736-E736</f>
        <v>5.29176</v>
      </c>
      <c r="G736" s="39" t="s">
        <v>33</v>
      </c>
      <c r="H736" s="40">
        <f t="shared" ref="H736:H760" si="284">J736+L736+N736+P736</f>
        <v>5.29176</v>
      </c>
      <c r="I736" s="39" t="s">
        <v>33</v>
      </c>
      <c r="J736" s="39">
        <v>5.29176</v>
      </c>
      <c r="K736" s="39" t="s">
        <v>33</v>
      </c>
      <c r="L736" s="39">
        <v>0</v>
      </c>
      <c r="M736" s="39" t="s">
        <v>33</v>
      </c>
      <c r="N736" s="39">
        <v>0</v>
      </c>
      <c r="O736" s="39" t="s">
        <v>33</v>
      </c>
      <c r="P736" s="39">
        <v>0</v>
      </c>
      <c r="Q736" s="40">
        <f>F736-H736</f>
        <v>0</v>
      </c>
      <c r="R736" s="39" t="s">
        <v>33</v>
      </c>
      <c r="S736" s="41" t="s">
        <v>33</v>
      </c>
      <c r="T736" s="42" t="s">
        <v>368</v>
      </c>
      <c r="U736" s="4"/>
      <c r="V736" s="4"/>
      <c r="W736" s="4"/>
      <c r="X736" s="20"/>
      <c r="Y736" s="20"/>
      <c r="Z736" s="20"/>
      <c r="AA736" s="3"/>
      <c r="AB736" s="3"/>
      <c r="AC736" s="21"/>
      <c r="AD736" s="21"/>
      <c r="AE736" s="21"/>
      <c r="AF736" s="91"/>
      <c r="AG736" s="1"/>
    </row>
    <row r="737" spans="1:33" ht="70.5" customHeight="1" x14ac:dyDescent="0.25">
      <c r="A737" s="60" t="s">
        <v>1508</v>
      </c>
      <c r="B737" s="66" t="s">
        <v>1511</v>
      </c>
      <c r="C737" s="36" t="s">
        <v>1512</v>
      </c>
      <c r="D737" s="75">
        <v>5.9648259000000001</v>
      </c>
      <c r="E737" s="75">
        <v>0</v>
      </c>
      <c r="F737" s="39">
        <f t="shared" ref="F737:F755" si="285">D737-E737</f>
        <v>5.9648259000000001</v>
      </c>
      <c r="G737" s="40">
        <f t="shared" ref="G737:G755" si="286">I737+K737+M737+O737</f>
        <v>5.9648259000000001</v>
      </c>
      <c r="H737" s="40">
        <f t="shared" si="284"/>
        <v>0</v>
      </c>
      <c r="I737" s="39">
        <v>0</v>
      </c>
      <c r="J737" s="75">
        <v>0</v>
      </c>
      <c r="K737" s="39">
        <v>0</v>
      </c>
      <c r="L737" s="40">
        <v>0</v>
      </c>
      <c r="M737" s="39">
        <v>0</v>
      </c>
      <c r="N737" s="40">
        <v>0</v>
      </c>
      <c r="O737" s="40">
        <v>5.9648259000000001</v>
      </c>
      <c r="P737" s="40">
        <v>0</v>
      </c>
      <c r="Q737" s="40">
        <f t="shared" ref="Q737:Q755" si="287">F737-H737</f>
        <v>5.9648259000000001</v>
      </c>
      <c r="R737" s="40">
        <f t="shared" ref="R737:R755" si="288">H737-(I737)</f>
        <v>0</v>
      </c>
      <c r="S737" s="41">
        <v>0</v>
      </c>
      <c r="T737" s="42" t="s">
        <v>33</v>
      </c>
      <c r="U737" s="4"/>
      <c r="V737" s="4"/>
      <c r="W737" s="4"/>
      <c r="X737" s="20"/>
      <c r="Y737" s="20"/>
      <c r="Z737" s="20"/>
      <c r="AA737" s="3"/>
      <c r="AB737" s="3"/>
      <c r="AC737" s="21"/>
      <c r="AD737" s="21"/>
      <c r="AE737" s="21"/>
      <c r="AF737" s="4"/>
      <c r="AG737" s="1"/>
    </row>
    <row r="738" spans="1:33" ht="54.75" customHeight="1" x14ac:dyDescent="0.25">
      <c r="A738" s="60" t="s">
        <v>1508</v>
      </c>
      <c r="B738" s="66" t="s">
        <v>1513</v>
      </c>
      <c r="C738" s="36" t="s">
        <v>1514</v>
      </c>
      <c r="D738" s="75">
        <v>2.5776499560000001</v>
      </c>
      <c r="E738" s="75">
        <v>0</v>
      </c>
      <c r="F738" s="39">
        <f t="shared" si="285"/>
        <v>2.5776499560000001</v>
      </c>
      <c r="G738" s="40">
        <f t="shared" si="286"/>
        <v>2.5776499560000001</v>
      </c>
      <c r="H738" s="40">
        <f t="shared" si="284"/>
        <v>0</v>
      </c>
      <c r="I738" s="39">
        <v>0</v>
      </c>
      <c r="J738" s="75">
        <v>0</v>
      </c>
      <c r="K738" s="39">
        <v>0</v>
      </c>
      <c r="L738" s="45">
        <v>0</v>
      </c>
      <c r="M738" s="39">
        <v>0</v>
      </c>
      <c r="N738" s="45">
        <v>0</v>
      </c>
      <c r="O738" s="45">
        <v>2.5776499560000001</v>
      </c>
      <c r="P738" s="45">
        <v>0</v>
      </c>
      <c r="Q738" s="40">
        <f t="shared" si="287"/>
        <v>2.5776499560000001</v>
      </c>
      <c r="R738" s="40">
        <f t="shared" si="288"/>
        <v>0</v>
      </c>
      <c r="S738" s="41">
        <v>0</v>
      </c>
      <c r="T738" s="44" t="s">
        <v>33</v>
      </c>
      <c r="U738" s="4"/>
      <c r="V738" s="4"/>
      <c r="W738" s="4"/>
      <c r="X738" s="20"/>
      <c r="Y738" s="20"/>
      <c r="Z738" s="20"/>
      <c r="AA738" s="3"/>
      <c r="AB738" s="3"/>
      <c r="AC738" s="21"/>
      <c r="AD738" s="21"/>
      <c r="AE738" s="21"/>
      <c r="AF738" s="4"/>
      <c r="AG738" s="1"/>
    </row>
    <row r="739" spans="1:33" ht="63" x14ac:dyDescent="0.25">
      <c r="A739" s="60" t="s">
        <v>1508</v>
      </c>
      <c r="B739" s="66" t="s">
        <v>1515</v>
      </c>
      <c r="C739" s="36" t="s">
        <v>1516</v>
      </c>
      <c r="D739" s="75">
        <v>4.4099952</v>
      </c>
      <c r="E739" s="75">
        <v>6.2842427999999995</v>
      </c>
      <c r="F739" s="39">
        <f t="shared" si="285"/>
        <v>-1.8742475999999995</v>
      </c>
      <c r="G739" s="40" t="s">
        <v>33</v>
      </c>
      <c r="H739" s="40">
        <f t="shared" si="284"/>
        <v>-1.8742475999999999</v>
      </c>
      <c r="I739" s="39" t="s">
        <v>33</v>
      </c>
      <c r="J739" s="75">
        <v>-1.8742475999999999</v>
      </c>
      <c r="K739" s="39" t="s">
        <v>33</v>
      </c>
      <c r="L739" s="45">
        <v>0</v>
      </c>
      <c r="M739" s="39" t="s">
        <v>33</v>
      </c>
      <c r="N739" s="45">
        <v>0</v>
      </c>
      <c r="O739" s="45" t="s">
        <v>33</v>
      </c>
      <c r="P739" s="45">
        <v>0</v>
      </c>
      <c r="Q739" s="40">
        <f t="shared" si="287"/>
        <v>0</v>
      </c>
      <c r="R739" s="40" t="s">
        <v>33</v>
      </c>
      <c r="S739" s="41" t="s">
        <v>33</v>
      </c>
      <c r="T739" s="44" t="s">
        <v>368</v>
      </c>
      <c r="U739" s="4"/>
      <c r="V739" s="4"/>
      <c r="W739" s="4"/>
      <c r="X739" s="20"/>
      <c r="Y739" s="20"/>
      <c r="Z739" s="20"/>
      <c r="AA739" s="3"/>
      <c r="AB739" s="3"/>
      <c r="AC739" s="21"/>
      <c r="AD739" s="21"/>
      <c r="AE739" s="21"/>
      <c r="AF739" s="4"/>
      <c r="AG739" s="1"/>
    </row>
    <row r="740" spans="1:33" ht="63" x14ac:dyDescent="0.25">
      <c r="A740" s="60" t="s">
        <v>1508</v>
      </c>
      <c r="B740" s="66" t="s">
        <v>1517</v>
      </c>
      <c r="C740" s="36" t="s">
        <v>1518</v>
      </c>
      <c r="D740" s="75">
        <v>1.6644903120000001</v>
      </c>
      <c r="E740" s="75">
        <v>0</v>
      </c>
      <c r="F740" s="39">
        <f t="shared" si="285"/>
        <v>1.6644903120000001</v>
      </c>
      <c r="G740" s="40" t="s">
        <v>33</v>
      </c>
      <c r="H740" s="40">
        <f t="shared" si="284"/>
        <v>1.5718034600000002</v>
      </c>
      <c r="I740" s="39" t="s">
        <v>33</v>
      </c>
      <c r="J740" s="75">
        <v>1.5718034600000002</v>
      </c>
      <c r="K740" s="39" t="s">
        <v>33</v>
      </c>
      <c r="L740" s="45">
        <v>0</v>
      </c>
      <c r="M740" s="39" t="s">
        <v>33</v>
      </c>
      <c r="N740" s="45">
        <v>0</v>
      </c>
      <c r="O740" s="45" t="s">
        <v>33</v>
      </c>
      <c r="P740" s="45">
        <v>0</v>
      </c>
      <c r="Q740" s="40">
        <f t="shared" si="287"/>
        <v>9.2686851999999931E-2</v>
      </c>
      <c r="R740" s="40" t="s">
        <v>33</v>
      </c>
      <c r="S740" s="41" t="s">
        <v>33</v>
      </c>
      <c r="T740" s="44" t="s">
        <v>368</v>
      </c>
      <c r="U740" s="4"/>
      <c r="V740" s="4"/>
      <c r="W740" s="4"/>
      <c r="X740" s="20"/>
      <c r="Y740" s="20"/>
      <c r="Z740" s="20"/>
      <c r="AA740" s="3"/>
      <c r="AB740" s="3"/>
      <c r="AC740" s="21"/>
      <c r="AD740" s="21"/>
      <c r="AE740" s="21"/>
      <c r="AF740" s="4"/>
      <c r="AG740" s="1"/>
    </row>
    <row r="741" spans="1:33" ht="63" x14ac:dyDescent="0.25">
      <c r="A741" s="60" t="s">
        <v>1508</v>
      </c>
      <c r="B741" s="66" t="s">
        <v>1519</v>
      </c>
      <c r="C741" s="36" t="s">
        <v>1520</v>
      </c>
      <c r="D741" s="75">
        <v>1.8742475999999999</v>
      </c>
      <c r="E741" s="75">
        <v>0</v>
      </c>
      <c r="F741" s="39">
        <f t="shared" si="285"/>
        <v>1.8742475999999999</v>
      </c>
      <c r="G741" s="40" t="s">
        <v>33</v>
      </c>
      <c r="H741" s="40">
        <f t="shared" si="284"/>
        <v>1.8742475999999999</v>
      </c>
      <c r="I741" s="39" t="s">
        <v>33</v>
      </c>
      <c r="J741" s="75">
        <v>1.8742475999999999</v>
      </c>
      <c r="K741" s="39" t="s">
        <v>33</v>
      </c>
      <c r="L741" s="45">
        <v>0</v>
      </c>
      <c r="M741" s="39" t="s">
        <v>33</v>
      </c>
      <c r="N741" s="45">
        <v>0</v>
      </c>
      <c r="O741" s="45" t="s">
        <v>33</v>
      </c>
      <c r="P741" s="45">
        <v>0</v>
      </c>
      <c r="Q741" s="40">
        <f t="shared" si="287"/>
        <v>0</v>
      </c>
      <c r="R741" s="40" t="s">
        <v>33</v>
      </c>
      <c r="S741" s="41" t="s">
        <v>33</v>
      </c>
      <c r="T741" s="44" t="s">
        <v>368</v>
      </c>
      <c r="U741" s="4"/>
      <c r="V741" s="4"/>
      <c r="W741" s="4"/>
      <c r="X741" s="20"/>
      <c r="Y741" s="20"/>
      <c r="Z741" s="20"/>
      <c r="AA741" s="3"/>
      <c r="AB741" s="3"/>
      <c r="AC741" s="21"/>
      <c r="AD741" s="21"/>
      <c r="AE741" s="21"/>
      <c r="AF741" s="4"/>
      <c r="AG741" s="1"/>
    </row>
    <row r="742" spans="1:33" ht="63" x14ac:dyDescent="0.25">
      <c r="A742" s="60" t="s">
        <v>1508</v>
      </c>
      <c r="B742" s="66" t="s">
        <v>1521</v>
      </c>
      <c r="C742" s="36" t="s">
        <v>1522</v>
      </c>
      <c r="D742" s="75">
        <v>6.9126106200000006</v>
      </c>
      <c r="E742" s="75">
        <v>0</v>
      </c>
      <c r="F742" s="39">
        <f t="shared" si="285"/>
        <v>6.9126106200000006</v>
      </c>
      <c r="G742" s="40" t="s">
        <v>33</v>
      </c>
      <c r="H742" s="40">
        <f t="shared" si="284"/>
        <v>7.1496575999999994</v>
      </c>
      <c r="I742" s="39" t="s">
        <v>33</v>
      </c>
      <c r="J742" s="75">
        <v>7.1496575999999994</v>
      </c>
      <c r="K742" s="39" t="s">
        <v>33</v>
      </c>
      <c r="L742" s="45">
        <v>0</v>
      </c>
      <c r="M742" s="39" t="s">
        <v>33</v>
      </c>
      <c r="N742" s="45">
        <v>0</v>
      </c>
      <c r="O742" s="45" t="s">
        <v>33</v>
      </c>
      <c r="P742" s="45">
        <v>0</v>
      </c>
      <c r="Q742" s="40">
        <f t="shared" si="287"/>
        <v>-0.2370469799999988</v>
      </c>
      <c r="R742" s="40" t="s">
        <v>33</v>
      </c>
      <c r="S742" s="41" t="s">
        <v>33</v>
      </c>
      <c r="T742" s="44" t="s">
        <v>357</v>
      </c>
      <c r="U742" s="4"/>
      <c r="V742" s="4"/>
      <c r="W742" s="4"/>
      <c r="X742" s="20"/>
      <c r="Y742" s="20"/>
      <c r="Z742" s="20"/>
      <c r="AA742" s="3"/>
      <c r="AB742" s="3"/>
      <c r="AC742" s="21"/>
      <c r="AD742" s="21"/>
      <c r="AE742" s="21"/>
      <c r="AF742" s="4"/>
      <c r="AG742" s="1"/>
    </row>
    <row r="743" spans="1:33" ht="31.5" x14ac:dyDescent="0.25">
      <c r="A743" s="60" t="s">
        <v>1508</v>
      </c>
      <c r="B743" s="63" t="s">
        <v>1523</v>
      </c>
      <c r="C743" s="39" t="s">
        <v>1524</v>
      </c>
      <c r="D743" s="75">
        <v>0.42372423599999998</v>
      </c>
      <c r="E743" s="75">
        <v>0</v>
      </c>
      <c r="F743" s="39">
        <f t="shared" si="285"/>
        <v>0.42372423599999998</v>
      </c>
      <c r="G743" s="40">
        <f t="shared" si="286"/>
        <v>0.42372423599999998</v>
      </c>
      <c r="H743" s="40">
        <f t="shared" si="284"/>
        <v>0</v>
      </c>
      <c r="I743" s="39">
        <v>0</v>
      </c>
      <c r="J743" s="75">
        <v>0</v>
      </c>
      <c r="K743" s="39">
        <v>0</v>
      </c>
      <c r="L743" s="45">
        <v>0</v>
      </c>
      <c r="M743" s="39">
        <v>0</v>
      </c>
      <c r="N743" s="45">
        <v>0</v>
      </c>
      <c r="O743" s="45">
        <v>0.42372423599999998</v>
      </c>
      <c r="P743" s="45">
        <v>0</v>
      </c>
      <c r="Q743" s="40">
        <f t="shared" si="287"/>
        <v>0.42372423599999998</v>
      </c>
      <c r="R743" s="40">
        <f t="shared" si="288"/>
        <v>0</v>
      </c>
      <c r="S743" s="41">
        <v>0</v>
      </c>
      <c r="T743" s="44" t="s">
        <v>33</v>
      </c>
      <c r="U743" s="4"/>
      <c r="V743" s="4"/>
      <c r="W743" s="4"/>
      <c r="X743" s="20"/>
      <c r="Y743" s="20"/>
      <c r="Z743" s="20"/>
      <c r="AA743" s="3"/>
      <c r="AB743" s="3"/>
      <c r="AC743" s="21"/>
      <c r="AD743" s="21"/>
      <c r="AE743" s="21"/>
      <c r="AF743" s="4"/>
      <c r="AG743" s="1"/>
    </row>
    <row r="744" spans="1:33" ht="63" x14ac:dyDescent="0.25">
      <c r="A744" s="60" t="s">
        <v>1508</v>
      </c>
      <c r="B744" s="63" t="s">
        <v>1525</v>
      </c>
      <c r="C744" s="39" t="s">
        <v>1526</v>
      </c>
      <c r="D744" s="75">
        <v>2.6049359879999998</v>
      </c>
      <c r="E744" s="75">
        <v>0</v>
      </c>
      <c r="F744" s="39">
        <f>D744-E744</f>
        <v>2.6049359879999998</v>
      </c>
      <c r="G744" s="40" t="s">
        <v>33</v>
      </c>
      <c r="H744" s="40">
        <f t="shared" si="284"/>
        <v>3.4163999999999999</v>
      </c>
      <c r="I744" s="39" t="s">
        <v>33</v>
      </c>
      <c r="J744" s="75">
        <v>3.4163999999999999</v>
      </c>
      <c r="K744" s="39" t="s">
        <v>33</v>
      </c>
      <c r="L744" s="45">
        <v>0</v>
      </c>
      <c r="M744" s="39" t="s">
        <v>33</v>
      </c>
      <c r="N744" s="45">
        <v>0</v>
      </c>
      <c r="O744" s="45" t="s">
        <v>33</v>
      </c>
      <c r="P744" s="45">
        <v>0</v>
      </c>
      <c r="Q744" s="40">
        <f>F744-H744</f>
        <v>-0.81146401200000007</v>
      </c>
      <c r="R744" s="40" t="s">
        <v>33</v>
      </c>
      <c r="S744" s="41" t="s">
        <v>33</v>
      </c>
      <c r="T744" s="44" t="s">
        <v>357</v>
      </c>
      <c r="U744" s="4"/>
      <c r="V744" s="4"/>
      <c r="W744" s="4"/>
      <c r="X744" s="20"/>
      <c r="Y744" s="20"/>
      <c r="Z744" s="20"/>
      <c r="AA744" s="3"/>
      <c r="AB744" s="3"/>
      <c r="AC744" s="21"/>
      <c r="AD744" s="21"/>
      <c r="AE744" s="21"/>
      <c r="AF744" s="4"/>
      <c r="AG744" s="1"/>
    </row>
    <row r="745" spans="1:33" ht="31.5" x14ac:dyDescent="0.25">
      <c r="A745" s="60" t="s">
        <v>1508</v>
      </c>
      <c r="B745" s="63" t="s">
        <v>1527</v>
      </c>
      <c r="C745" s="39" t="s">
        <v>1528</v>
      </c>
      <c r="D745" s="75">
        <v>0.44117958000000002</v>
      </c>
      <c r="E745" s="75">
        <v>0</v>
      </c>
      <c r="F745" s="39">
        <f t="shared" si="285"/>
        <v>0.44117958000000002</v>
      </c>
      <c r="G745" s="40">
        <f t="shared" si="286"/>
        <v>0.142505148</v>
      </c>
      <c r="H745" s="40">
        <f t="shared" si="284"/>
        <v>0</v>
      </c>
      <c r="I745" s="39">
        <v>0</v>
      </c>
      <c r="J745" s="75">
        <v>0</v>
      </c>
      <c r="K745" s="39">
        <v>0</v>
      </c>
      <c r="L745" s="45">
        <v>0</v>
      </c>
      <c r="M745" s="39">
        <v>0</v>
      </c>
      <c r="N745" s="45">
        <v>0</v>
      </c>
      <c r="O745" s="45">
        <v>0.142505148</v>
      </c>
      <c r="P745" s="45">
        <v>0</v>
      </c>
      <c r="Q745" s="40">
        <f t="shared" si="287"/>
        <v>0.44117958000000002</v>
      </c>
      <c r="R745" s="40">
        <f t="shared" si="288"/>
        <v>0</v>
      </c>
      <c r="S745" s="41">
        <v>0</v>
      </c>
      <c r="T745" s="44" t="s">
        <v>33</v>
      </c>
      <c r="U745" s="4"/>
      <c r="V745" s="4"/>
      <c r="W745" s="4"/>
      <c r="X745" s="20"/>
      <c r="Y745" s="20"/>
      <c r="Z745" s="20"/>
      <c r="AA745" s="3"/>
      <c r="AB745" s="3"/>
      <c r="AC745" s="21"/>
      <c r="AD745" s="21"/>
      <c r="AE745" s="21"/>
      <c r="AF745" s="4"/>
      <c r="AG745" s="1"/>
    </row>
    <row r="746" spans="1:33" x14ac:dyDescent="0.25">
      <c r="A746" s="60" t="s">
        <v>1508</v>
      </c>
      <c r="B746" s="63" t="s">
        <v>1529</v>
      </c>
      <c r="C746" s="39" t="s">
        <v>1530</v>
      </c>
      <c r="D746" s="75">
        <v>23.831168424000001</v>
      </c>
      <c r="E746" s="75">
        <v>0</v>
      </c>
      <c r="F746" s="39">
        <f t="shared" si="285"/>
        <v>23.831168424000001</v>
      </c>
      <c r="G746" s="40">
        <f t="shared" si="286"/>
        <v>23.831168424000001</v>
      </c>
      <c r="H746" s="40">
        <f t="shared" si="284"/>
        <v>0</v>
      </c>
      <c r="I746" s="39">
        <v>0</v>
      </c>
      <c r="J746" s="75">
        <v>0</v>
      </c>
      <c r="K746" s="39">
        <v>0</v>
      </c>
      <c r="L746" s="45">
        <v>0</v>
      </c>
      <c r="M746" s="39">
        <v>23.831168424000001</v>
      </c>
      <c r="N746" s="45">
        <v>0</v>
      </c>
      <c r="O746" s="45">
        <v>0</v>
      </c>
      <c r="P746" s="45">
        <v>0</v>
      </c>
      <c r="Q746" s="40">
        <f t="shared" si="287"/>
        <v>23.831168424000001</v>
      </c>
      <c r="R746" s="40">
        <f t="shared" si="288"/>
        <v>0</v>
      </c>
      <c r="S746" s="41">
        <v>0</v>
      </c>
      <c r="T746" s="44" t="s">
        <v>33</v>
      </c>
      <c r="U746" s="4"/>
      <c r="V746" s="4"/>
      <c r="W746" s="4"/>
      <c r="X746" s="20"/>
      <c r="Y746" s="20"/>
      <c r="Z746" s="20"/>
      <c r="AA746" s="3"/>
      <c r="AB746" s="3"/>
      <c r="AC746" s="21"/>
      <c r="AD746" s="21"/>
      <c r="AE746" s="21"/>
      <c r="AF746" s="4"/>
      <c r="AG746" s="1"/>
    </row>
    <row r="747" spans="1:33" x14ac:dyDescent="0.25">
      <c r="A747" s="60" t="s">
        <v>1508</v>
      </c>
      <c r="B747" s="63" t="s">
        <v>1531</v>
      </c>
      <c r="C747" s="39" t="s">
        <v>1532</v>
      </c>
      <c r="D747" s="75">
        <v>10.581955091999999</v>
      </c>
      <c r="E747" s="75">
        <v>0</v>
      </c>
      <c r="F747" s="39">
        <f t="shared" si="285"/>
        <v>10.581955091999999</v>
      </c>
      <c r="G747" s="40">
        <f t="shared" si="286"/>
        <v>10.581955091999999</v>
      </c>
      <c r="H747" s="40">
        <f t="shared" si="284"/>
        <v>0</v>
      </c>
      <c r="I747" s="39">
        <v>0</v>
      </c>
      <c r="J747" s="75">
        <v>0</v>
      </c>
      <c r="K747" s="39">
        <v>0</v>
      </c>
      <c r="L747" s="45">
        <v>0</v>
      </c>
      <c r="M747" s="39">
        <v>10.581955091999999</v>
      </c>
      <c r="N747" s="45">
        <v>0</v>
      </c>
      <c r="O747" s="45">
        <v>0</v>
      </c>
      <c r="P747" s="45">
        <v>0</v>
      </c>
      <c r="Q747" s="40">
        <f t="shared" si="287"/>
        <v>10.581955091999999</v>
      </c>
      <c r="R747" s="40">
        <f t="shared" si="288"/>
        <v>0</v>
      </c>
      <c r="S747" s="41">
        <v>0</v>
      </c>
      <c r="T747" s="44" t="s">
        <v>33</v>
      </c>
      <c r="U747" s="4"/>
      <c r="V747" s="4"/>
      <c r="W747" s="4"/>
      <c r="X747" s="20"/>
      <c r="Y747" s="20"/>
      <c r="Z747" s="20"/>
      <c r="AA747" s="3"/>
      <c r="AB747" s="3"/>
      <c r="AC747" s="21"/>
      <c r="AD747" s="21"/>
      <c r="AE747" s="21"/>
      <c r="AF747" s="4"/>
      <c r="AG747" s="1"/>
    </row>
    <row r="748" spans="1:33" x14ac:dyDescent="0.25">
      <c r="A748" s="60" t="s">
        <v>1508</v>
      </c>
      <c r="B748" s="63" t="s">
        <v>1533</v>
      </c>
      <c r="C748" s="39" t="s">
        <v>1534</v>
      </c>
      <c r="D748" s="75">
        <v>6.0548808000000003</v>
      </c>
      <c r="E748" s="75">
        <v>0</v>
      </c>
      <c r="F748" s="39">
        <f t="shared" si="285"/>
        <v>6.0548808000000003</v>
      </c>
      <c r="G748" s="40">
        <f t="shared" si="286"/>
        <v>6.0548808000000003</v>
      </c>
      <c r="H748" s="40">
        <f t="shared" si="284"/>
        <v>0</v>
      </c>
      <c r="I748" s="39">
        <v>0</v>
      </c>
      <c r="J748" s="75">
        <v>0</v>
      </c>
      <c r="K748" s="39">
        <v>0</v>
      </c>
      <c r="L748" s="40">
        <v>0</v>
      </c>
      <c r="M748" s="39">
        <v>6.0548808000000003</v>
      </c>
      <c r="N748" s="40">
        <v>0</v>
      </c>
      <c r="O748" s="40">
        <v>0</v>
      </c>
      <c r="P748" s="40">
        <v>0</v>
      </c>
      <c r="Q748" s="40">
        <f t="shared" si="287"/>
        <v>6.0548808000000003</v>
      </c>
      <c r="R748" s="40">
        <f t="shared" si="288"/>
        <v>0</v>
      </c>
      <c r="S748" s="41">
        <v>0</v>
      </c>
      <c r="T748" s="42" t="s">
        <v>33</v>
      </c>
      <c r="U748" s="4"/>
      <c r="V748" s="4"/>
      <c r="W748" s="4"/>
      <c r="X748" s="20"/>
      <c r="Y748" s="20"/>
      <c r="Z748" s="20"/>
      <c r="AA748" s="3"/>
      <c r="AB748" s="3"/>
      <c r="AC748" s="21"/>
      <c r="AD748" s="21"/>
      <c r="AE748" s="21"/>
      <c r="AF748" s="4"/>
      <c r="AG748" s="1"/>
    </row>
    <row r="749" spans="1:33" x14ac:dyDescent="0.25">
      <c r="A749" s="60" t="s">
        <v>1508</v>
      </c>
      <c r="B749" s="63" t="s">
        <v>1535</v>
      </c>
      <c r="C749" s="39" t="s">
        <v>1536</v>
      </c>
      <c r="D749" s="75">
        <v>2.1919984800000001</v>
      </c>
      <c r="E749" s="75">
        <v>0</v>
      </c>
      <c r="F749" s="39">
        <f t="shared" si="285"/>
        <v>2.1919984800000001</v>
      </c>
      <c r="G749" s="40">
        <f t="shared" si="286"/>
        <v>2.1919984800000001</v>
      </c>
      <c r="H749" s="40">
        <f t="shared" si="284"/>
        <v>0</v>
      </c>
      <c r="I749" s="39">
        <v>0</v>
      </c>
      <c r="J749" s="75">
        <v>0</v>
      </c>
      <c r="K749" s="39">
        <v>0</v>
      </c>
      <c r="L749" s="40">
        <v>0</v>
      </c>
      <c r="M749" s="39">
        <v>2.1919984800000001</v>
      </c>
      <c r="N749" s="40">
        <v>0</v>
      </c>
      <c r="O749" s="40">
        <v>0</v>
      </c>
      <c r="P749" s="40">
        <v>0</v>
      </c>
      <c r="Q749" s="40">
        <f t="shared" si="287"/>
        <v>2.1919984800000001</v>
      </c>
      <c r="R749" s="40">
        <f t="shared" si="288"/>
        <v>0</v>
      </c>
      <c r="S749" s="41">
        <v>0</v>
      </c>
      <c r="T749" s="42" t="s">
        <v>33</v>
      </c>
      <c r="U749" s="4"/>
      <c r="V749" s="4"/>
      <c r="W749" s="4"/>
      <c r="X749" s="20"/>
      <c r="Y749" s="20"/>
      <c r="Z749" s="20"/>
      <c r="AA749" s="3"/>
      <c r="AB749" s="3"/>
      <c r="AC749" s="21"/>
      <c r="AD749" s="21"/>
      <c r="AE749" s="21"/>
      <c r="AF749" s="4"/>
      <c r="AG749" s="1"/>
    </row>
    <row r="750" spans="1:33" x14ac:dyDescent="0.25">
      <c r="A750" s="60" t="s">
        <v>1508</v>
      </c>
      <c r="B750" s="63" t="s">
        <v>1537</v>
      </c>
      <c r="C750" s="39" t="s">
        <v>1538</v>
      </c>
      <c r="D750" s="75">
        <v>1.4626068360000002</v>
      </c>
      <c r="E750" s="75">
        <v>0</v>
      </c>
      <c r="F750" s="39">
        <f t="shared" si="285"/>
        <v>1.4626068360000002</v>
      </c>
      <c r="G750" s="40">
        <f t="shared" si="286"/>
        <v>1.4626068360000002</v>
      </c>
      <c r="H750" s="40">
        <f t="shared" si="284"/>
        <v>0</v>
      </c>
      <c r="I750" s="39">
        <v>0</v>
      </c>
      <c r="J750" s="75">
        <v>0</v>
      </c>
      <c r="K750" s="39">
        <v>0</v>
      </c>
      <c r="L750" s="40">
        <v>0</v>
      </c>
      <c r="M750" s="39">
        <v>1.4626068360000002</v>
      </c>
      <c r="N750" s="40">
        <v>0</v>
      </c>
      <c r="O750" s="40">
        <v>0</v>
      </c>
      <c r="P750" s="40">
        <v>0</v>
      </c>
      <c r="Q750" s="40">
        <f t="shared" si="287"/>
        <v>1.4626068360000002</v>
      </c>
      <c r="R750" s="40">
        <f t="shared" si="288"/>
        <v>0</v>
      </c>
      <c r="S750" s="41">
        <v>0</v>
      </c>
      <c r="T750" s="42" t="s">
        <v>33</v>
      </c>
      <c r="U750" s="4"/>
      <c r="V750" s="4"/>
      <c r="W750" s="4"/>
      <c r="X750" s="20"/>
      <c r="Y750" s="20"/>
      <c r="Z750" s="20"/>
      <c r="AA750" s="3"/>
      <c r="AB750" s="3"/>
      <c r="AC750" s="21"/>
      <c r="AD750" s="21"/>
      <c r="AE750" s="21"/>
      <c r="AF750" s="4"/>
      <c r="AG750" s="1"/>
    </row>
    <row r="751" spans="1:33" x14ac:dyDescent="0.25">
      <c r="A751" s="60" t="s">
        <v>1508</v>
      </c>
      <c r="B751" s="63" t="s">
        <v>1539</v>
      </c>
      <c r="C751" s="39" t="s">
        <v>1540</v>
      </c>
      <c r="D751" s="75">
        <v>4.0902768959999998</v>
      </c>
      <c r="E751" s="75">
        <v>0</v>
      </c>
      <c r="F751" s="39">
        <f t="shared" si="285"/>
        <v>4.0902768959999998</v>
      </c>
      <c r="G751" s="40">
        <f t="shared" si="286"/>
        <v>4.0902768959999998</v>
      </c>
      <c r="H751" s="40">
        <f t="shared" si="284"/>
        <v>0</v>
      </c>
      <c r="I751" s="39">
        <v>0</v>
      </c>
      <c r="J751" s="75">
        <v>0</v>
      </c>
      <c r="K751" s="39">
        <v>0</v>
      </c>
      <c r="L751" s="40">
        <v>0</v>
      </c>
      <c r="M751" s="39">
        <v>4.0902768959999998</v>
      </c>
      <c r="N751" s="40">
        <v>0</v>
      </c>
      <c r="O751" s="40">
        <v>0</v>
      </c>
      <c r="P751" s="40">
        <v>0</v>
      </c>
      <c r="Q751" s="40">
        <f t="shared" si="287"/>
        <v>4.0902768959999998</v>
      </c>
      <c r="R751" s="40">
        <f t="shared" si="288"/>
        <v>0</v>
      </c>
      <c r="S751" s="41">
        <v>0</v>
      </c>
      <c r="T751" s="42" t="s">
        <v>33</v>
      </c>
      <c r="U751" s="4"/>
      <c r="V751" s="4"/>
      <c r="W751" s="4"/>
      <c r="X751" s="20"/>
      <c r="Y751" s="20"/>
      <c r="Z751" s="20"/>
      <c r="AA751" s="3"/>
      <c r="AB751" s="3"/>
      <c r="AC751" s="21"/>
      <c r="AD751" s="21"/>
      <c r="AE751" s="21"/>
      <c r="AF751" s="4"/>
      <c r="AG751" s="1"/>
    </row>
    <row r="752" spans="1:33" x14ac:dyDescent="0.25">
      <c r="A752" s="60" t="s">
        <v>1508</v>
      </c>
      <c r="B752" s="63" t="s">
        <v>1541</v>
      </c>
      <c r="C752" s="39" t="s">
        <v>1542</v>
      </c>
      <c r="D752" s="75">
        <v>0.15863175599999998</v>
      </c>
      <c r="E752" s="75">
        <v>0</v>
      </c>
      <c r="F752" s="39">
        <f t="shared" si="285"/>
        <v>0.15863175599999998</v>
      </c>
      <c r="G752" s="40">
        <f t="shared" si="286"/>
        <v>0.15863175599999998</v>
      </c>
      <c r="H752" s="40">
        <f t="shared" si="284"/>
        <v>0</v>
      </c>
      <c r="I752" s="39">
        <v>0</v>
      </c>
      <c r="J752" s="75">
        <v>0</v>
      </c>
      <c r="K752" s="39">
        <v>0</v>
      </c>
      <c r="L752" s="40">
        <v>0</v>
      </c>
      <c r="M752" s="39">
        <v>0.15863175599999998</v>
      </c>
      <c r="N752" s="40">
        <v>0</v>
      </c>
      <c r="O752" s="40">
        <v>0</v>
      </c>
      <c r="P752" s="40">
        <v>0</v>
      </c>
      <c r="Q752" s="40">
        <f t="shared" si="287"/>
        <v>0.15863175599999998</v>
      </c>
      <c r="R752" s="40">
        <f t="shared" si="288"/>
        <v>0</v>
      </c>
      <c r="S752" s="41">
        <v>0</v>
      </c>
      <c r="T752" s="42" t="s">
        <v>33</v>
      </c>
      <c r="U752" s="4"/>
      <c r="V752" s="4"/>
      <c r="W752" s="4"/>
      <c r="X752" s="20"/>
      <c r="Y752" s="20"/>
      <c r="Z752" s="20"/>
      <c r="AA752" s="3"/>
      <c r="AB752" s="3"/>
      <c r="AC752" s="21"/>
      <c r="AD752" s="21"/>
      <c r="AE752" s="21"/>
      <c r="AF752" s="4"/>
      <c r="AG752" s="1"/>
    </row>
    <row r="753" spans="1:33" x14ac:dyDescent="0.25">
      <c r="A753" s="60" t="s">
        <v>1508</v>
      </c>
      <c r="B753" s="63" t="s">
        <v>1543</v>
      </c>
      <c r="C753" s="39" t="s">
        <v>1544</v>
      </c>
      <c r="D753" s="75">
        <v>0.468326784</v>
      </c>
      <c r="E753" s="75">
        <v>0</v>
      </c>
      <c r="F753" s="39">
        <f t="shared" si="285"/>
        <v>0.468326784</v>
      </c>
      <c r="G753" s="40">
        <f t="shared" si="286"/>
        <v>0.468326784</v>
      </c>
      <c r="H753" s="40">
        <f t="shared" si="284"/>
        <v>0</v>
      </c>
      <c r="I753" s="39">
        <v>0</v>
      </c>
      <c r="J753" s="75">
        <v>0</v>
      </c>
      <c r="K753" s="39">
        <v>0</v>
      </c>
      <c r="L753" s="40">
        <v>0</v>
      </c>
      <c r="M753" s="39">
        <v>0.468326784</v>
      </c>
      <c r="N753" s="40">
        <v>0</v>
      </c>
      <c r="O753" s="40">
        <v>0</v>
      </c>
      <c r="P753" s="40">
        <v>0</v>
      </c>
      <c r="Q753" s="40">
        <f t="shared" si="287"/>
        <v>0.468326784</v>
      </c>
      <c r="R753" s="40">
        <f t="shared" si="288"/>
        <v>0</v>
      </c>
      <c r="S753" s="41">
        <v>0</v>
      </c>
      <c r="T753" s="42" t="s">
        <v>33</v>
      </c>
      <c r="U753" s="4"/>
      <c r="V753" s="4"/>
      <c r="W753" s="4"/>
      <c r="X753" s="20"/>
      <c r="Y753" s="20"/>
      <c r="Z753" s="20"/>
      <c r="AA753" s="3"/>
      <c r="AB753" s="3"/>
      <c r="AC753" s="21"/>
      <c r="AD753" s="21"/>
      <c r="AE753" s="21"/>
      <c r="AF753" s="4"/>
      <c r="AG753" s="1"/>
    </row>
    <row r="754" spans="1:33" x14ac:dyDescent="0.25">
      <c r="A754" s="60" t="s">
        <v>1508</v>
      </c>
      <c r="B754" s="63" t="s">
        <v>1545</v>
      </c>
      <c r="C754" s="39" t="s">
        <v>1546</v>
      </c>
      <c r="D754" s="75">
        <v>2.5143335519999996</v>
      </c>
      <c r="E754" s="75">
        <v>0</v>
      </c>
      <c r="F754" s="39">
        <f t="shared" si="285"/>
        <v>2.5143335519999996</v>
      </c>
      <c r="G754" s="40">
        <f t="shared" si="286"/>
        <v>2.5143335519999996</v>
      </c>
      <c r="H754" s="40">
        <f t="shared" si="284"/>
        <v>0</v>
      </c>
      <c r="I754" s="39">
        <v>0</v>
      </c>
      <c r="J754" s="75">
        <v>0</v>
      </c>
      <c r="K754" s="39">
        <v>0</v>
      </c>
      <c r="L754" s="40">
        <v>0</v>
      </c>
      <c r="M754" s="39">
        <v>2.5143335519999996</v>
      </c>
      <c r="N754" s="40">
        <v>0</v>
      </c>
      <c r="O754" s="40">
        <v>0</v>
      </c>
      <c r="P754" s="40">
        <v>0</v>
      </c>
      <c r="Q754" s="40">
        <f t="shared" si="287"/>
        <v>2.5143335519999996</v>
      </c>
      <c r="R754" s="40">
        <f t="shared" si="288"/>
        <v>0</v>
      </c>
      <c r="S754" s="41">
        <v>0</v>
      </c>
      <c r="T754" s="42" t="s">
        <v>33</v>
      </c>
      <c r="U754" s="4"/>
      <c r="V754" s="4"/>
      <c r="W754" s="4"/>
      <c r="X754" s="20"/>
      <c r="Y754" s="20"/>
      <c r="Z754" s="20"/>
      <c r="AA754" s="3"/>
      <c r="AB754" s="3"/>
      <c r="AC754" s="21"/>
      <c r="AD754" s="21"/>
      <c r="AE754" s="21"/>
      <c r="AF754" s="4"/>
      <c r="AG754" s="1"/>
    </row>
    <row r="755" spans="1:33" x14ac:dyDescent="0.25">
      <c r="A755" s="60" t="s">
        <v>1508</v>
      </c>
      <c r="B755" s="63" t="s">
        <v>1547</v>
      </c>
      <c r="C755" s="39" t="s">
        <v>1548</v>
      </c>
      <c r="D755" s="75">
        <v>0.24921675600000001</v>
      </c>
      <c r="E755" s="75">
        <v>0</v>
      </c>
      <c r="F755" s="39">
        <f t="shared" si="285"/>
        <v>0.24921675600000001</v>
      </c>
      <c r="G755" s="40">
        <f t="shared" si="286"/>
        <v>0.24921675600000001</v>
      </c>
      <c r="H755" s="40">
        <f t="shared" si="284"/>
        <v>0</v>
      </c>
      <c r="I755" s="39">
        <v>0</v>
      </c>
      <c r="J755" s="75">
        <v>0</v>
      </c>
      <c r="K755" s="39">
        <v>0</v>
      </c>
      <c r="L755" s="40">
        <v>0</v>
      </c>
      <c r="M755" s="39">
        <v>0.24921675600000001</v>
      </c>
      <c r="N755" s="40">
        <v>0</v>
      </c>
      <c r="O755" s="40">
        <v>0</v>
      </c>
      <c r="P755" s="40">
        <v>0</v>
      </c>
      <c r="Q755" s="40">
        <f t="shared" si="287"/>
        <v>0.24921675600000001</v>
      </c>
      <c r="R755" s="40">
        <f t="shared" si="288"/>
        <v>0</v>
      </c>
      <c r="S755" s="41">
        <v>0</v>
      </c>
      <c r="T755" s="42" t="s">
        <v>33</v>
      </c>
      <c r="U755" s="4"/>
      <c r="V755" s="4"/>
      <c r="W755" s="4"/>
      <c r="X755" s="20"/>
      <c r="Y755" s="20"/>
      <c r="Z755" s="20"/>
      <c r="AA755" s="3"/>
      <c r="AB755" s="3"/>
      <c r="AC755" s="21"/>
      <c r="AD755" s="21"/>
      <c r="AE755" s="21"/>
      <c r="AF755" s="4"/>
      <c r="AG755" s="1"/>
    </row>
    <row r="756" spans="1:33" ht="47.25" x14ac:dyDescent="0.25">
      <c r="A756" s="60" t="s">
        <v>1508</v>
      </c>
      <c r="B756" s="63" t="s">
        <v>1549</v>
      </c>
      <c r="C756" s="39" t="s">
        <v>1550</v>
      </c>
      <c r="D756" s="75" t="s">
        <v>33</v>
      </c>
      <c r="E756" s="75" t="s">
        <v>33</v>
      </c>
      <c r="F756" s="39" t="s">
        <v>33</v>
      </c>
      <c r="G756" s="40" t="s">
        <v>33</v>
      </c>
      <c r="H756" s="40">
        <f t="shared" si="284"/>
        <v>0</v>
      </c>
      <c r="I756" s="39" t="s">
        <v>33</v>
      </c>
      <c r="J756" s="75">
        <v>0</v>
      </c>
      <c r="K756" s="39" t="s">
        <v>33</v>
      </c>
      <c r="L756" s="40">
        <v>0</v>
      </c>
      <c r="M756" s="39" t="s">
        <v>33</v>
      </c>
      <c r="N756" s="40">
        <v>0</v>
      </c>
      <c r="O756" s="40" t="s">
        <v>33</v>
      </c>
      <c r="P756" s="40">
        <v>0</v>
      </c>
      <c r="Q756" s="40" t="s">
        <v>33</v>
      </c>
      <c r="R756" s="40" t="s">
        <v>33</v>
      </c>
      <c r="S756" s="41" t="s">
        <v>33</v>
      </c>
      <c r="T756" s="42" t="s">
        <v>1551</v>
      </c>
      <c r="U756" s="4"/>
      <c r="V756" s="4"/>
      <c r="W756" s="4"/>
      <c r="X756" s="20"/>
      <c r="Y756" s="20"/>
      <c r="Z756" s="20"/>
      <c r="AA756" s="3"/>
      <c r="AB756" s="3"/>
      <c r="AC756" s="21"/>
      <c r="AD756" s="21"/>
      <c r="AE756" s="21"/>
      <c r="AF756" s="4"/>
      <c r="AG756" s="1"/>
    </row>
    <row r="757" spans="1:33" ht="31.5" x14ac:dyDescent="0.25">
      <c r="A757" s="60" t="s">
        <v>1508</v>
      </c>
      <c r="B757" s="63" t="s">
        <v>1552</v>
      </c>
      <c r="C757" s="39" t="s">
        <v>1553</v>
      </c>
      <c r="D757" s="75" t="s">
        <v>33</v>
      </c>
      <c r="E757" s="75" t="s">
        <v>33</v>
      </c>
      <c r="F757" s="39" t="s">
        <v>33</v>
      </c>
      <c r="G757" s="40" t="s">
        <v>33</v>
      </c>
      <c r="H757" s="40">
        <f t="shared" si="284"/>
        <v>1.486728</v>
      </c>
      <c r="I757" s="39" t="s">
        <v>33</v>
      </c>
      <c r="J757" s="75">
        <v>1.486728</v>
      </c>
      <c r="K757" s="39" t="s">
        <v>33</v>
      </c>
      <c r="L757" s="40">
        <v>0</v>
      </c>
      <c r="M757" s="39" t="s">
        <v>33</v>
      </c>
      <c r="N757" s="40">
        <v>0</v>
      </c>
      <c r="O757" s="40" t="s">
        <v>33</v>
      </c>
      <c r="P757" s="40">
        <v>0</v>
      </c>
      <c r="Q757" s="40" t="s">
        <v>33</v>
      </c>
      <c r="R757" s="40" t="s">
        <v>33</v>
      </c>
      <c r="S757" s="41" t="s">
        <v>33</v>
      </c>
      <c r="T757" s="42" t="s">
        <v>1554</v>
      </c>
      <c r="U757" s="4"/>
      <c r="V757" s="4"/>
      <c r="W757" s="4"/>
      <c r="X757" s="20"/>
      <c r="Y757" s="20"/>
      <c r="Z757" s="20"/>
      <c r="AA757" s="3"/>
      <c r="AB757" s="3"/>
      <c r="AC757" s="21"/>
      <c r="AD757" s="21"/>
      <c r="AE757" s="21"/>
      <c r="AF757" s="4"/>
      <c r="AG757" s="1"/>
    </row>
    <row r="758" spans="1:33" ht="31.5" x14ac:dyDescent="0.25">
      <c r="A758" s="60" t="s">
        <v>1508</v>
      </c>
      <c r="B758" s="63" t="s">
        <v>1555</v>
      </c>
      <c r="C758" s="39" t="s">
        <v>1556</v>
      </c>
      <c r="D758" s="75" t="s">
        <v>33</v>
      </c>
      <c r="E758" s="75" t="s">
        <v>33</v>
      </c>
      <c r="F758" s="39" t="s">
        <v>33</v>
      </c>
      <c r="G758" s="40" t="s">
        <v>33</v>
      </c>
      <c r="H758" s="40">
        <f t="shared" si="284"/>
        <v>0.28759199999999996</v>
      </c>
      <c r="I758" s="39" t="s">
        <v>33</v>
      </c>
      <c r="J758" s="75">
        <v>0.28759199999999996</v>
      </c>
      <c r="K758" s="39" t="s">
        <v>33</v>
      </c>
      <c r="L758" s="40">
        <v>0</v>
      </c>
      <c r="M758" s="39" t="s">
        <v>33</v>
      </c>
      <c r="N758" s="40">
        <v>0</v>
      </c>
      <c r="O758" s="40" t="s">
        <v>33</v>
      </c>
      <c r="P758" s="40">
        <v>0</v>
      </c>
      <c r="Q758" s="40" t="s">
        <v>33</v>
      </c>
      <c r="R758" s="40" t="s">
        <v>33</v>
      </c>
      <c r="S758" s="41" t="s">
        <v>33</v>
      </c>
      <c r="T758" s="42" t="s">
        <v>1554</v>
      </c>
      <c r="U758" s="4"/>
      <c r="V758" s="4"/>
      <c r="W758" s="4"/>
      <c r="X758" s="20"/>
      <c r="Y758" s="20"/>
      <c r="Z758" s="20"/>
      <c r="AA758" s="3"/>
      <c r="AB758" s="3"/>
      <c r="AC758" s="21"/>
      <c r="AD758" s="21"/>
      <c r="AE758" s="21"/>
      <c r="AF758" s="4"/>
      <c r="AG758" s="1"/>
    </row>
    <row r="759" spans="1:33" ht="31.5" x14ac:dyDescent="0.25">
      <c r="A759" s="60" t="s">
        <v>1508</v>
      </c>
      <c r="B759" s="63" t="s">
        <v>1557</v>
      </c>
      <c r="C759" s="39" t="s">
        <v>1558</v>
      </c>
      <c r="D759" s="75" t="s">
        <v>33</v>
      </c>
      <c r="E759" s="75" t="s">
        <v>33</v>
      </c>
      <c r="F759" s="39" t="s">
        <v>33</v>
      </c>
      <c r="G759" s="40" t="s">
        <v>33</v>
      </c>
      <c r="H759" s="40">
        <f t="shared" si="284"/>
        <v>0.28999999999999998</v>
      </c>
      <c r="I759" s="39" t="s">
        <v>33</v>
      </c>
      <c r="J759" s="75">
        <v>0.28999999999999998</v>
      </c>
      <c r="K759" s="39" t="s">
        <v>33</v>
      </c>
      <c r="L759" s="40">
        <v>0</v>
      </c>
      <c r="M759" s="39" t="s">
        <v>33</v>
      </c>
      <c r="N759" s="40">
        <v>0</v>
      </c>
      <c r="O759" s="40" t="s">
        <v>33</v>
      </c>
      <c r="P759" s="40">
        <v>0</v>
      </c>
      <c r="Q759" s="40" t="s">
        <v>33</v>
      </c>
      <c r="R759" s="40" t="s">
        <v>33</v>
      </c>
      <c r="S759" s="41" t="s">
        <v>33</v>
      </c>
      <c r="T759" s="42" t="s">
        <v>739</v>
      </c>
      <c r="U759" s="4"/>
      <c r="V759" s="4"/>
      <c r="W759" s="4"/>
      <c r="X759" s="20"/>
      <c r="Y759" s="20"/>
      <c r="Z759" s="20"/>
      <c r="AA759" s="3"/>
      <c r="AB759" s="3"/>
      <c r="AC759" s="21"/>
      <c r="AD759" s="21"/>
      <c r="AE759" s="21"/>
      <c r="AF759" s="4"/>
      <c r="AG759" s="1"/>
    </row>
    <row r="760" spans="1:33" ht="47.25" x14ac:dyDescent="0.25">
      <c r="A760" s="60" t="s">
        <v>1508</v>
      </c>
      <c r="B760" s="63" t="s">
        <v>1559</v>
      </c>
      <c r="C760" s="39" t="s">
        <v>1560</v>
      </c>
      <c r="D760" s="75" t="s">
        <v>33</v>
      </c>
      <c r="E760" s="75" t="s">
        <v>33</v>
      </c>
      <c r="F760" s="39" t="s">
        <v>33</v>
      </c>
      <c r="G760" s="40" t="s">
        <v>33</v>
      </c>
      <c r="H760" s="40">
        <f t="shared" si="284"/>
        <v>0</v>
      </c>
      <c r="I760" s="39" t="s">
        <v>33</v>
      </c>
      <c r="J760" s="75">
        <v>0</v>
      </c>
      <c r="K760" s="39" t="s">
        <v>33</v>
      </c>
      <c r="L760" s="40">
        <v>0</v>
      </c>
      <c r="M760" s="39" t="s">
        <v>33</v>
      </c>
      <c r="N760" s="40">
        <v>0</v>
      </c>
      <c r="O760" s="40" t="s">
        <v>33</v>
      </c>
      <c r="P760" s="40">
        <v>0</v>
      </c>
      <c r="Q760" s="40" t="s">
        <v>33</v>
      </c>
      <c r="R760" s="40" t="s">
        <v>33</v>
      </c>
      <c r="S760" s="41" t="s">
        <v>33</v>
      </c>
      <c r="T760" s="42" t="s">
        <v>739</v>
      </c>
      <c r="U760" s="4"/>
      <c r="V760" s="4"/>
      <c r="W760" s="4"/>
      <c r="X760" s="20"/>
      <c r="Y760" s="20"/>
      <c r="Z760" s="20"/>
      <c r="AA760" s="3"/>
      <c r="AB760" s="3"/>
      <c r="AC760" s="21"/>
      <c r="AD760" s="21"/>
      <c r="AE760" s="21"/>
      <c r="AF760" s="4"/>
      <c r="AG760" s="1"/>
    </row>
    <row r="761" spans="1:33" x14ac:dyDescent="0.25">
      <c r="A761" s="71" t="s">
        <v>1561</v>
      </c>
      <c r="B761" s="72" t="s">
        <v>1562</v>
      </c>
      <c r="C761" s="31" t="s">
        <v>32</v>
      </c>
      <c r="D761" s="31">
        <f t="shared" ref="D761:R761" si="289">SUM(D762,D777,D783,D794,D801,D807,D808)</f>
        <v>1377.5350365534223</v>
      </c>
      <c r="E761" s="31">
        <f t="shared" si="289"/>
        <v>395.23114443999998</v>
      </c>
      <c r="F761" s="31">
        <f t="shared" si="289"/>
        <v>982.30389211342242</v>
      </c>
      <c r="G761" s="32">
        <f t="shared" si="289"/>
        <v>59.060835985999987</v>
      </c>
      <c r="H761" s="32">
        <f t="shared" si="289"/>
        <v>1.6356354799999999</v>
      </c>
      <c r="I761" s="31">
        <f t="shared" si="289"/>
        <v>3.6685291819999994</v>
      </c>
      <c r="J761" s="31">
        <f t="shared" si="289"/>
        <v>1.6356354799999999</v>
      </c>
      <c r="K761" s="31">
        <f t="shared" si="289"/>
        <v>1.9928625</v>
      </c>
      <c r="L761" s="32">
        <f t="shared" si="289"/>
        <v>0</v>
      </c>
      <c r="M761" s="31">
        <f t="shared" si="289"/>
        <v>49.632407317999984</v>
      </c>
      <c r="N761" s="32">
        <f t="shared" si="289"/>
        <v>0</v>
      </c>
      <c r="O761" s="32">
        <f t="shared" si="289"/>
        <v>3.7670369860000004</v>
      </c>
      <c r="P761" s="32">
        <f t="shared" si="289"/>
        <v>0</v>
      </c>
      <c r="Q761" s="32">
        <f t="shared" si="289"/>
        <v>980.6682566334224</v>
      </c>
      <c r="R761" s="32">
        <f t="shared" si="289"/>
        <v>-2.3238861019999995</v>
      </c>
      <c r="S761" s="33">
        <f t="shared" ref="S761:S801" si="290">R761/(I761)</f>
        <v>-0.63346534447712066</v>
      </c>
      <c r="T761" s="34" t="s">
        <v>33</v>
      </c>
      <c r="U761" s="4"/>
      <c r="V761" s="4"/>
      <c r="W761" s="4"/>
      <c r="X761" s="20"/>
      <c r="Y761" s="20"/>
      <c r="Z761" s="20"/>
      <c r="AA761" s="3"/>
      <c r="AB761" s="3"/>
      <c r="AC761" s="21"/>
      <c r="AD761" s="21"/>
      <c r="AE761" s="21"/>
      <c r="AF761" s="4"/>
      <c r="AG761" s="1"/>
    </row>
    <row r="762" spans="1:33" ht="31.5" x14ac:dyDescent="0.25">
      <c r="A762" s="71" t="s">
        <v>1563</v>
      </c>
      <c r="B762" s="72" t="s">
        <v>51</v>
      </c>
      <c r="C762" s="31" t="s">
        <v>32</v>
      </c>
      <c r="D762" s="31">
        <f t="shared" ref="D762:R762" si="291">SUM(D763,D766,D769,D776)</f>
        <v>383.18020207102234</v>
      </c>
      <c r="E762" s="31">
        <f t="shared" si="291"/>
        <v>81.500871670000009</v>
      </c>
      <c r="F762" s="31">
        <f t="shared" si="291"/>
        <v>301.6793304010223</v>
      </c>
      <c r="G762" s="32">
        <f t="shared" si="291"/>
        <v>1.9729999999999928</v>
      </c>
      <c r="H762" s="32">
        <f t="shared" si="291"/>
        <v>0.75322758999999995</v>
      </c>
      <c r="I762" s="31">
        <f t="shared" si="291"/>
        <v>0</v>
      </c>
      <c r="J762" s="31">
        <f t="shared" si="291"/>
        <v>0.75322758999999995</v>
      </c>
      <c r="K762" s="31">
        <f t="shared" si="291"/>
        <v>0</v>
      </c>
      <c r="L762" s="32">
        <f t="shared" si="291"/>
        <v>0</v>
      </c>
      <c r="M762" s="31">
        <f t="shared" si="291"/>
        <v>1.9729999999999928</v>
      </c>
      <c r="N762" s="32">
        <f t="shared" si="291"/>
        <v>0</v>
      </c>
      <c r="O762" s="32">
        <f t="shared" si="291"/>
        <v>0</v>
      </c>
      <c r="P762" s="32">
        <f t="shared" si="291"/>
        <v>0</v>
      </c>
      <c r="Q762" s="32">
        <f t="shared" si="291"/>
        <v>300.9261028110223</v>
      </c>
      <c r="R762" s="32">
        <f t="shared" si="291"/>
        <v>0.75322758999999995</v>
      </c>
      <c r="S762" s="33">
        <v>1</v>
      </c>
      <c r="T762" s="34" t="s">
        <v>33</v>
      </c>
      <c r="U762" s="4"/>
      <c r="V762" s="4"/>
      <c r="W762" s="4"/>
      <c r="X762" s="20"/>
      <c r="Y762" s="20"/>
      <c r="Z762" s="20"/>
      <c r="AA762" s="3"/>
      <c r="AB762" s="3"/>
      <c r="AC762" s="21"/>
      <c r="AD762" s="21"/>
      <c r="AE762" s="21"/>
      <c r="AF762" s="4"/>
      <c r="AG762" s="1"/>
    </row>
    <row r="763" spans="1:33" ht="63" x14ac:dyDescent="0.25">
      <c r="A763" s="71" t="s">
        <v>1564</v>
      </c>
      <c r="B763" s="72" t="s">
        <v>53</v>
      </c>
      <c r="C763" s="31" t="s">
        <v>32</v>
      </c>
      <c r="D763" s="31">
        <f t="shared" ref="D763:R763" si="292">D764+D765</f>
        <v>0</v>
      </c>
      <c r="E763" s="31">
        <f t="shared" si="292"/>
        <v>0</v>
      </c>
      <c r="F763" s="31">
        <f t="shared" si="292"/>
        <v>0</v>
      </c>
      <c r="G763" s="32">
        <f t="shared" si="292"/>
        <v>0</v>
      </c>
      <c r="H763" s="32">
        <f t="shared" si="292"/>
        <v>0</v>
      </c>
      <c r="I763" s="31">
        <f t="shared" si="292"/>
        <v>0</v>
      </c>
      <c r="J763" s="31">
        <f t="shared" si="292"/>
        <v>0</v>
      </c>
      <c r="K763" s="31">
        <f t="shared" si="292"/>
        <v>0</v>
      </c>
      <c r="L763" s="32">
        <f t="shared" si="292"/>
        <v>0</v>
      </c>
      <c r="M763" s="31">
        <f t="shared" si="292"/>
        <v>0</v>
      </c>
      <c r="N763" s="32">
        <f t="shared" si="292"/>
        <v>0</v>
      </c>
      <c r="O763" s="32">
        <f t="shared" si="292"/>
        <v>0</v>
      </c>
      <c r="P763" s="32">
        <f t="shared" si="292"/>
        <v>0</v>
      </c>
      <c r="Q763" s="32">
        <f t="shared" si="292"/>
        <v>0</v>
      </c>
      <c r="R763" s="32">
        <f t="shared" si="292"/>
        <v>0</v>
      </c>
      <c r="S763" s="33">
        <v>0</v>
      </c>
      <c r="T763" s="34" t="s">
        <v>33</v>
      </c>
      <c r="U763" s="4"/>
      <c r="V763" s="4"/>
      <c r="W763" s="4"/>
      <c r="X763" s="20"/>
      <c r="Y763" s="20"/>
      <c r="Z763" s="20"/>
      <c r="AA763" s="3"/>
      <c r="AB763" s="3"/>
      <c r="AC763" s="21"/>
      <c r="AD763" s="21"/>
      <c r="AE763" s="21"/>
      <c r="AF763" s="4"/>
      <c r="AG763" s="1"/>
    </row>
    <row r="764" spans="1:33" ht="31.5" x14ac:dyDescent="0.25">
      <c r="A764" s="71" t="s">
        <v>1565</v>
      </c>
      <c r="B764" s="72" t="s">
        <v>57</v>
      </c>
      <c r="C764" s="31" t="s">
        <v>32</v>
      </c>
      <c r="D764" s="31">
        <v>0</v>
      </c>
      <c r="E764" s="31">
        <v>0</v>
      </c>
      <c r="F764" s="31">
        <v>0</v>
      </c>
      <c r="G764" s="32">
        <v>0</v>
      </c>
      <c r="H764" s="32">
        <v>0</v>
      </c>
      <c r="I764" s="31">
        <v>0</v>
      </c>
      <c r="J764" s="31">
        <v>0</v>
      </c>
      <c r="K764" s="31">
        <v>0</v>
      </c>
      <c r="L764" s="32">
        <v>0</v>
      </c>
      <c r="M764" s="31">
        <v>0</v>
      </c>
      <c r="N764" s="32">
        <v>0</v>
      </c>
      <c r="O764" s="32">
        <v>0</v>
      </c>
      <c r="P764" s="32">
        <v>0</v>
      </c>
      <c r="Q764" s="32">
        <v>0</v>
      </c>
      <c r="R764" s="32">
        <v>0</v>
      </c>
      <c r="S764" s="33">
        <v>0</v>
      </c>
      <c r="T764" s="34" t="s">
        <v>33</v>
      </c>
      <c r="U764" s="4"/>
      <c r="V764" s="4"/>
      <c r="W764" s="4"/>
      <c r="X764" s="20"/>
      <c r="Y764" s="20"/>
      <c r="Z764" s="20"/>
      <c r="AA764" s="3"/>
      <c r="AB764" s="3"/>
      <c r="AC764" s="21"/>
      <c r="AD764" s="21"/>
      <c r="AE764" s="21"/>
      <c r="AF764" s="4"/>
      <c r="AG764" s="1"/>
    </row>
    <row r="765" spans="1:33" ht="31.5" x14ac:dyDescent="0.25">
      <c r="A765" s="71" t="s">
        <v>1566</v>
      </c>
      <c r="B765" s="72" t="s">
        <v>57</v>
      </c>
      <c r="C765" s="31" t="s">
        <v>32</v>
      </c>
      <c r="D765" s="31">
        <v>0</v>
      </c>
      <c r="E765" s="31">
        <v>0</v>
      </c>
      <c r="F765" s="31">
        <v>0</v>
      </c>
      <c r="G765" s="32">
        <v>0</v>
      </c>
      <c r="H765" s="32">
        <v>0</v>
      </c>
      <c r="I765" s="31">
        <v>0</v>
      </c>
      <c r="J765" s="31">
        <v>0</v>
      </c>
      <c r="K765" s="31">
        <v>0</v>
      </c>
      <c r="L765" s="32">
        <v>0</v>
      </c>
      <c r="M765" s="31">
        <v>0</v>
      </c>
      <c r="N765" s="32">
        <v>0</v>
      </c>
      <c r="O765" s="32">
        <v>0</v>
      </c>
      <c r="P765" s="32">
        <v>0</v>
      </c>
      <c r="Q765" s="32">
        <v>0</v>
      </c>
      <c r="R765" s="32">
        <v>0</v>
      </c>
      <c r="S765" s="33">
        <v>0</v>
      </c>
      <c r="T765" s="34" t="s">
        <v>33</v>
      </c>
      <c r="U765" s="4"/>
      <c r="V765" s="4"/>
      <c r="W765" s="4"/>
      <c r="X765" s="20"/>
      <c r="Y765" s="20"/>
      <c r="Z765" s="20"/>
      <c r="AA765" s="3"/>
      <c r="AB765" s="3"/>
      <c r="AC765" s="21"/>
      <c r="AD765" s="21"/>
      <c r="AE765" s="21"/>
      <c r="AF765" s="4"/>
      <c r="AG765" s="1"/>
    </row>
    <row r="766" spans="1:33" ht="47.25" x14ac:dyDescent="0.25">
      <c r="A766" s="71" t="s">
        <v>1567</v>
      </c>
      <c r="B766" s="72" t="s">
        <v>59</v>
      </c>
      <c r="C766" s="31" t="s">
        <v>32</v>
      </c>
      <c r="D766" s="31">
        <f t="shared" ref="D766:R766" si="293">D767+D768</f>
        <v>0</v>
      </c>
      <c r="E766" s="31">
        <f t="shared" si="293"/>
        <v>0</v>
      </c>
      <c r="F766" s="31">
        <f t="shared" si="293"/>
        <v>0</v>
      </c>
      <c r="G766" s="32">
        <f t="shared" si="293"/>
        <v>0</v>
      </c>
      <c r="H766" s="32">
        <f t="shared" si="293"/>
        <v>0</v>
      </c>
      <c r="I766" s="31">
        <f t="shared" si="293"/>
        <v>0</v>
      </c>
      <c r="J766" s="31">
        <f t="shared" si="293"/>
        <v>0</v>
      </c>
      <c r="K766" s="31">
        <f t="shared" si="293"/>
        <v>0</v>
      </c>
      <c r="L766" s="32">
        <f t="shared" si="293"/>
        <v>0</v>
      </c>
      <c r="M766" s="31">
        <f t="shared" si="293"/>
        <v>0</v>
      </c>
      <c r="N766" s="32">
        <f t="shared" si="293"/>
        <v>0</v>
      </c>
      <c r="O766" s="32">
        <f t="shared" si="293"/>
        <v>0</v>
      </c>
      <c r="P766" s="32">
        <f t="shared" si="293"/>
        <v>0</v>
      </c>
      <c r="Q766" s="32">
        <f t="shared" si="293"/>
        <v>0</v>
      </c>
      <c r="R766" s="32">
        <f t="shared" si="293"/>
        <v>0</v>
      </c>
      <c r="S766" s="33">
        <v>0</v>
      </c>
      <c r="T766" s="34" t="s">
        <v>33</v>
      </c>
      <c r="U766" s="4"/>
      <c r="V766" s="4"/>
      <c r="W766" s="4"/>
      <c r="X766" s="20"/>
      <c r="Y766" s="20"/>
      <c r="Z766" s="20"/>
      <c r="AA766" s="3"/>
      <c r="AB766" s="3"/>
      <c r="AC766" s="21"/>
      <c r="AD766" s="21"/>
      <c r="AE766" s="21"/>
      <c r="AF766" s="4"/>
      <c r="AG766" s="1"/>
    </row>
    <row r="767" spans="1:33" ht="31.5" x14ac:dyDescent="0.25">
      <c r="A767" s="71" t="s">
        <v>1568</v>
      </c>
      <c r="B767" s="72" t="s">
        <v>1422</v>
      </c>
      <c r="C767" s="31" t="s">
        <v>32</v>
      </c>
      <c r="D767" s="31">
        <v>0</v>
      </c>
      <c r="E767" s="31">
        <v>0</v>
      </c>
      <c r="F767" s="31">
        <v>0</v>
      </c>
      <c r="G767" s="32">
        <v>0</v>
      </c>
      <c r="H767" s="32">
        <v>0</v>
      </c>
      <c r="I767" s="31">
        <v>0</v>
      </c>
      <c r="J767" s="31">
        <v>0</v>
      </c>
      <c r="K767" s="31">
        <v>0</v>
      </c>
      <c r="L767" s="32">
        <v>0</v>
      </c>
      <c r="M767" s="31">
        <v>0</v>
      </c>
      <c r="N767" s="32">
        <v>0</v>
      </c>
      <c r="O767" s="32">
        <v>0</v>
      </c>
      <c r="P767" s="32">
        <v>0</v>
      </c>
      <c r="Q767" s="32">
        <v>0</v>
      </c>
      <c r="R767" s="32">
        <v>0</v>
      </c>
      <c r="S767" s="33">
        <v>0</v>
      </c>
      <c r="T767" s="34" t="s">
        <v>33</v>
      </c>
      <c r="U767" s="4"/>
      <c r="V767" s="4"/>
      <c r="W767" s="4"/>
      <c r="X767" s="20"/>
      <c r="Y767" s="20"/>
      <c r="Z767" s="20"/>
      <c r="AA767" s="3"/>
      <c r="AB767" s="3"/>
      <c r="AC767" s="21"/>
      <c r="AD767" s="21"/>
      <c r="AE767" s="21"/>
      <c r="AF767" s="4"/>
      <c r="AG767" s="1"/>
    </row>
    <row r="768" spans="1:33" ht="31.5" x14ac:dyDescent="0.25">
      <c r="A768" s="71" t="s">
        <v>1569</v>
      </c>
      <c r="B768" s="72" t="s">
        <v>57</v>
      </c>
      <c r="C768" s="31" t="s">
        <v>32</v>
      </c>
      <c r="D768" s="31">
        <v>0</v>
      </c>
      <c r="E768" s="31">
        <v>0</v>
      </c>
      <c r="F768" s="31">
        <v>0</v>
      </c>
      <c r="G768" s="32">
        <v>0</v>
      </c>
      <c r="H768" s="32">
        <v>0</v>
      </c>
      <c r="I768" s="31">
        <v>0</v>
      </c>
      <c r="J768" s="31">
        <v>0</v>
      </c>
      <c r="K768" s="31">
        <v>0</v>
      </c>
      <c r="L768" s="32">
        <v>0</v>
      </c>
      <c r="M768" s="31">
        <v>0</v>
      </c>
      <c r="N768" s="32">
        <v>0</v>
      </c>
      <c r="O768" s="32">
        <v>0</v>
      </c>
      <c r="P768" s="32">
        <v>0</v>
      </c>
      <c r="Q768" s="32">
        <v>0</v>
      </c>
      <c r="R768" s="32">
        <v>0</v>
      </c>
      <c r="S768" s="33">
        <v>0</v>
      </c>
      <c r="T768" s="34" t="s">
        <v>33</v>
      </c>
      <c r="U768" s="4"/>
      <c r="V768" s="4"/>
      <c r="W768" s="4"/>
      <c r="X768" s="20"/>
      <c r="Y768" s="20"/>
      <c r="Z768" s="20"/>
      <c r="AA768" s="3"/>
      <c r="AB768" s="3"/>
      <c r="AC768" s="21"/>
      <c r="AD768" s="21"/>
      <c r="AE768" s="21"/>
      <c r="AF768" s="4"/>
      <c r="AG768" s="1"/>
    </row>
    <row r="769" spans="1:33" ht="47.25" x14ac:dyDescent="0.25">
      <c r="A769" s="71" t="s">
        <v>1570</v>
      </c>
      <c r="B769" s="72" t="s">
        <v>63</v>
      </c>
      <c r="C769" s="31" t="s">
        <v>32</v>
      </c>
      <c r="D769" s="31">
        <f t="shared" ref="D769:R769" si="294">SUM(D770,D771,D772,D773,D774)</f>
        <v>383.18020207102234</v>
      </c>
      <c r="E769" s="31">
        <f t="shared" si="294"/>
        <v>81.500871670000009</v>
      </c>
      <c r="F769" s="31">
        <f t="shared" si="294"/>
        <v>301.6793304010223</v>
      </c>
      <c r="G769" s="32">
        <f t="shared" si="294"/>
        <v>1.9729999999999928</v>
      </c>
      <c r="H769" s="32">
        <f t="shared" si="294"/>
        <v>0.75322758999999995</v>
      </c>
      <c r="I769" s="31">
        <f t="shared" si="294"/>
        <v>0</v>
      </c>
      <c r="J769" s="31">
        <f t="shared" si="294"/>
        <v>0.75322758999999995</v>
      </c>
      <c r="K769" s="31">
        <f t="shared" si="294"/>
        <v>0</v>
      </c>
      <c r="L769" s="32">
        <f t="shared" si="294"/>
        <v>0</v>
      </c>
      <c r="M769" s="31">
        <f t="shared" si="294"/>
        <v>1.9729999999999928</v>
      </c>
      <c r="N769" s="32">
        <f t="shared" si="294"/>
        <v>0</v>
      </c>
      <c r="O769" s="32">
        <f t="shared" si="294"/>
        <v>0</v>
      </c>
      <c r="P769" s="32">
        <f t="shared" si="294"/>
        <v>0</v>
      </c>
      <c r="Q769" s="32">
        <f t="shared" si="294"/>
        <v>300.9261028110223</v>
      </c>
      <c r="R769" s="32">
        <f t="shared" si="294"/>
        <v>0.75322758999999995</v>
      </c>
      <c r="S769" s="33">
        <v>1</v>
      </c>
      <c r="T769" s="34" t="s">
        <v>33</v>
      </c>
      <c r="U769" s="4"/>
      <c r="V769" s="4"/>
      <c r="W769" s="4"/>
      <c r="X769" s="20"/>
      <c r="Y769" s="20"/>
      <c r="Z769" s="20"/>
      <c r="AA769" s="3"/>
      <c r="AB769" s="3"/>
      <c r="AC769" s="21"/>
      <c r="AD769" s="21"/>
      <c r="AE769" s="21"/>
      <c r="AF769" s="4"/>
      <c r="AG769" s="1"/>
    </row>
    <row r="770" spans="1:33" ht="63" x14ac:dyDescent="0.25">
      <c r="A770" s="71" t="s">
        <v>1571</v>
      </c>
      <c r="B770" s="72" t="s">
        <v>65</v>
      </c>
      <c r="C770" s="31" t="s">
        <v>32</v>
      </c>
      <c r="D770" s="31">
        <v>0</v>
      </c>
      <c r="E770" s="31">
        <v>0</v>
      </c>
      <c r="F770" s="31">
        <v>0</v>
      </c>
      <c r="G770" s="32">
        <v>0</v>
      </c>
      <c r="H770" s="32">
        <v>0</v>
      </c>
      <c r="I770" s="31">
        <v>0</v>
      </c>
      <c r="J770" s="31">
        <v>0</v>
      </c>
      <c r="K770" s="31">
        <v>0</v>
      </c>
      <c r="L770" s="32">
        <v>0</v>
      </c>
      <c r="M770" s="31">
        <v>0</v>
      </c>
      <c r="N770" s="32">
        <v>0</v>
      </c>
      <c r="O770" s="32">
        <v>0</v>
      </c>
      <c r="P770" s="32">
        <v>0</v>
      </c>
      <c r="Q770" s="32">
        <v>0</v>
      </c>
      <c r="R770" s="32">
        <v>0</v>
      </c>
      <c r="S770" s="33">
        <v>0</v>
      </c>
      <c r="T770" s="34" t="s">
        <v>33</v>
      </c>
      <c r="U770" s="4"/>
      <c r="V770" s="4"/>
      <c r="W770" s="4"/>
      <c r="X770" s="20"/>
      <c r="Y770" s="20"/>
      <c r="Z770" s="20"/>
      <c r="AA770" s="3"/>
      <c r="AB770" s="3"/>
      <c r="AC770" s="21"/>
      <c r="AD770" s="21"/>
      <c r="AE770" s="21"/>
      <c r="AF770" s="4"/>
      <c r="AG770" s="1"/>
    </row>
    <row r="771" spans="1:33" ht="63" x14ac:dyDescent="0.25">
      <c r="A771" s="71" t="s">
        <v>1572</v>
      </c>
      <c r="B771" s="72" t="s">
        <v>67</v>
      </c>
      <c r="C771" s="31" t="s">
        <v>32</v>
      </c>
      <c r="D771" s="31">
        <v>0</v>
      </c>
      <c r="E771" s="31">
        <v>0</v>
      </c>
      <c r="F771" s="31">
        <v>0</v>
      </c>
      <c r="G771" s="32">
        <v>0</v>
      </c>
      <c r="H771" s="32">
        <v>0</v>
      </c>
      <c r="I771" s="31">
        <v>0</v>
      </c>
      <c r="J771" s="31">
        <v>0</v>
      </c>
      <c r="K771" s="31">
        <v>0</v>
      </c>
      <c r="L771" s="32">
        <v>0</v>
      </c>
      <c r="M771" s="31">
        <v>0</v>
      </c>
      <c r="N771" s="32">
        <v>0</v>
      </c>
      <c r="O771" s="32">
        <v>0</v>
      </c>
      <c r="P771" s="32">
        <v>0</v>
      </c>
      <c r="Q771" s="32">
        <v>0</v>
      </c>
      <c r="R771" s="32">
        <v>0</v>
      </c>
      <c r="S771" s="33">
        <v>0</v>
      </c>
      <c r="T771" s="34" t="s">
        <v>33</v>
      </c>
      <c r="U771" s="4"/>
      <c r="V771" s="4"/>
      <c r="W771" s="4"/>
      <c r="X771" s="20"/>
      <c r="Y771" s="20"/>
      <c r="Z771" s="20"/>
      <c r="AA771" s="3"/>
      <c r="AB771" s="3"/>
      <c r="AC771" s="21"/>
      <c r="AD771" s="21"/>
      <c r="AE771" s="21"/>
      <c r="AF771" s="4"/>
      <c r="AG771" s="1"/>
    </row>
    <row r="772" spans="1:33" ht="63" x14ac:dyDescent="0.25">
      <c r="A772" s="71" t="s">
        <v>1573</v>
      </c>
      <c r="B772" s="72" t="s">
        <v>69</v>
      </c>
      <c r="C772" s="31" t="s">
        <v>32</v>
      </c>
      <c r="D772" s="31">
        <v>0</v>
      </c>
      <c r="E772" s="31">
        <v>0</v>
      </c>
      <c r="F772" s="31">
        <v>0</v>
      </c>
      <c r="G772" s="32">
        <v>0</v>
      </c>
      <c r="H772" s="32">
        <v>0</v>
      </c>
      <c r="I772" s="31">
        <v>0</v>
      </c>
      <c r="J772" s="31">
        <v>0</v>
      </c>
      <c r="K772" s="31">
        <v>0</v>
      </c>
      <c r="L772" s="32">
        <v>0</v>
      </c>
      <c r="M772" s="31">
        <v>0</v>
      </c>
      <c r="N772" s="32">
        <v>0</v>
      </c>
      <c r="O772" s="32">
        <v>0</v>
      </c>
      <c r="P772" s="32">
        <v>0</v>
      </c>
      <c r="Q772" s="32">
        <v>0</v>
      </c>
      <c r="R772" s="32">
        <v>0</v>
      </c>
      <c r="S772" s="33">
        <v>0</v>
      </c>
      <c r="T772" s="34" t="s">
        <v>33</v>
      </c>
      <c r="U772" s="4"/>
      <c r="V772" s="4"/>
      <c r="W772" s="4"/>
      <c r="X772" s="20"/>
      <c r="Y772" s="20"/>
      <c r="Z772" s="20"/>
      <c r="AA772" s="3"/>
      <c r="AB772" s="3"/>
      <c r="AC772" s="21"/>
      <c r="AD772" s="21"/>
      <c r="AE772" s="21"/>
      <c r="AF772" s="4"/>
      <c r="AG772" s="1"/>
    </row>
    <row r="773" spans="1:33" ht="78.75" x14ac:dyDescent="0.25">
      <c r="A773" s="71" t="s">
        <v>1574</v>
      </c>
      <c r="B773" s="72" t="s">
        <v>74</v>
      </c>
      <c r="C773" s="31" t="s">
        <v>32</v>
      </c>
      <c r="D773" s="31">
        <v>0</v>
      </c>
      <c r="E773" s="31">
        <v>0</v>
      </c>
      <c r="F773" s="31">
        <v>0</v>
      </c>
      <c r="G773" s="32">
        <v>0</v>
      </c>
      <c r="H773" s="32">
        <v>0</v>
      </c>
      <c r="I773" s="31">
        <v>0</v>
      </c>
      <c r="J773" s="31">
        <v>0</v>
      </c>
      <c r="K773" s="31">
        <v>0</v>
      </c>
      <c r="L773" s="32">
        <v>0</v>
      </c>
      <c r="M773" s="31">
        <v>0</v>
      </c>
      <c r="N773" s="32">
        <v>0</v>
      </c>
      <c r="O773" s="32">
        <v>0</v>
      </c>
      <c r="P773" s="32">
        <v>0</v>
      </c>
      <c r="Q773" s="32">
        <v>0</v>
      </c>
      <c r="R773" s="32">
        <v>0</v>
      </c>
      <c r="S773" s="33">
        <v>0</v>
      </c>
      <c r="T773" s="34" t="s">
        <v>33</v>
      </c>
      <c r="U773" s="4"/>
      <c r="V773" s="4"/>
      <c r="W773" s="4"/>
      <c r="X773" s="20"/>
      <c r="Y773" s="20"/>
      <c r="Z773" s="20"/>
      <c r="AA773" s="3"/>
      <c r="AB773" s="3"/>
      <c r="AC773" s="21"/>
      <c r="AD773" s="21"/>
      <c r="AE773" s="21"/>
      <c r="AF773" s="4"/>
      <c r="AG773" s="1"/>
    </row>
    <row r="774" spans="1:33" ht="78.75" x14ac:dyDescent="0.25">
      <c r="A774" s="71" t="s">
        <v>1575</v>
      </c>
      <c r="B774" s="72" t="s">
        <v>78</v>
      </c>
      <c r="C774" s="31" t="s">
        <v>32</v>
      </c>
      <c r="D774" s="31">
        <f t="shared" ref="D774:F774" si="295">SUM(D775)</f>
        <v>383.18020207102234</v>
      </c>
      <c r="E774" s="31">
        <f t="shared" si="295"/>
        <v>81.500871670000009</v>
      </c>
      <c r="F774" s="31">
        <f t="shared" si="295"/>
        <v>301.6793304010223</v>
      </c>
      <c r="G774" s="32">
        <f t="shared" ref="G774:R774" si="296">SUM(G775)</f>
        <v>1.9729999999999928</v>
      </c>
      <c r="H774" s="32">
        <f t="shared" si="296"/>
        <v>0.75322758999999995</v>
      </c>
      <c r="I774" s="31">
        <f t="shared" si="296"/>
        <v>0</v>
      </c>
      <c r="J774" s="31">
        <f t="shared" si="296"/>
        <v>0.75322758999999995</v>
      </c>
      <c r="K774" s="31">
        <f t="shared" si="296"/>
        <v>0</v>
      </c>
      <c r="L774" s="32">
        <f t="shared" si="296"/>
        <v>0</v>
      </c>
      <c r="M774" s="31">
        <f t="shared" si="296"/>
        <v>1.9729999999999928</v>
      </c>
      <c r="N774" s="32">
        <f t="shared" si="296"/>
        <v>0</v>
      </c>
      <c r="O774" s="32">
        <f t="shared" si="296"/>
        <v>0</v>
      </c>
      <c r="P774" s="32">
        <f t="shared" si="296"/>
        <v>0</v>
      </c>
      <c r="Q774" s="32">
        <f t="shared" si="296"/>
        <v>300.9261028110223</v>
      </c>
      <c r="R774" s="32">
        <f t="shared" si="296"/>
        <v>0.75322758999999995</v>
      </c>
      <c r="S774" s="33">
        <v>1</v>
      </c>
      <c r="T774" s="34" t="s">
        <v>33</v>
      </c>
      <c r="U774" s="4"/>
      <c r="V774" s="4"/>
      <c r="W774" s="4"/>
      <c r="X774" s="20"/>
      <c r="Y774" s="20"/>
      <c r="Z774" s="20"/>
      <c r="AA774" s="3"/>
      <c r="AB774" s="3"/>
      <c r="AC774" s="21"/>
      <c r="AD774" s="21"/>
      <c r="AE774" s="21"/>
      <c r="AF774" s="4"/>
      <c r="AG774" s="1"/>
    </row>
    <row r="775" spans="1:33" ht="63" x14ac:dyDescent="0.25">
      <c r="A775" s="60" t="s">
        <v>1575</v>
      </c>
      <c r="B775" s="63" t="s">
        <v>1576</v>
      </c>
      <c r="C775" s="39" t="s">
        <v>1577</v>
      </c>
      <c r="D775" s="39">
        <v>383.18020207102234</v>
      </c>
      <c r="E775" s="39">
        <v>81.500871670000009</v>
      </c>
      <c r="F775" s="39">
        <f>D775-E775</f>
        <v>301.6793304010223</v>
      </c>
      <c r="G775" s="40">
        <f>I775+K775+M775+O775</f>
        <v>1.9729999999999928</v>
      </c>
      <c r="H775" s="40">
        <f>J775+L775+N775+P775</f>
        <v>0.75322758999999995</v>
      </c>
      <c r="I775" s="39">
        <v>0</v>
      </c>
      <c r="J775" s="39">
        <v>0.75322758999999995</v>
      </c>
      <c r="K775" s="39">
        <v>0</v>
      </c>
      <c r="L775" s="40">
        <v>0</v>
      </c>
      <c r="M775" s="39">
        <v>1.9729999999999928</v>
      </c>
      <c r="N775" s="40">
        <v>0</v>
      </c>
      <c r="O775" s="40">
        <v>0</v>
      </c>
      <c r="P775" s="40">
        <v>0</v>
      </c>
      <c r="Q775" s="40">
        <f>F775-H775</f>
        <v>300.9261028110223</v>
      </c>
      <c r="R775" s="40">
        <f>H775-(I775)</f>
        <v>0.75322758999999995</v>
      </c>
      <c r="S775" s="41">
        <v>1</v>
      </c>
      <c r="T775" s="42" t="s">
        <v>1578</v>
      </c>
      <c r="U775" s="4"/>
      <c r="V775" s="4"/>
      <c r="W775" s="4"/>
      <c r="X775" s="20"/>
      <c r="Y775" s="20"/>
      <c r="Z775" s="20"/>
      <c r="AA775" s="3"/>
      <c r="AB775" s="3"/>
      <c r="AC775" s="21"/>
      <c r="AD775" s="21"/>
      <c r="AE775" s="21"/>
      <c r="AF775" s="4"/>
      <c r="AG775" s="1"/>
    </row>
    <row r="776" spans="1:33" ht="31.5" x14ac:dyDescent="0.25">
      <c r="A776" s="71" t="s">
        <v>1579</v>
      </c>
      <c r="B776" s="72" t="s">
        <v>103</v>
      </c>
      <c r="C776" s="31" t="s">
        <v>32</v>
      </c>
      <c r="D776" s="31">
        <v>0</v>
      </c>
      <c r="E776" s="31">
        <v>0</v>
      </c>
      <c r="F776" s="31">
        <v>0</v>
      </c>
      <c r="G776" s="32">
        <v>0</v>
      </c>
      <c r="H776" s="32">
        <v>0</v>
      </c>
      <c r="I776" s="31">
        <v>0</v>
      </c>
      <c r="J776" s="31">
        <v>0</v>
      </c>
      <c r="K776" s="31">
        <v>0</v>
      </c>
      <c r="L776" s="32">
        <v>0</v>
      </c>
      <c r="M776" s="31">
        <v>0</v>
      </c>
      <c r="N776" s="32">
        <v>0</v>
      </c>
      <c r="O776" s="32">
        <v>0</v>
      </c>
      <c r="P776" s="32">
        <v>0</v>
      </c>
      <c r="Q776" s="32">
        <v>0</v>
      </c>
      <c r="R776" s="32">
        <v>0</v>
      </c>
      <c r="S776" s="33">
        <v>0</v>
      </c>
      <c r="T776" s="34" t="s">
        <v>33</v>
      </c>
      <c r="U776" s="4"/>
      <c r="V776" s="4"/>
      <c r="W776" s="4"/>
      <c r="X776" s="20"/>
      <c r="Y776" s="20"/>
      <c r="Z776" s="20"/>
      <c r="AA776" s="3"/>
      <c r="AB776" s="3"/>
      <c r="AC776" s="21"/>
      <c r="AD776" s="21"/>
      <c r="AE776" s="21"/>
      <c r="AF776" s="4"/>
      <c r="AG776" s="1"/>
    </row>
    <row r="777" spans="1:33" ht="47.25" x14ac:dyDescent="0.25">
      <c r="A777" s="71" t="s">
        <v>1580</v>
      </c>
      <c r="B777" s="72" t="s">
        <v>105</v>
      </c>
      <c r="C777" s="31" t="s">
        <v>32</v>
      </c>
      <c r="D777" s="31">
        <f t="shared" ref="D777:R777" si="297">D778+D779+D780+D781</f>
        <v>357.10453200000001</v>
      </c>
      <c r="E777" s="31">
        <f t="shared" si="297"/>
        <v>0</v>
      </c>
      <c r="F777" s="31">
        <f t="shared" si="297"/>
        <v>357.10453200000001</v>
      </c>
      <c r="G777" s="32">
        <f t="shared" si="297"/>
        <v>12.697156979999999</v>
      </c>
      <c r="H777" s="32">
        <f t="shared" si="297"/>
        <v>0</v>
      </c>
      <c r="I777" s="31">
        <f t="shared" si="297"/>
        <v>0</v>
      </c>
      <c r="J777" s="31">
        <f t="shared" si="297"/>
        <v>0</v>
      </c>
      <c r="K777" s="31">
        <f t="shared" si="297"/>
        <v>0</v>
      </c>
      <c r="L777" s="32">
        <f t="shared" si="297"/>
        <v>0</v>
      </c>
      <c r="M777" s="31">
        <f t="shared" si="297"/>
        <v>12.697156979999999</v>
      </c>
      <c r="N777" s="32">
        <f t="shared" si="297"/>
        <v>0</v>
      </c>
      <c r="O777" s="32">
        <f t="shared" si="297"/>
        <v>0</v>
      </c>
      <c r="P777" s="32">
        <f t="shared" si="297"/>
        <v>0</v>
      </c>
      <c r="Q777" s="32">
        <f t="shared" si="297"/>
        <v>357.10453200000001</v>
      </c>
      <c r="R777" s="32">
        <f t="shared" si="297"/>
        <v>0</v>
      </c>
      <c r="S777" s="33">
        <v>0</v>
      </c>
      <c r="T777" s="34" t="s">
        <v>33</v>
      </c>
      <c r="U777" s="4"/>
      <c r="V777" s="4"/>
      <c r="W777" s="4"/>
      <c r="X777" s="20"/>
      <c r="Y777" s="20"/>
      <c r="Z777" s="20"/>
      <c r="AA777" s="3"/>
      <c r="AB777" s="3"/>
      <c r="AC777" s="21"/>
      <c r="AD777" s="21"/>
      <c r="AE777" s="21"/>
      <c r="AF777" s="4"/>
      <c r="AG777" s="1"/>
    </row>
    <row r="778" spans="1:33" ht="31.5" x14ac:dyDescent="0.25">
      <c r="A778" s="71" t="s">
        <v>1581</v>
      </c>
      <c r="B778" s="72" t="s">
        <v>107</v>
      </c>
      <c r="C778" s="31" t="s">
        <v>32</v>
      </c>
      <c r="D778" s="31">
        <v>0</v>
      </c>
      <c r="E778" s="31">
        <v>0</v>
      </c>
      <c r="F778" s="31">
        <v>0</v>
      </c>
      <c r="G778" s="32">
        <v>0</v>
      </c>
      <c r="H778" s="32">
        <v>0</v>
      </c>
      <c r="I778" s="31">
        <v>0</v>
      </c>
      <c r="J778" s="31">
        <v>0</v>
      </c>
      <c r="K778" s="31">
        <v>0</v>
      </c>
      <c r="L778" s="32">
        <v>0</v>
      </c>
      <c r="M778" s="31">
        <v>0</v>
      </c>
      <c r="N778" s="32">
        <v>0</v>
      </c>
      <c r="O778" s="32">
        <v>0</v>
      </c>
      <c r="P778" s="32">
        <v>0</v>
      </c>
      <c r="Q778" s="32">
        <v>0</v>
      </c>
      <c r="R778" s="32">
        <v>0</v>
      </c>
      <c r="S778" s="33">
        <v>0</v>
      </c>
      <c r="T778" s="34" t="s">
        <v>33</v>
      </c>
      <c r="U778" s="4"/>
      <c r="V778" s="4"/>
      <c r="W778" s="4"/>
      <c r="X778" s="20"/>
      <c r="Y778" s="20"/>
      <c r="Z778" s="20"/>
      <c r="AA778" s="3"/>
      <c r="AB778" s="3"/>
      <c r="AC778" s="21"/>
      <c r="AD778" s="21"/>
      <c r="AE778" s="21"/>
      <c r="AF778" s="4"/>
      <c r="AG778" s="1"/>
    </row>
    <row r="779" spans="1:33" x14ac:dyDescent="0.25">
      <c r="A779" s="71" t="s">
        <v>1582</v>
      </c>
      <c r="B779" s="72" t="s">
        <v>121</v>
      </c>
      <c r="C779" s="31" t="s">
        <v>32</v>
      </c>
      <c r="D779" s="31">
        <v>0</v>
      </c>
      <c r="E779" s="31">
        <v>0</v>
      </c>
      <c r="F779" s="31">
        <v>0</v>
      </c>
      <c r="G779" s="32">
        <v>0</v>
      </c>
      <c r="H779" s="32">
        <v>0</v>
      </c>
      <c r="I779" s="31">
        <v>0</v>
      </c>
      <c r="J779" s="31">
        <v>0</v>
      </c>
      <c r="K779" s="31">
        <v>0</v>
      </c>
      <c r="L779" s="32">
        <v>0</v>
      </c>
      <c r="M779" s="31">
        <v>0</v>
      </c>
      <c r="N779" s="32">
        <v>0</v>
      </c>
      <c r="O779" s="32">
        <v>0</v>
      </c>
      <c r="P779" s="32">
        <v>0</v>
      </c>
      <c r="Q779" s="32">
        <v>0</v>
      </c>
      <c r="R779" s="32">
        <v>0</v>
      </c>
      <c r="S779" s="33">
        <v>0</v>
      </c>
      <c r="T779" s="34" t="s">
        <v>33</v>
      </c>
      <c r="U779" s="4"/>
      <c r="V779" s="4"/>
      <c r="W779" s="4"/>
      <c r="X779" s="20"/>
      <c r="Y779" s="20"/>
      <c r="Z779" s="20"/>
      <c r="AA779" s="3"/>
      <c r="AB779" s="3"/>
      <c r="AC779" s="21"/>
      <c r="AD779" s="21"/>
      <c r="AE779" s="21"/>
      <c r="AF779" s="4"/>
      <c r="AG779" s="1"/>
    </row>
    <row r="780" spans="1:33" x14ac:dyDescent="0.25">
      <c r="A780" s="71" t="s">
        <v>1583</v>
      </c>
      <c r="B780" s="72" t="s">
        <v>129</v>
      </c>
      <c r="C780" s="31" t="s">
        <v>32</v>
      </c>
      <c r="D780" s="31">
        <v>0</v>
      </c>
      <c r="E780" s="31">
        <v>0</v>
      </c>
      <c r="F780" s="31">
        <v>0</v>
      </c>
      <c r="G780" s="32">
        <v>0</v>
      </c>
      <c r="H780" s="32">
        <v>0</v>
      </c>
      <c r="I780" s="31">
        <v>0</v>
      </c>
      <c r="J780" s="31">
        <v>0</v>
      </c>
      <c r="K780" s="31">
        <v>0</v>
      </c>
      <c r="L780" s="32">
        <v>0</v>
      </c>
      <c r="M780" s="31">
        <v>0</v>
      </c>
      <c r="N780" s="32">
        <v>0</v>
      </c>
      <c r="O780" s="32">
        <v>0</v>
      </c>
      <c r="P780" s="32">
        <v>0</v>
      </c>
      <c r="Q780" s="32">
        <v>0</v>
      </c>
      <c r="R780" s="32">
        <v>0</v>
      </c>
      <c r="S780" s="33">
        <v>0</v>
      </c>
      <c r="T780" s="34" t="s">
        <v>33</v>
      </c>
      <c r="U780" s="4"/>
      <c r="V780" s="4"/>
      <c r="W780" s="4"/>
      <c r="X780" s="20"/>
      <c r="Y780" s="20"/>
      <c r="Z780" s="20"/>
      <c r="AA780" s="3"/>
      <c r="AB780" s="3"/>
      <c r="AC780" s="21"/>
      <c r="AD780" s="21"/>
      <c r="AE780" s="21"/>
      <c r="AF780" s="4"/>
      <c r="AG780" s="1"/>
    </row>
    <row r="781" spans="1:33" ht="31.5" x14ac:dyDescent="0.25">
      <c r="A781" s="71" t="s">
        <v>1584</v>
      </c>
      <c r="B781" s="72" t="s">
        <v>138</v>
      </c>
      <c r="C781" s="31" t="s">
        <v>32</v>
      </c>
      <c r="D781" s="31">
        <f t="shared" ref="D781:F781" si="298">SUM(D782:D782)</f>
        <v>357.10453200000001</v>
      </c>
      <c r="E781" s="31">
        <f t="shared" si="298"/>
        <v>0</v>
      </c>
      <c r="F781" s="31">
        <f t="shared" si="298"/>
        <v>357.10453200000001</v>
      </c>
      <c r="G781" s="32">
        <f t="shared" ref="G781:R781" si="299">SUM(G782:G782)</f>
        <v>12.697156979999999</v>
      </c>
      <c r="H781" s="32">
        <f t="shared" si="299"/>
        <v>0</v>
      </c>
      <c r="I781" s="31">
        <f t="shared" si="299"/>
        <v>0</v>
      </c>
      <c r="J781" s="31">
        <f t="shared" si="299"/>
        <v>0</v>
      </c>
      <c r="K781" s="31">
        <f t="shared" si="299"/>
        <v>0</v>
      </c>
      <c r="L781" s="32">
        <f t="shared" si="299"/>
        <v>0</v>
      </c>
      <c r="M781" s="31">
        <f t="shared" si="299"/>
        <v>12.697156979999999</v>
      </c>
      <c r="N781" s="32">
        <f t="shared" si="299"/>
        <v>0</v>
      </c>
      <c r="O781" s="32">
        <f t="shared" si="299"/>
        <v>0</v>
      </c>
      <c r="P781" s="32">
        <f t="shared" si="299"/>
        <v>0</v>
      </c>
      <c r="Q781" s="32">
        <f t="shared" si="299"/>
        <v>357.10453200000001</v>
      </c>
      <c r="R781" s="32">
        <f t="shared" si="299"/>
        <v>0</v>
      </c>
      <c r="S781" s="33">
        <v>0</v>
      </c>
      <c r="T781" s="34" t="s">
        <v>33</v>
      </c>
      <c r="U781" s="4"/>
      <c r="V781" s="4"/>
      <c r="W781" s="4"/>
      <c r="X781" s="20"/>
      <c r="Y781" s="20"/>
      <c r="Z781" s="20"/>
      <c r="AA781" s="3"/>
      <c r="AB781" s="3"/>
      <c r="AC781" s="21"/>
      <c r="AD781" s="21"/>
      <c r="AE781" s="21"/>
      <c r="AF781" s="4"/>
      <c r="AG781" s="1"/>
    </row>
    <row r="782" spans="1:33" ht="31.5" x14ac:dyDescent="0.25">
      <c r="A782" s="60" t="s">
        <v>1584</v>
      </c>
      <c r="B782" s="63" t="s">
        <v>1585</v>
      </c>
      <c r="C782" s="39" t="s">
        <v>1586</v>
      </c>
      <c r="D782" s="39">
        <v>357.10453200000001</v>
      </c>
      <c r="E782" s="39">
        <v>0</v>
      </c>
      <c r="F782" s="39">
        <f>D782-E782</f>
        <v>357.10453200000001</v>
      </c>
      <c r="G782" s="40">
        <f>I782+K782+M782+O782</f>
        <v>12.697156979999999</v>
      </c>
      <c r="H782" s="40">
        <f>J782+L782+N782+P782</f>
        <v>0</v>
      </c>
      <c r="I782" s="39">
        <v>0</v>
      </c>
      <c r="J782" s="39">
        <v>0</v>
      </c>
      <c r="K782" s="39">
        <v>0</v>
      </c>
      <c r="L782" s="40">
        <v>0</v>
      </c>
      <c r="M782" s="39">
        <v>12.697156979999999</v>
      </c>
      <c r="N782" s="40">
        <v>0</v>
      </c>
      <c r="O782" s="40">
        <v>0</v>
      </c>
      <c r="P782" s="40">
        <v>0</v>
      </c>
      <c r="Q782" s="40">
        <f>F782-H782</f>
        <v>357.10453200000001</v>
      </c>
      <c r="R782" s="40">
        <f>H782-(I782)</f>
        <v>0</v>
      </c>
      <c r="S782" s="41">
        <v>0</v>
      </c>
      <c r="T782" s="42" t="s">
        <v>33</v>
      </c>
      <c r="U782" s="4"/>
      <c r="V782" s="4"/>
      <c r="W782" s="4"/>
      <c r="X782" s="20"/>
      <c r="Y782" s="20"/>
      <c r="Z782" s="20"/>
      <c r="AA782" s="3"/>
      <c r="AB782" s="3"/>
      <c r="AC782" s="21"/>
      <c r="AD782" s="21"/>
      <c r="AE782" s="21"/>
      <c r="AF782" s="4"/>
      <c r="AG782" s="1"/>
    </row>
    <row r="783" spans="1:33" ht="31.5" x14ac:dyDescent="0.25">
      <c r="A783" s="71" t="s">
        <v>1587</v>
      </c>
      <c r="B783" s="72" t="s">
        <v>159</v>
      </c>
      <c r="C783" s="31" t="s">
        <v>32</v>
      </c>
      <c r="D783" s="31">
        <f t="shared" ref="D783:R783" si="300">D784+D785+D786+D787</f>
        <v>369.46677658239997</v>
      </c>
      <c r="E783" s="31">
        <f t="shared" si="300"/>
        <v>108.59967425000002</v>
      </c>
      <c r="F783" s="31">
        <f t="shared" si="300"/>
        <v>260.86710233239995</v>
      </c>
      <c r="G783" s="76">
        <f t="shared" si="300"/>
        <v>34.215567947999993</v>
      </c>
      <c r="H783" s="32">
        <f t="shared" si="300"/>
        <v>0.69130788999999992</v>
      </c>
      <c r="I783" s="31">
        <f t="shared" si="300"/>
        <v>2.5318173719999995</v>
      </c>
      <c r="J783" s="31">
        <f t="shared" si="300"/>
        <v>0.69130788999999992</v>
      </c>
      <c r="K783" s="31">
        <f t="shared" si="300"/>
        <v>0</v>
      </c>
      <c r="L783" s="32">
        <f t="shared" si="300"/>
        <v>0</v>
      </c>
      <c r="M783" s="31">
        <f t="shared" si="300"/>
        <v>31.683750575999994</v>
      </c>
      <c r="N783" s="32">
        <f t="shared" si="300"/>
        <v>0</v>
      </c>
      <c r="O783" s="32">
        <f t="shared" si="300"/>
        <v>0</v>
      </c>
      <c r="P783" s="32">
        <f t="shared" si="300"/>
        <v>0</v>
      </c>
      <c r="Q783" s="32">
        <f t="shared" si="300"/>
        <v>260.17579444239999</v>
      </c>
      <c r="R783" s="32">
        <f t="shared" si="300"/>
        <v>-1.9404018819999995</v>
      </c>
      <c r="S783" s="33">
        <f t="shared" si="290"/>
        <v>-0.76640673354223277</v>
      </c>
      <c r="T783" s="34" t="s">
        <v>33</v>
      </c>
      <c r="U783" s="4"/>
      <c r="V783" s="4"/>
      <c r="W783" s="4"/>
      <c r="X783" s="20"/>
      <c r="Y783" s="20"/>
      <c r="Z783" s="20"/>
      <c r="AA783" s="3"/>
      <c r="AB783" s="3"/>
      <c r="AC783" s="21"/>
      <c r="AD783" s="21"/>
      <c r="AE783" s="21"/>
      <c r="AF783" s="4"/>
      <c r="AG783" s="1"/>
    </row>
    <row r="784" spans="1:33" ht="31.5" x14ac:dyDescent="0.25">
      <c r="A784" s="71" t="s">
        <v>1588</v>
      </c>
      <c r="B784" s="72" t="s">
        <v>161</v>
      </c>
      <c r="C784" s="31" t="s">
        <v>32</v>
      </c>
      <c r="D784" s="31">
        <v>0</v>
      </c>
      <c r="E784" s="31">
        <v>0</v>
      </c>
      <c r="F784" s="31">
        <v>0</v>
      </c>
      <c r="G784" s="32">
        <v>0</v>
      </c>
      <c r="H784" s="32">
        <v>0</v>
      </c>
      <c r="I784" s="31">
        <v>0</v>
      </c>
      <c r="J784" s="31">
        <v>0</v>
      </c>
      <c r="K784" s="31">
        <v>0</v>
      </c>
      <c r="L784" s="32">
        <v>0</v>
      </c>
      <c r="M784" s="31">
        <v>0</v>
      </c>
      <c r="N784" s="32">
        <v>0</v>
      </c>
      <c r="O784" s="32">
        <v>0</v>
      </c>
      <c r="P784" s="32">
        <v>0</v>
      </c>
      <c r="Q784" s="32">
        <v>0</v>
      </c>
      <c r="R784" s="32">
        <v>0</v>
      </c>
      <c r="S784" s="33">
        <v>0</v>
      </c>
      <c r="T784" s="34" t="s">
        <v>33</v>
      </c>
      <c r="U784" s="4"/>
      <c r="V784" s="4"/>
      <c r="W784" s="4"/>
      <c r="X784" s="20"/>
      <c r="Y784" s="20"/>
      <c r="Z784" s="20"/>
      <c r="AA784" s="3"/>
      <c r="AB784" s="3"/>
      <c r="AC784" s="21"/>
      <c r="AD784" s="21"/>
      <c r="AE784" s="21"/>
      <c r="AF784" s="4"/>
      <c r="AG784" s="1"/>
    </row>
    <row r="785" spans="1:33" ht="31.5" x14ac:dyDescent="0.25">
      <c r="A785" s="71" t="s">
        <v>1589</v>
      </c>
      <c r="B785" s="72" t="s">
        <v>186</v>
      </c>
      <c r="C785" s="31" t="s">
        <v>32</v>
      </c>
      <c r="D785" s="31">
        <v>0</v>
      </c>
      <c r="E785" s="31">
        <v>0</v>
      </c>
      <c r="F785" s="31">
        <v>0</v>
      </c>
      <c r="G785" s="32">
        <v>0</v>
      </c>
      <c r="H785" s="32">
        <v>0</v>
      </c>
      <c r="I785" s="31">
        <v>0</v>
      </c>
      <c r="J785" s="31">
        <v>0</v>
      </c>
      <c r="K785" s="31">
        <v>0</v>
      </c>
      <c r="L785" s="32">
        <v>0</v>
      </c>
      <c r="M785" s="31">
        <v>0</v>
      </c>
      <c r="N785" s="32">
        <v>0</v>
      </c>
      <c r="O785" s="58">
        <v>0</v>
      </c>
      <c r="P785" s="32">
        <v>0</v>
      </c>
      <c r="Q785" s="32">
        <v>0</v>
      </c>
      <c r="R785" s="32">
        <v>0</v>
      </c>
      <c r="S785" s="33">
        <v>0</v>
      </c>
      <c r="T785" s="34" t="s">
        <v>33</v>
      </c>
      <c r="U785" s="4"/>
      <c r="V785" s="4"/>
      <c r="W785" s="4"/>
      <c r="X785" s="20"/>
      <c r="Y785" s="20"/>
      <c r="Z785" s="20"/>
      <c r="AA785" s="3"/>
      <c r="AB785" s="3"/>
      <c r="AC785" s="21"/>
      <c r="AD785" s="21"/>
      <c r="AE785" s="21"/>
      <c r="AF785" s="4"/>
      <c r="AG785" s="1"/>
    </row>
    <row r="786" spans="1:33" ht="31.5" x14ac:dyDescent="0.25">
      <c r="A786" s="71" t="s">
        <v>1590</v>
      </c>
      <c r="B786" s="72" t="s">
        <v>190</v>
      </c>
      <c r="C786" s="31" t="s">
        <v>32</v>
      </c>
      <c r="D786" s="31">
        <v>0</v>
      </c>
      <c r="E786" s="31">
        <v>0</v>
      </c>
      <c r="F786" s="31">
        <v>0</v>
      </c>
      <c r="G786" s="32">
        <v>0</v>
      </c>
      <c r="H786" s="32">
        <v>0</v>
      </c>
      <c r="I786" s="31">
        <v>0</v>
      </c>
      <c r="J786" s="31">
        <v>0</v>
      </c>
      <c r="K786" s="31">
        <v>0</v>
      </c>
      <c r="L786" s="32">
        <v>0</v>
      </c>
      <c r="M786" s="31">
        <v>0</v>
      </c>
      <c r="N786" s="32">
        <v>0</v>
      </c>
      <c r="O786" s="32">
        <v>0</v>
      </c>
      <c r="P786" s="32">
        <v>0</v>
      </c>
      <c r="Q786" s="32">
        <v>0</v>
      </c>
      <c r="R786" s="32">
        <v>0</v>
      </c>
      <c r="S786" s="33">
        <v>0</v>
      </c>
      <c r="T786" s="34" t="s">
        <v>33</v>
      </c>
      <c r="U786" s="4"/>
      <c r="V786" s="4"/>
      <c r="W786" s="4"/>
      <c r="X786" s="20"/>
      <c r="Y786" s="20"/>
      <c r="Z786" s="20"/>
      <c r="AA786" s="3"/>
      <c r="AB786" s="3"/>
      <c r="AC786" s="21"/>
      <c r="AD786" s="21"/>
      <c r="AE786" s="21"/>
      <c r="AF786" s="4"/>
      <c r="AG786" s="1"/>
    </row>
    <row r="787" spans="1:33" ht="31.5" x14ac:dyDescent="0.25">
      <c r="A787" s="71" t="s">
        <v>1591</v>
      </c>
      <c r="B787" s="72" t="s">
        <v>252</v>
      </c>
      <c r="C787" s="31" t="s">
        <v>32</v>
      </c>
      <c r="D787" s="31">
        <f t="shared" ref="D787:F787" si="301">SUM(D788:D793)</f>
        <v>369.46677658239997</v>
      </c>
      <c r="E787" s="31">
        <f t="shared" si="301"/>
        <v>108.59967425000002</v>
      </c>
      <c r="F787" s="31">
        <f t="shared" si="301"/>
        <v>260.86710233239995</v>
      </c>
      <c r="G787" s="32">
        <f t="shared" ref="G787:R787" si="302">SUM(G788:G793)</f>
        <v>34.215567947999993</v>
      </c>
      <c r="H787" s="32">
        <f t="shared" si="302"/>
        <v>0.69130788999999992</v>
      </c>
      <c r="I787" s="31">
        <f t="shared" si="302"/>
        <v>2.5318173719999995</v>
      </c>
      <c r="J787" s="31">
        <f t="shared" si="302"/>
        <v>0.69130788999999992</v>
      </c>
      <c r="K787" s="31">
        <f t="shared" si="302"/>
        <v>0</v>
      </c>
      <c r="L787" s="32">
        <f t="shared" si="302"/>
        <v>0</v>
      </c>
      <c r="M787" s="31">
        <f t="shared" si="302"/>
        <v>31.683750575999994</v>
      </c>
      <c r="N787" s="32">
        <f t="shared" si="302"/>
        <v>0</v>
      </c>
      <c r="O787" s="32">
        <f t="shared" si="302"/>
        <v>0</v>
      </c>
      <c r="P787" s="32">
        <f t="shared" si="302"/>
        <v>0</v>
      </c>
      <c r="Q787" s="32">
        <f t="shared" si="302"/>
        <v>260.17579444239999</v>
      </c>
      <c r="R787" s="32">
        <f t="shared" si="302"/>
        <v>-1.9404018819999995</v>
      </c>
      <c r="S787" s="33">
        <f t="shared" si="290"/>
        <v>-0.76640673354223277</v>
      </c>
      <c r="T787" s="34" t="s">
        <v>33</v>
      </c>
      <c r="U787" s="4"/>
      <c r="V787" s="4"/>
      <c r="W787" s="4"/>
      <c r="X787" s="20"/>
      <c r="Y787" s="20"/>
      <c r="Z787" s="20"/>
      <c r="AA787" s="3"/>
      <c r="AB787" s="3"/>
      <c r="AC787" s="21"/>
      <c r="AD787" s="21"/>
      <c r="AE787" s="21"/>
      <c r="AF787" s="4"/>
      <c r="AG787" s="1"/>
    </row>
    <row r="788" spans="1:33" ht="31.5" x14ac:dyDescent="0.25">
      <c r="A788" s="60" t="s">
        <v>1591</v>
      </c>
      <c r="B788" s="63" t="s">
        <v>1592</v>
      </c>
      <c r="C788" s="39" t="s">
        <v>1593</v>
      </c>
      <c r="D788" s="39">
        <v>170.9008742524</v>
      </c>
      <c r="E788" s="39">
        <v>38.039146410000008</v>
      </c>
      <c r="F788" s="39">
        <f t="shared" ref="F788:F793" si="303">D788-E788</f>
        <v>132.8617278424</v>
      </c>
      <c r="G788" s="40">
        <f t="shared" ref="G788:H793" si="304">I788+K788+M788+O788</f>
        <v>4.2252275119999947</v>
      </c>
      <c r="H788" s="40">
        <f t="shared" si="304"/>
        <v>0.59141548999999993</v>
      </c>
      <c r="I788" s="39">
        <v>0</v>
      </c>
      <c r="J788" s="39">
        <v>0.59141548999999993</v>
      </c>
      <c r="K788" s="39">
        <v>0</v>
      </c>
      <c r="L788" s="40">
        <v>0</v>
      </c>
      <c r="M788" s="39">
        <v>4.2252275119999947</v>
      </c>
      <c r="N788" s="40">
        <v>0</v>
      </c>
      <c r="O788" s="40">
        <v>0</v>
      </c>
      <c r="P788" s="40">
        <v>0</v>
      </c>
      <c r="Q788" s="40">
        <f t="shared" ref="Q788:Q793" si="305">F788-H788</f>
        <v>132.2703123524</v>
      </c>
      <c r="R788" s="40">
        <f t="shared" ref="R788:R793" si="306">H788-(I788)</f>
        <v>0.59141548999999993</v>
      </c>
      <c r="S788" s="41">
        <v>1</v>
      </c>
      <c r="T788" s="42" t="s">
        <v>1578</v>
      </c>
      <c r="U788" s="4"/>
      <c r="V788" s="4"/>
      <c r="W788" s="4"/>
      <c r="X788" s="20"/>
      <c r="Y788" s="20"/>
      <c r="Z788" s="20"/>
      <c r="AA788" s="3"/>
      <c r="AB788" s="3"/>
      <c r="AC788" s="21"/>
      <c r="AD788" s="21"/>
      <c r="AE788" s="21"/>
      <c r="AF788" s="4"/>
      <c r="AG788" s="1"/>
    </row>
    <row r="789" spans="1:33" ht="31.5" x14ac:dyDescent="0.25">
      <c r="A789" s="60" t="s">
        <v>1591</v>
      </c>
      <c r="B789" s="63" t="s">
        <v>1594</v>
      </c>
      <c r="C789" s="39" t="s">
        <v>1595</v>
      </c>
      <c r="D789" s="39">
        <v>98.379675587999984</v>
      </c>
      <c r="E789" s="39">
        <v>39.940480020000003</v>
      </c>
      <c r="F789" s="39">
        <f t="shared" si="303"/>
        <v>58.439195567999981</v>
      </c>
      <c r="G789" s="40">
        <f t="shared" si="304"/>
        <v>26.300555120000002</v>
      </c>
      <c r="H789" s="40">
        <f t="shared" si="304"/>
        <v>0</v>
      </c>
      <c r="I789" s="39">
        <v>0</v>
      </c>
      <c r="J789" s="39">
        <v>0</v>
      </c>
      <c r="K789" s="39">
        <v>0</v>
      </c>
      <c r="L789" s="40">
        <v>0</v>
      </c>
      <c r="M789" s="39">
        <v>26.300555120000002</v>
      </c>
      <c r="N789" s="40">
        <v>0</v>
      </c>
      <c r="O789" s="40">
        <v>0</v>
      </c>
      <c r="P789" s="40">
        <v>0</v>
      </c>
      <c r="Q789" s="40">
        <f t="shared" si="305"/>
        <v>58.439195567999981</v>
      </c>
      <c r="R789" s="40">
        <f t="shared" si="306"/>
        <v>0</v>
      </c>
      <c r="S789" s="41">
        <v>0</v>
      </c>
      <c r="T789" s="40" t="s">
        <v>33</v>
      </c>
      <c r="U789" s="4"/>
      <c r="V789" s="4"/>
      <c r="W789" s="4"/>
      <c r="X789" s="20"/>
      <c r="Y789" s="20"/>
      <c r="Z789" s="20"/>
      <c r="AA789" s="3"/>
      <c r="AB789" s="3"/>
      <c r="AC789" s="21"/>
      <c r="AD789" s="21"/>
      <c r="AE789" s="21"/>
      <c r="AF789" s="4"/>
      <c r="AG789" s="1"/>
    </row>
    <row r="790" spans="1:33" ht="63" x14ac:dyDescent="0.25">
      <c r="A790" s="60" t="s">
        <v>1591</v>
      </c>
      <c r="B790" s="63" t="s">
        <v>1596</v>
      </c>
      <c r="C790" s="39" t="s">
        <v>1597</v>
      </c>
      <c r="D790" s="39">
        <v>2.5457445499999998</v>
      </c>
      <c r="E790" s="39">
        <v>2.04627055</v>
      </c>
      <c r="F790" s="39">
        <f>D790-E790</f>
        <v>0.49947399999999975</v>
      </c>
      <c r="G790" s="40" t="s">
        <v>33</v>
      </c>
      <c r="H790" s="40">
        <f t="shared" si="304"/>
        <v>9.9892399999999992E-2</v>
      </c>
      <c r="I790" s="39" t="s">
        <v>33</v>
      </c>
      <c r="J790" s="39">
        <v>9.9892399999999992E-2</v>
      </c>
      <c r="K790" s="39" t="s">
        <v>33</v>
      </c>
      <c r="L790" s="40">
        <v>0</v>
      </c>
      <c r="M790" s="39" t="s">
        <v>33</v>
      </c>
      <c r="N790" s="40">
        <v>0</v>
      </c>
      <c r="O790" s="40" t="s">
        <v>33</v>
      </c>
      <c r="P790" s="40">
        <v>0</v>
      </c>
      <c r="Q790" s="40">
        <f>F790-H790</f>
        <v>0.39958159999999976</v>
      </c>
      <c r="R790" s="40" t="s">
        <v>33</v>
      </c>
      <c r="S790" s="41" t="s">
        <v>33</v>
      </c>
      <c r="T790" s="40" t="s">
        <v>368</v>
      </c>
      <c r="U790" s="4"/>
      <c r="V790" s="4"/>
      <c r="W790" s="4"/>
      <c r="X790" s="20"/>
      <c r="Y790" s="20"/>
      <c r="Z790" s="20"/>
      <c r="AA790" s="3"/>
      <c r="AB790" s="3"/>
      <c r="AC790" s="21"/>
      <c r="AD790" s="21"/>
      <c r="AE790" s="21"/>
      <c r="AF790" s="4"/>
      <c r="AG790" s="1"/>
    </row>
    <row r="791" spans="1:33" ht="31.5" x14ac:dyDescent="0.25">
      <c r="A791" s="60" t="s">
        <v>1591</v>
      </c>
      <c r="B791" s="63" t="s">
        <v>1598</v>
      </c>
      <c r="C791" s="39" t="s">
        <v>1599</v>
      </c>
      <c r="D791" s="39">
        <v>91.01</v>
      </c>
      <c r="E791" s="39">
        <v>27.68493127</v>
      </c>
      <c r="F791" s="39">
        <f t="shared" si="303"/>
        <v>63.325068730000005</v>
      </c>
      <c r="G791" s="40">
        <f t="shared" si="304"/>
        <v>0.84342579999999878</v>
      </c>
      <c r="H791" s="40">
        <f t="shared" si="304"/>
        <v>0</v>
      </c>
      <c r="I791" s="39">
        <v>0</v>
      </c>
      <c r="J791" s="39">
        <v>0</v>
      </c>
      <c r="K791" s="39">
        <v>0</v>
      </c>
      <c r="L791" s="40">
        <v>0</v>
      </c>
      <c r="M791" s="39">
        <v>0.84342579999999878</v>
      </c>
      <c r="N791" s="40">
        <v>0</v>
      </c>
      <c r="O791" s="40">
        <v>0</v>
      </c>
      <c r="P791" s="40">
        <v>0</v>
      </c>
      <c r="Q791" s="40">
        <f t="shared" si="305"/>
        <v>63.325068730000005</v>
      </c>
      <c r="R791" s="40">
        <f t="shared" si="306"/>
        <v>0</v>
      </c>
      <c r="S791" s="41">
        <v>0</v>
      </c>
      <c r="T791" s="40" t="s">
        <v>33</v>
      </c>
      <c r="U791" s="4"/>
      <c r="V791" s="4"/>
      <c r="W791" s="4"/>
      <c r="X791" s="20"/>
      <c r="Y791" s="20"/>
      <c r="Z791" s="20"/>
      <c r="AA791" s="3"/>
      <c r="AB791" s="3"/>
      <c r="AC791" s="21"/>
      <c r="AD791" s="21"/>
      <c r="AE791" s="21"/>
      <c r="AF791" s="4"/>
      <c r="AG791" s="1"/>
    </row>
    <row r="792" spans="1:33" ht="31.5" x14ac:dyDescent="0.25">
      <c r="A792" s="60" t="s">
        <v>1591</v>
      </c>
      <c r="B792" s="63" t="s">
        <v>1600</v>
      </c>
      <c r="C792" s="39" t="s">
        <v>1601</v>
      </c>
      <c r="D792" s="39">
        <v>0.31454214399999997</v>
      </c>
      <c r="E792" s="39">
        <v>0</v>
      </c>
      <c r="F792" s="39">
        <f t="shared" si="303"/>
        <v>0.31454214399999997</v>
      </c>
      <c r="G792" s="40">
        <f t="shared" si="304"/>
        <v>0.31454214399999997</v>
      </c>
      <c r="H792" s="40">
        <f t="shared" si="304"/>
        <v>0</v>
      </c>
      <c r="I792" s="39">
        <v>0</v>
      </c>
      <c r="J792" s="39">
        <v>0</v>
      </c>
      <c r="K792" s="39">
        <v>0</v>
      </c>
      <c r="L792" s="40">
        <v>0</v>
      </c>
      <c r="M792" s="39">
        <v>0.31454214399999997</v>
      </c>
      <c r="N792" s="40">
        <v>0</v>
      </c>
      <c r="O792" s="40">
        <v>0</v>
      </c>
      <c r="P792" s="40">
        <v>0</v>
      </c>
      <c r="Q792" s="40">
        <f t="shared" si="305"/>
        <v>0.31454214399999997</v>
      </c>
      <c r="R792" s="40">
        <f t="shared" si="306"/>
        <v>0</v>
      </c>
      <c r="S792" s="41">
        <v>0</v>
      </c>
      <c r="T792" s="40" t="s">
        <v>33</v>
      </c>
      <c r="U792" s="4"/>
      <c r="V792" s="4"/>
      <c r="W792" s="4"/>
      <c r="X792" s="20"/>
      <c r="Y792" s="20"/>
      <c r="Z792" s="20"/>
      <c r="AA792" s="3"/>
      <c r="AB792" s="3"/>
      <c r="AC792" s="21"/>
      <c r="AD792" s="21"/>
      <c r="AE792" s="21"/>
      <c r="AF792" s="4"/>
      <c r="AG792" s="1"/>
    </row>
    <row r="793" spans="1:33" ht="47.25" x14ac:dyDescent="0.25">
      <c r="A793" s="60" t="s">
        <v>1591</v>
      </c>
      <c r="B793" s="63" t="s">
        <v>1602</v>
      </c>
      <c r="C793" s="39" t="s">
        <v>1603</v>
      </c>
      <c r="D793" s="39">
        <v>6.3159400479999999</v>
      </c>
      <c r="E793" s="39">
        <v>0.88884600000000002</v>
      </c>
      <c r="F793" s="39">
        <f t="shared" si="303"/>
        <v>5.4270940479999998</v>
      </c>
      <c r="G793" s="40">
        <f t="shared" si="304"/>
        <v>2.5318173719999995</v>
      </c>
      <c r="H793" s="40">
        <f t="shared" si="304"/>
        <v>0</v>
      </c>
      <c r="I793" s="39">
        <v>2.5318173719999995</v>
      </c>
      <c r="J793" s="39">
        <v>0</v>
      </c>
      <c r="K793" s="39">
        <v>0</v>
      </c>
      <c r="L793" s="40">
        <v>0</v>
      </c>
      <c r="M793" s="39">
        <v>0</v>
      </c>
      <c r="N793" s="40">
        <v>0</v>
      </c>
      <c r="O793" s="46">
        <v>0</v>
      </c>
      <c r="P793" s="40">
        <v>0</v>
      </c>
      <c r="Q793" s="40">
        <f t="shared" si="305"/>
        <v>5.4270940479999998</v>
      </c>
      <c r="R793" s="40">
        <f t="shared" si="306"/>
        <v>-2.5318173719999995</v>
      </c>
      <c r="S793" s="41">
        <f t="shared" si="290"/>
        <v>-1</v>
      </c>
      <c r="T793" s="42" t="s">
        <v>1604</v>
      </c>
      <c r="U793" s="4"/>
      <c r="V793" s="4"/>
      <c r="W793" s="4"/>
      <c r="X793" s="20"/>
      <c r="Y793" s="20"/>
      <c r="Z793" s="20"/>
      <c r="AA793" s="3"/>
      <c r="AB793" s="3"/>
      <c r="AC793" s="21"/>
      <c r="AD793" s="21"/>
      <c r="AE793" s="21"/>
      <c r="AF793" s="4"/>
      <c r="AG793" s="1"/>
    </row>
    <row r="794" spans="1:33" ht="47.25" x14ac:dyDescent="0.25">
      <c r="A794" s="71" t="s">
        <v>1605</v>
      </c>
      <c r="B794" s="72" t="s">
        <v>475</v>
      </c>
      <c r="C794" s="31" t="s">
        <v>32</v>
      </c>
      <c r="D794" s="31">
        <f t="shared" ref="D794:R794" si="307">D795</f>
        <v>0</v>
      </c>
      <c r="E794" s="31">
        <f t="shared" si="307"/>
        <v>0</v>
      </c>
      <c r="F794" s="31">
        <f t="shared" si="307"/>
        <v>0</v>
      </c>
      <c r="G794" s="25">
        <f t="shared" si="307"/>
        <v>0</v>
      </c>
      <c r="H794" s="32">
        <f t="shared" si="307"/>
        <v>0</v>
      </c>
      <c r="I794" s="31">
        <f t="shared" si="307"/>
        <v>0</v>
      </c>
      <c r="J794" s="31">
        <f t="shared" si="307"/>
        <v>0</v>
      </c>
      <c r="K794" s="31">
        <f t="shared" si="307"/>
        <v>0</v>
      </c>
      <c r="L794" s="25">
        <f t="shared" si="307"/>
        <v>0</v>
      </c>
      <c r="M794" s="31">
        <f t="shared" si="307"/>
        <v>0</v>
      </c>
      <c r="N794" s="25">
        <f t="shared" si="307"/>
        <v>0</v>
      </c>
      <c r="O794" s="59">
        <f t="shared" si="307"/>
        <v>0</v>
      </c>
      <c r="P794" s="25">
        <f t="shared" si="307"/>
        <v>0</v>
      </c>
      <c r="Q794" s="25">
        <f t="shared" si="307"/>
        <v>0</v>
      </c>
      <c r="R794" s="25">
        <f t="shared" si="307"/>
        <v>0</v>
      </c>
      <c r="S794" s="33">
        <v>0</v>
      </c>
      <c r="T794" s="34" t="s">
        <v>33</v>
      </c>
      <c r="U794" s="4"/>
      <c r="V794" s="4"/>
      <c r="W794" s="4"/>
      <c r="X794" s="20"/>
      <c r="Y794" s="20"/>
      <c r="Z794" s="20"/>
      <c r="AA794" s="3"/>
      <c r="AB794" s="3"/>
      <c r="AC794" s="21"/>
      <c r="AD794" s="21"/>
      <c r="AE794" s="21"/>
      <c r="AF794" s="4"/>
      <c r="AG794" s="1"/>
    </row>
    <row r="795" spans="1:33" x14ac:dyDescent="0.25">
      <c r="A795" s="71" t="s">
        <v>1606</v>
      </c>
      <c r="B795" s="72" t="s">
        <v>483</v>
      </c>
      <c r="C795" s="31" t="s">
        <v>32</v>
      </c>
      <c r="D795" s="31">
        <f t="shared" ref="D795:R795" si="308">D796+D797</f>
        <v>0</v>
      </c>
      <c r="E795" s="31">
        <f t="shared" si="308"/>
        <v>0</v>
      </c>
      <c r="F795" s="31">
        <f t="shared" si="308"/>
        <v>0</v>
      </c>
      <c r="G795" s="32">
        <f t="shared" si="308"/>
        <v>0</v>
      </c>
      <c r="H795" s="32">
        <f t="shared" si="308"/>
        <v>0</v>
      </c>
      <c r="I795" s="31">
        <f t="shared" si="308"/>
        <v>0</v>
      </c>
      <c r="J795" s="31">
        <f t="shared" si="308"/>
        <v>0</v>
      </c>
      <c r="K795" s="31">
        <f t="shared" si="308"/>
        <v>0</v>
      </c>
      <c r="L795" s="25">
        <f t="shared" si="308"/>
        <v>0</v>
      </c>
      <c r="M795" s="31">
        <f t="shared" si="308"/>
        <v>0</v>
      </c>
      <c r="N795" s="25">
        <f t="shared" si="308"/>
        <v>0</v>
      </c>
      <c r="O795" s="59">
        <f t="shared" si="308"/>
        <v>0</v>
      </c>
      <c r="P795" s="25">
        <f t="shared" si="308"/>
        <v>0</v>
      </c>
      <c r="Q795" s="32">
        <f t="shared" si="308"/>
        <v>0</v>
      </c>
      <c r="R795" s="32">
        <f t="shared" si="308"/>
        <v>0</v>
      </c>
      <c r="S795" s="33">
        <v>0</v>
      </c>
      <c r="T795" s="34" t="s">
        <v>33</v>
      </c>
      <c r="U795" s="4"/>
      <c r="V795" s="4"/>
      <c r="W795" s="4"/>
      <c r="X795" s="20"/>
      <c r="Y795" s="20"/>
      <c r="Z795" s="20"/>
      <c r="AA795" s="3"/>
      <c r="AB795" s="3"/>
      <c r="AC795" s="21"/>
      <c r="AD795" s="21"/>
      <c r="AE795" s="21"/>
      <c r="AF795" s="4"/>
      <c r="AG795" s="1"/>
    </row>
    <row r="796" spans="1:33" ht="47.25" x14ac:dyDescent="0.25">
      <c r="A796" s="71" t="s">
        <v>1607</v>
      </c>
      <c r="B796" s="72" t="s">
        <v>479</v>
      </c>
      <c r="C796" s="31" t="s">
        <v>32</v>
      </c>
      <c r="D796" s="31">
        <v>0</v>
      </c>
      <c r="E796" s="31">
        <v>0</v>
      </c>
      <c r="F796" s="31">
        <v>0</v>
      </c>
      <c r="G796" s="25">
        <v>0</v>
      </c>
      <c r="H796" s="25">
        <v>0</v>
      </c>
      <c r="I796" s="31">
        <v>0</v>
      </c>
      <c r="J796" s="31">
        <v>0</v>
      </c>
      <c r="K796" s="31">
        <v>0</v>
      </c>
      <c r="L796" s="25">
        <v>0</v>
      </c>
      <c r="M796" s="31">
        <v>0</v>
      </c>
      <c r="N796" s="25">
        <v>0</v>
      </c>
      <c r="O796" s="25">
        <v>0</v>
      </c>
      <c r="P796" s="25">
        <v>0</v>
      </c>
      <c r="Q796" s="25">
        <v>0</v>
      </c>
      <c r="R796" s="25">
        <v>0</v>
      </c>
      <c r="S796" s="33">
        <v>0</v>
      </c>
      <c r="T796" s="34" t="s">
        <v>33</v>
      </c>
      <c r="U796" s="4"/>
      <c r="V796" s="4"/>
      <c r="W796" s="4"/>
      <c r="X796" s="20"/>
      <c r="Y796" s="20"/>
      <c r="Z796" s="20"/>
      <c r="AA796" s="3"/>
      <c r="AB796" s="3"/>
      <c r="AC796" s="21"/>
      <c r="AD796" s="21"/>
      <c r="AE796" s="21"/>
      <c r="AF796" s="4"/>
      <c r="AG796" s="1"/>
    </row>
    <row r="797" spans="1:33" ht="47.25" x14ac:dyDescent="0.25">
      <c r="A797" s="71" t="s">
        <v>1608</v>
      </c>
      <c r="B797" s="72" t="s">
        <v>481</v>
      </c>
      <c r="C797" s="31" t="s">
        <v>32</v>
      </c>
      <c r="D797" s="31">
        <v>0</v>
      </c>
      <c r="E797" s="31">
        <v>0</v>
      </c>
      <c r="F797" s="31">
        <v>0</v>
      </c>
      <c r="G797" s="32">
        <v>0</v>
      </c>
      <c r="H797" s="32">
        <v>0</v>
      </c>
      <c r="I797" s="31">
        <v>0</v>
      </c>
      <c r="J797" s="31">
        <v>0</v>
      </c>
      <c r="K797" s="31">
        <v>0</v>
      </c>
      <c r="L797" s="32">
        <v>0</v>
      </c>
      <c r="M797" s="31">
        <v>0</v>
      </c>
      <c r="N797" s="32">
        <v>0</v>
      </c>
      <c r="O797" s="32">
        <v>0</v>
      </c>
      <c r="P797" s="32">
        <v>0</v>
      </c>
      <c r="Q797" s="32">
        <v>0</v>
      </c>
      <c r="R797" s="32">
        <v>0</v>
      </c>
      <c r="S797" s="33">
        <v>0</v>
      </c>
      <c r="T797" s="34" t="s">
        <v>33</v>
      </c>
      <c r="U797" s="4"/>
      <c r="V797" s="4"/>
      <c r="W797" s="4"/>
      <c r="X797" s="20"/>
      <c r="Y797" s="20"/>
      <c r="Z797" s="20"/>
      <c r="AA797" s="3"/>
      <c r="AB797" s="3"/>
      <c r="AC797" s="21"/>
      <c r="AD797" s="21"/>
      <c r="AE797" s="21"/>
      <c r="AF797" s="4"/>
      <c r="AG797" s="1"/>
    </row>
    <row r="798" spans="1:33" x14ac:dyDescent="0.25">
      <c r="A798" s="71" t="s">
        <v>1609</v>
      </c>
      <c r="B798" s="72" t="s">
        <v>483</v>
      </c>
      <c r="C798" s="31" t="s">
        <v>32</v>
      </c>
      <c r="D798" s="31">
        <f t="shared" ref="D798:R798" si="309">D799+D800</f>
        <v>0</v>
      </c>
      <c r="E798" s="31">
        <f t="shared" si="309"/>
        <v>0</v>
      </c>
      <c r="F798" s="31">
        <f t="shared" si="309"/>
        <v>0</v>
      </c>
      <c r="G798" s="32">
        <f t="shared" si="309"/>
        <v>0</v>
      </c>
      <c r="H798" s="32">
        <f t="shared" si="309"/>
        <v>0</v>
      </c>
      <c r="I798" s="31">
        <f t="shared" si="309"/>
        <v>0</v>
      </c>
      <c r="J798" s="31">
        <f t="shared" si="309"/>
        <v>0</v>
      </c>
      <c r="K798" s="31">
        <f t="shared" si="309"/>
        <v>0</v>
      </c>
      <c r="L798" s="32">
        <f t="shared" si="309"/>
        <v>0</v>
      </c>
      <c r="M798" s="31">
        <f t="shared" si="309"/>
        <v>0</v>
      </c>
      <c r="N798" s="32">
        <f t="shared" si="309"/>
        <v>0</v>
      </c>
      <c r="O798" s="32">
        <f t="shared" si="309"/>
        <v>0</v>
      </c>
      <c r="P798" s="32">
        <f t="shared" si="309"/>
        <v>0</v>
      </c>
      <c r="Q798" s="32">
        <f t="shared" si="309"/>
        <v>0</v>
      </c>
      <c r="R798" s="32">
        <f t="shared" si="309"/>
        <v>0</v>
      </c>
      <c r="S798" s="33">
        <v>0</v>
      </c>
      <c r="T798" s="34" t="s">
        <v>33</v>
      </c>
      <c r="U798" s="4"/>
      <c r="V798" s="4"/>
      <c r="W798" s="4"/>
      <c r="X798" s="20"/>
      <c r="Y798" s="20"/>
      <c r="Z798" s="20"/>
      <c r="AA798" s="3"/>
      <c r="AB798" s="3"/>
      <c r="AC798" s="21"/>
      <c r="AD798" s="21"/>
      <c r="AE798" s="21"/>
      <c r="AF798" s="4"/>
      <c r="AG798" s="1"/>
    </row>
    <row r="799" spans="1:33" ht="47.25" x14ac:dyDescent="0.25">
      <c r="A799" s="71" t="s">
        <v>1610</v>
      </c>
      <c r="B799" s="72" t="s">
        <v>479</v>
      </c>
      <c r="C799" s="31" t="s">
        <v>32</v>
      </c>
      <c r="D799" s="31">
        <v>0</v>
      </c>
      <c r="E799" s="31">
        <v>0</v>
      </c>
      <c r="F799" s="31">
        <v>0</v>
      </c>
      <c r="G799" s="32">
        <v>0</v>
      </c>
      <c r="H799" s="32">
        <v>0</v>
      </c>
      <c r="I799" s="31">
        <v>0</v>
      </c>
      <c r="J799" s="31">
        <v>0</v>
      </c>
      <c r="K799" s="31">
        <v>0</v>
      </c>
      <c r="L799" s="32">
        <v>0</v>
      </c>
      <c r="M799" s="31">
        <v>0</v>
      </c>
      <c r="N799" s="32">
        <v>0</v>
      </c>
      <c r="O799" s="32">
        <v>0</v>
      </c>
      <c r="P799" s="32">
        <v>0</v>
      </c>
      <c r="Q799" s="32">
        <v>0</v>
      </c>
      <c r="R799" s="32">
        <v>0</v>
      </c>
      <c r="S799" s="33">
        <v>0</v>
      </c>
      <c r="T799" s="34" t="s">
        <v>33</v>
      </c>
      <c r="U799" s="4"/>
      <c r="V799" s="4"/>
      <c r="W799" s="4"/>
      <c r="X799" s="20"/>
      <c r="Y799" s="20"/>
      <c r="Z799" s="20"/>
      <c r="AA799" s="3"/>
      <c r="AB799" s="3"/>
      <c r="AC799" s="21"/>
      <c r="AD799" s="21"/>
      <c r="AE799" s="21"/>
      <c r="AF799" s="4"/>
      <c r="AG799" s="1"/>
    </row>
    <row r="800" spans="1:33" ht="47.25" x14ac:dyDescent="0.25">
      <c r="A800" s="71" t="s">
        <v>1611</v>
      </c>
      <c r="B800" s="72" t="s">
        <v>481</v>
      </c>
      <c r="C800" s="31" t="s">
        <v>32</v>
      </c>
      <c r="D800" s="31">
        <v>0</v>
      </c>
      <c r="E800" s="31">
        <v>0</v>
      </c>
      <c r="F800" s="31">
        <v>0</v>
      </c>
      <c r="G800" s="32">
        <v>0</v>
      </c>
      <c r="H800" s="32">
        <v>0</v>
      </c>
      <c r="I800" s="31">
        <v>0</v>
      </c>
      <c r="J800" s="31">
        <v>0</v>
      </c>
      <c r="K800" s="31">
        <v>0</v>
      </c>
      <c r="L800" s="32">
        <v>0</v>
      </c>
      <c r="M800" s="31">
        <v>0</v>
      </c>
      <c r="N800" s="32">
        <v>0</v>
      </c>
      <c r="O800" s="32">
        <v>0</v>
      </c>
      <c r="P800" s="32">
        <v>0</v>
      </c>
      <c r="Q800" s="32">
        <v>0</v>
      </c>
      <c r="R800" s="32">
        <v>0</v>
      </c>
      <c r="S800" s="33">
        <v>0</v>
      </c>
      <c r="T800" s="34" t="s">
        <v>33</v>
      </c>
      <c r="U800" s="4"/>
      <c r="V800" s="4"/>
      <c r="W800" s="4"/>
      <c r="X800" s="20"/>
      <c r="Y800" s="20"/>
      <c r="Z800" s="20"/>
      <c r="AA800" s="3"/>
      <c r="AB800" s="3"/>
      <c r="AC800" s="21"/>
      <c r="AD800" s="21"/>
      <c r="AE800" s="21"/>
      <c r="AF800" s="4"/>
      <c r="AG800" s="1"/>
    </row>
    <row r="801" spans="1:33" x14ac:dyDescent="0.25">
      <c r="A801" s="71" t="s">
        <v>1612</v>
      </c>
      <c r="B801" s="77" t="s">
        <v>487</v>
      </c>
      <c r="C801" s="87" t="s">
        <v>32</v>
      </c>
      <c r="D801" s="31">
        <f t="shared" ref="D801:R801" si="310">SUM(D802,D803,D804,D805)</f>
        <v>266.944611528</v>
      </c>
      <c r="E801" s="31">
        <f t="shared" si="310"/>
        <v>205.13059851999998</v>
      </c>
      <c r="F801" s="31">
        <f t="shared" si="310"/>
        <v>61.814013008000018</v>
      </c>
      <c r="G801" s="32">
        <f t="shared" si="310"/>
        <v>10.011196686</v>
      </c>
      <c r="H801" s="32">
        <f t="shared" si="310"/>
        <v>0</v>
      </c>
      <c r="I801" s="31">
        <f t="shared" si="310"/>
        <v>1.13671181</v>
      </c>
      <c r="J801" s="31">
        <f t="shared" si="310"/>
        <v>0</v>
      </c>
      <c r="K801" s="31">
        <f t="shared" si="310"/>
        <v>1.9928625</v>
      </c>
      <c r="L801" s="32">
        <f t="shared" si="310"/>
        <v>0</v>
      </c>
      <c r="M801" s="31">
        <f t="shared" si="310"/>
        <v>3.1145853900000002</v>
      </c>
      <c r="N801" s="32">
        <f t="shared" si="310"/>
        <v>0</v>
      </c>
      <c r="O801" s="32">
        <f t="shared" si="310"/>
        <v>3.7670369860000004</v>
      </c>
      <c r="P801" s="32">
        <f t="shared" si="310"/>
        <v>0</v>
      </c>
      <c r="Q801" s="32">
        <f t="shared" si="310"/>
        <v>61.814013008000018</v>
      </c>
      <c r="R801" s="32">
        <f t="shared" si="310"/>
        <v>-1.13671181</v>
      </c>
      <c r="S801" s="33">
        <f t="shared" si="290"/>
        <v>-1</v>
      </c>
      <c r="T801" s="34" t="s">
        <v>33</v>
      </c>
      <c r="U801" s="4"/>
      <c r="V801" s="4"/>
      <c r="W801" s="4"/>
      <c r="X801" s="20"/>
      <c r="Y801" s="20"/>
      <c r="Z801" s="20"/>
      <c r="AA801" s="3"/>
      <c r="AB801" s="3"/>
      <c r="AC801" s="21"/>
      <c r="AD801" s="21"/>
      <c r="AE801" s="21"/>
      <c r="AF801" s="4"/>
      <c r="AG801" s="1"/>
    </row>
    <row r="802" spans="1:33" ht="31.5" x14ac:dyDescent="0.25">
      <c r="A802" s="71" t="s">
        <v>1613</v>
      </c>
      <c r="B802" s="77" t="s">
        <v>489</v>
      </c>
      <c r="C802" s="87" t="s">
        <v>32</v>
      </c>
      <c r="D802" s="31">
        <v>0</v>
      </c>
      <c r="E802" s="31">
        <v>0</v>
      </c>
      <c r="F802" s="31">
        <v>0</v>
      </c>
      <c r="G802" s="32">
        <v>0</v>
      </c>
      <c r="H802" s="32">
        <v>0</v>
      </c>
      <c r="I802" s="31">
        <v>0</v>
      </c>
      <c r="J802" s="31">
        <v>0</v>
      </c>
      <c r="K802" s="31">
        <v>0</v>
      </c>
      <c r="L802" s="32">
        <v>0</v>
      </c>
      <c r="M802" s="31">
        <v>0</v>
      </c>
      <c r="N802" s="32">
        <v>0</v>
      </c>
      <c r="O802" s="32">
        <v>0</v>
      </c>
      <c r="P802" s="32">
        <v>0</v>
      </c>
      <c r="Q802" s="32">
        <v>0</v>
      </c>
      <c r="R802" s="32">
        <v>0</v>
      </c>
      <c r="S802" s="33">
        <v>0</v>
      </c>
      <c r="T802" s="34" t="s">
        <v>33</v>
      </c>
      <c r="U802" s="4"/>
      <c r="V802" s="4"/>
      <c r="W802" s="4"/>
      <c r="X802" s="20"/>
      <c r="Y802" s="20"/>
      <c r="Z802" s="20"/>
      <c r="AA802" s="3"/>
      <c r="AB802" s="3"/>
      <c r="AC802" s="21"/>
      <c r="AD802" s="21"/>
      <c r="AE802" s="21"/>
      <c r="AF802" s="4"/>
      <c r="AG802" s="1"/>
    </row>
    <row r="803" spans="1:33" x14ac:dyDescent="0.25">
      <c r="A803" s="71" t="s">
        <v>1614</v>
      </c>
      <c r="B803" s="72" t="s">
        <v>491</v>
      </c>
      <c r="C803" s="31" t="s">
        <v>32</v>
      </c>
      <c r="D803" s="31">
        <v>0</v>
      </c>
      <c r="E803" s="31">
        <v>0</v>
      </c>
      <c r="F803" s="31">
        <v>0</v>
      </c>
      <c r="G803" s="32">
        <v>0</v>
      </c>
      <c r="H803" s="32">
        <v>0</v>
      </c>
      <c r="I803" s="31">
        <v>0</v>
      </c>
      <c r="J803" s="31">
        <v>0</v>
      </c>
      <c r="K803" s="31">
        <v>0</v>
      </c>
      <c r="L803" s="32">
        <v>0</v>
      </c>
      <c r="M803" s="31">
        <v>0</v>
      </c>
      <c r="N803" s="32">
        <v>0</v>
      </c>
      <c r="O803" s="32">
        <v>0</v>
      </c>
      <c r="P803" s="32">
        <v>0</v>
      </c>
      <c r="Q803" s="32">
        <v>0</v>
      </c>
      <c r="R803" s="32">
        <v>0</v>
      </c>
      <c r="S803" s="33">
        <v>0</v>
      </c>
      <c r="T803" s="34" t="s">
        <v>33</v>
      </c>
      <c r="U803" s="4"/>
      <c r="V803" s="4"/>
      <c r="W803" s="4"/>
      <c r="X803" s="20"/>
      <c r="Y803" s="20"/>
      <c r="Z803" s="20"/>
      <c r="AA803" s="3"/>
      <c r="AB803" s="3"/>
      <c r="AC803" s="21"/>
      <c r="AD803" s="21"/>
      <c r="AE803" s="21"/>
      <c r="AF803" s="4"/>
      <c r="AG803" s="1"/>
    </row>
    <row r="804" spans="1:33" x14ac:dyDescent="0.25">
      <c r="A804" s="71" t="s">
        <v>1615</v>
      </c>
      <c r="B804" s="72" t="s">
        <v>493</v>
      </c>
      <c r="C804" s="31" t="s">
        <v>32</v>
      </c>
      <c r="D804" s="31">
        <v>0</v>
      </c>
      <c r="E804" s="31">
        <v>0</v>
      </c>
      <c r="F804" s="31">
        <v>0</v>
      </c>
      <c r="G804" s="32">
        <v>0</v>
      </c>
      <c r="H804" s="32">
        <v>0</v>
      </c>
      <c r="I804" s="31">
        <v>0</v>
      </c>
      <c r="J804" s="31">
        <v>0</v>
      </c>
      <c r="K804" s="31">
        <v>0</v>
      </c>
      <c r="L804" s="32">
        <v>0</v>
      </c>
      <c r="M804" s="31">
        <v>0</v>
      </c>
      <c r="N804" s="32">
        <v>0</v>
      </c>
      <c r="O804" s="32">
        <v>0</v>
      </c>
      <c r="P804" s="32">
        <v>0</v>
      </c>
      <c r="Q804" s="32">
        <v>0</v>
      </c>
      <c r="R804" s="32">
        <v>0</v>
      </c>
      <c r="S804" s="33">
        <v>0</v>
      </c>
      <c r="T804" s="34" t="s">
        <v>33</v>
      </c>
      <c r="U804" s="4"/>
      <c r="V804" s="4"/>
      <c r="W804" s="4"/>
      <c r="X804" s="20"/>
      <c r="Y804" s="20"/>
      <c r="Z804" s="20"/>
      <c r="AA804" s="3"/>
      <c r="AB804" s="3"/>
      <c r="AC804" s="21"/>
      <c r="AD804" s="21"/>
      <c r="AE804" s="21"/>
      <c r="AF804" s="4"/>
      <c r="AG804" s="1"/>
    </row>
    <row r="805" spans="1:33" x14ac:dyDescent="0.25">
      <c r="A805" s="71" t="s">
        <v>1616</v>
      </c>
      <c r="B805" s="72" t="s">
        <v>500</v>
      </c>
      <c r="C805" s="31" t="s">
        <v>32</v>
      </c>
      <c r="D805" s="31">
        <f t="shared" ref="D805:F805" si="311">SUM(D806:D806)</f>
        <v>266.944611528</v>
      </c>
      <c r="E805" s="31">
        <f t="shared" si="311"/>
        <v>205.13059851999998</v>
      </c>
      <c r="F805" s="31">
        <f t="shared" si="311"/>
        <v>61.814013008000018</v>
      </c>
      <c r="G805" s="32">
        <f t="shared" ref="G805:R805" si="312">SUM(G806:G806)</f>
        <v>10.011196686</v>
      </c>
      <c r="H805" s="32">
        <f t="shared" si="312"/>
        <v>0</v>
      </c>
      <c r="I805" s="31">
        <f t="shared" si="312"/>
        <v>1.13671181</v>
      </c>
      <c r="J805" s="31">
        <f t="shared" si="312"/>
        <v>0</v>
      </c>
      <c r="K805" s="31">
        <f t="shared" si="312"/>
        <v>1.9928625</v>
      </c>
      <c r="L805" s="32">
        <f t="shared" si="312"/>
        <v>0</v>
      </c>
      <c r="M805" s="31">
        <f t="shared" si="312"/>
        <v>3.1145853900000002</v>
      </c>
      <c r="N805" s="32">
        <f t="shared" si="312"/>
        <v>0</v>
      </c>
      <c r="O805" s="32">
        <f t="shared" si="312"/>
        <v>3.7670369860000004</v>
      </c>
      <c r="P805" s="32">
        <f t="shared" si="312"/>
        <v>0</v>
      </c>
      <c r="Q805" s="32">
        <f t="shared" si="312"/>
        <v>61.814013008000018</v>
      </c>
      <c r="R805" s="32">
        <f t="shared" si="312"/>
        <v>-1.13671181</v>
      </c>
      <c r="S805" s="33">
        <f t="shared" ref="S805:S806" si="313">R805/(I805)</f>
        <v>-1</v>
      </c>
      <c r="T805" s="34" t="s">
        <v>33</v>
      </c>
      <c r="U805" s="4"/>
      <c r="V805" s="4"/>
      <c r="W805" s="4"/>
      <c r="X805" s="20"/>
      <c r="Y805" s="20"/>
      <c r="Z805" s="20"/>
      <c r="AA805" s="3"/>
      <c r="AB805" s="3"/>
      <c r="AC805" s="21"/>
      <c r="AD805" s="21"/>
      <c r="AE805" s="21"/>
      <c r="AF805" s="4"/>
      <c r="AG805" s="1"/>
    </row>
    <row r="806" spans="1:33" ht="31.5" x14ac:dyDescent="0.25">
      <c r="A806" s="60" t="s">
        <v>1616</v>
      </c>
      <c r="B806" s="66" t="s">
        <v>1617</v>
      </c>
      <c r="C806" s="67" t="s">
        <v>1618</v>
      </c>
      <c r="D806" s="39">
        <v>266.944611528</v>
      </c>
      <c r="E806" s="39">
        <v>205.13059851999998</v>
      </c>
      <c r="F806" s="39">
        <f>D806-E806</f>
        <v>61.814013008000018</v>
      </c>
      <c r="G806" s="40">
        <f>I806+K806+M806+O806</f>
        <v>10.011196686</v>
      </c>
      <c r="H806" s="40">
        <f>J806+L806+N806+P806</f>
        <v>0</v>
      </c>
      <c r="I806" s="39">
        <v>1.13671181</v>
      </c>
      <c r="J806" s="39">
        <v>0</v>
      </c>
      <c r="K806" s="39">
        <v>1.9928625</v>
      </c>
      <c r="L806" s="40">
        <v>0</v>
      </c>
      <c r="M806" s="39">
        <v>3.1145853900000002</v>
      </c>
      <c r="N806" s="40">
        <v>0</v>
      </c>
      <c r="O806" s="40">
        <v>3.7670369860000004</v>
      </c>
      <c r="P806" s="40">
        <v>0</v>
      </c>
      <c r="Q806" s="40">
        <f>F806-H806</f>
        <v>61.814013008000018</v>
      </c>
      <c r="R806" s="40">
        <f>H806-(I806)</f>
        <v>-1.13671181</v>
      </c>
      <c r="S806" s="41">
        <f t="shared" si="313"/>
        <v>-1</v>
      </c>
      <c r="T806" s="42" t="s">
        <v>1630</v>
      </c>
      <c r="U806" s="4"/>
      <c r="V806" s="4"/>
      <c r="W806" s="4"/>
      <c r="X806" s="20"/>
      <c r="Y806" s="20"/>
      <c r="Z806" s="20"/>
      <c r="AA806" s="3"/>
      <c r="AB806" s="3"/>
      <c r="AC806" s="21"/>
      <c r="AD806" s="21"/>
      <c r="AE806" s="21"/>
      <c r="AF806" s="4"/>
      <c r="AG806" s="1"/>
    </row>
    <row r="807" spans="1:33" ht="31.5" x14ac:dyDescent="0.25">
      <c r="A807" s="71" t="s">
        <v>1619</v>
      </c>
      <c r="B807" s="72" t="s">
        <v>517</v>
      </c>
      <c r="C807" s="31" t="s">
        <v>32</v>
      </c>
      <c r="D807" s="31">
        <v>0</v>
      </c>
      <c r="E807" s="31">
        <v>0</v>
      </c>
      <c r="F807" s="31">
        <v>0</v>
      </c>
      <c r="G807" s="32">
        <v>0</v>
      </c>
      <c r="H807" s="32">
        <v>0</v>
      </c>
      <c r="I807" s="31">
        <v>0</v>
      </c>
      <c r="J807" s="31">
        <v>0</v>
      </c>
      <c r="K807" s="31">
        <v>0</v>
      </c>
      <c r="L807" s="32">
        <v>0</v>
      </c>
      <c r="M807" s="31">
        <v>0</v>
      </c>
      <c r="N807" s="32">
        <v>0</v>
      </c>
      <c r="O807" s="32">
        <v>0</v>
      </c>
      <c r="P807" s="32">
        <v>0</v>
      </c>
      <c r="Q807" s="32">
        <v>0</v>
      </c>
      <c r="R807" s="32">
        <v>0</v>
      </c>
      <c r="S807" s="33">
        <v>0</v>
      </c>
      <c r="T807" s="34" t="s">
        <v>33</v>
      </c>
      <c r="U807" s="4"/>
      <c r="V807" s="4"/>
      <c r="W807" s="4"/>
      <c r="X807" s="20"/>
      <c r="Y807" s="20"/>
      <c r="Z807" s="20"/>
      <c r="AA807" s="3"/>
      <c r="AB807" s="3"/>
      <c r="AC807" s="21"/>
      <c r="AD807" s="21"/>
      <c r="AE807" s="21"/>
      <c r="AF807" s="4"/>
      <c r="AG807" s="1"/>
    </row>
    <row r="808" spans="1:33" x14ac:dyDescent="0.25">
      <c r="A808" s="71" t="s">
        <v>1620</v>
      </c>
      <c r="B808" s="77" t="s">
        <v>519</v>
      </c>
      <c r="C808" s="77" t="s">
        <v>32</v>
      </c>
      <c r="D808" s="31">
        <f>SUM(D809:D811)</f>
        <v>0.83891437200000007</v>
      </c>
      <c r="E808" s="31">
        <f t="shared" ref="E808:R808" si="314">SUM(E809:E811)</f>
        <v>0</v>
      </c>
      <c r="F808" s="31">
        <f t="shared" si="314"/>
        <v>0.83891437200000007</v>
      </c>
      <c r="G808" s="31">
        <f t="shared" si="314"/>
        <v>0.163914372</v>
      </c>
      <c r="H808" s="31">
        <f t="shared" si="314"/>
        <v>0.19109999999999999</v>
      </c>
      <c r="I808" s="31">
        <f t="shared" si="314"/>
        <v>0</v>
      </c>
      <c r="J808" s="31">
        <f t="shared" si="314"/>
        <v>0.19109999999999999</v>
      </c>
      <c r="K808" s="31">
        <f t="shared" si="314"/>
        <v>0</v>
      </c>
      <c r="L808" s="31">
        <f t="shared" si="314"/>
        <v>0</v>
      </c>
      <c r="M808" s="31">
        <f t="shared" si="314"/>
        <v>0.163914372</v>
      </c>
      <c r="N808" s="31">
        <f t="shared" si="314"/>
        <v>0</v>
      </c>
      <c r="O808" s="31">
        <f t="shared" si="314"/>
        <v>0</v>
      </c>
      <c r="P808" s="31">
        <f t="shared" si="314"/>
        <v>0</v>
      </c>
      <c r="Q808" s="31">
        <f t="shared" si="314"/>
        <v>0.64781437200000003</v>
      </c>
      <c r="R808" s="31">
        <f t="shared" si="314"/>
        <v>0</v>
      </c>
      <c r="S808" s="33">
        <v>0</v>
      </c>
      <c r="T808" s="34" t="s">
        <v>33</v>
      </c>
      <c r="U808" s="4"/>
      <c r="V808" s="4"/>
      <c r="W808" s="4"/>
      <c r="X808" s="20"/>
      <c r="Y808" s="20"/>
      <c r="Z808" s="20"/>
      <c r="AA808" s="3"/>
      <c r="AB808" s="3"/>
      <c r="AC808" s="21"/>
      <c r="AD808" s="21"/>
      <c r="AE808" s="21"/>
      <c r="AF808" s="4"/>
      <c r="AG808" s="1"/>
    </row>
    <row r="809" spans="1:33" x14ac:dyDescent="0.25">
      <c r="A809" s="81" t="s">
        <v>1620</v>
      </c>
      <c r="B809" s="63" t="s">
        <v>1621</v>
      </c>
      <c r="C809" s="39" t="s">
        <v>1622</v>
      </c>
      <c r="D809" s="39">
        <v>0.163914372</v>
      </c>
      <c r="E809" s="39">
        <v>0</v>
      </c>
      <c r="F809" s="39">
        <f>D809-E809</f>
        <v>0.163914372</v>
      </c>
      <c r="G809" s="40">
        <f>I809+K809+M809+O809</f>
        <v>0.163914372</v>
      </c>
      <c r="H809" s="40">
        <f>J809+L809+N809+P809</f>
        <v>0</v>
      </c>
      <c r="I809" s="39">
        <v>0</v>
      </c>
      <c r="J809" s="39">
        <v>0</v>
      </c>
      <c r="K809" s="39">
        <v>0</v>
      </c>
      <c r="L809" s="40">
        <v>0</v>
      </c>
      <c r="M809" s="39">
        <v>0.163914372</v>
      </c>
      <c r="N809" s="40">
        <v>0</v>
      </c>
      <c r="O809" s="40">
        <v>0</v>
      </c>
      <c r="P809" s="40">
        <v>0</v>
      </c>
      <c r="Q809" s="40">
        <f>F809-H809</f>
        <v>0.163914372</v>
      </c>
      <c r="R809" s="40">
        <f>H809-(I809)</f>
        <v>0</v>
      </c>
      <c r="S809" s="41">
        <v>0</v>
      </c>
      <c r="T809" s="42" t="s">
        <v>33</v>
      </c>
      <c r="U809" s="4"/>
      <c r="V809" s="4"/>
      <c r="W809" s="4"/>
      <c r="X809" s="20"/>
      <c r="Y809" s="20"/>
      <c r="Z809" s="20"/>
      <c r="AA809" s="3"/>
      <c r="AB809" s="3"/>
      <c r="AC809" s="21"/>
      <c r="AD809" s="21"/>
      <c r="AE809" s="21"/>
      <c r="AF809" s="4"/>
      <c r="AG809" s="1"/>
    </row>
    <row r="810" spans="1:33" ht="72.75" customHeight="1" x14ac:dyDescent="0.25">
      <c r="A810" s="81" t="s">
        <v>1620</v>
      </c>
      <c r="B810" s="63" t="s">
        <v>1623</v>
      </c>
      <c r="C810" s="39" t="s">
        <v>1624</v>
      </c>
      <c r="D810" s="39">
        <v>0.67500000000000004</v>
      </c>
      <c r="E810" s="39">
        <v>0</v>
      </c>
      <c r="F810" s="39">
        <f>D810-E810</f>
        <v>0.67500000000000004</v>
      </c>
      <c r="G810" s="40" t="s">
        <v>33</v>
      </c>
      <c r="H810" s="40">
        <f t="shared" ref="H810:H811" si="315">J810+L810+N810+P810</f>
        <v>0.19109999999999999</v>
      </c>
      <c r="I810" s="39" t="s">
        <v>33</v>
      </c>
      <c r="J810" s="39">
        <v>0.19109999999999999</v>
      </c>
      <c r="K810" s="39" t="s">
        <v>33</v>
      </c>
      <c r="L810" s="40">
        <v>0</v>
      </c>
      <c r="M810" s="39" t="s">
        <v>33</v>
      </c>
      <c r="N810" s="40">
        <v>0</v>
      </c>
      <c r="O810" s="40" t="s">
        <v>33</v>
      </c>
      <c r="P810" s="40">
        <v>0</v>
      </c>
      <c r="Q810" s="40">
        <f>F810-H810</f>
        <v>0.48390000000000005</v>
      </c>
      <c r="R810" s="40" t="s">
        <v>33</v>
      </c>
      <c r="S810" s="41" t="s">
        <v>33</v>
      </c>
      <c r="T810" s="42" t="s">
        <v>368</v>
      </c>
      <c r="U810" s="4"/>
      <c r="V810" s="4"/>
      <c r="W810" s="4"/>
      <c r="X810" s="20"/>
      <c r="Y810" s="20"/>
      <c r="Z810" s="20"/>
      <c r="AA810" s="3"/>
      <c r="AB810" s="3"/>
      <c r="AC810" s="21"/>
      <c r="AD810" s="21"/>
      <c r="AE810" s="21"/>
      <c r="AF810" s="4"/>
      <c r="AG810" s="1"/>
    </row>
    <row r="811" spans="1:33" ht="80.25" customHeight="1" x14ac:dyDescent="0.25">
      <c r="A811" s="105" t="s">
        <v>1620</v>
      </c>
      <c r="B811" s="63" t="s">
        <v>1625</v>
      </c>
      <c r="C811" s="105" t="s">
        <v>1626</v>
      </c>
      <c r="D811" s="106" t="s">
        <v>33</v>
      </c>
      <c r="E811" s="106" t="s">
        <v>33</v>
      </c>
      <c r="F811" s="106" t="s">
        <v>33</v>
      </c>
      <c r="G811" s="106" t="s">
        <v>33</v>
      </c>
      <c r="H811" s="40">
        <f t="shared" si="315"/>
        <v>0</v>
      </c>
      <c r="I811" s="106" t="s">
        <v>33</v>
      </c>
      <c r="J811" s="106">
        <v>0</v>
      </c>
      <c r="K811" s="106" t="s">
        <v>33</v>
      </c>
      <c r="L811" s="106">
        <v>0</v>
      </c>
      <c r="M811" s="106" t="s">
        <v>33</v>
      </c>
      <c r="N811" s="106">
        <v>0</v>
      </c>
      <c r="O811" s="106" t="s">
        <v>33</v>
      </c>
      <c r="P811" s="106">
        <v>0</v>
      </c>
      <c r="Q811" s="106" t="s">
        <v>33</v>
      </c>
      <c r="R811" s="106" t="s">
        <v>33</v>
      </c>
      <c r="S811" s="106" t="s">
        <v>33</v>
      </c>
      <c r="T811" s="61" t="s">
        <v>1627</v>
      </c>
      <c r="U811" s="4"/>
      <c r="V811" s="4"/>
      <c r="W811" s="4"/>
      <c r="X811" s="20"/>
      <c r="Y811" s="20"/>
      <c r="Z811" s="20"/>
      <c r="AA811" s="3"/>
      <c r="AB811" s="3"/>
      <c r="AC811" s="21"/>
      <c r="AD811" s="21"/>
      <c r="AE811" s="21"/>
    </row>
  </sheetData>
  <mergeCells count="26">
    <mergeCell ref="M16:N16"/>
    <mergeCell ref="O16:P16"/>
    <mergeCell ref="R16:R17"/>
    <mergeCell ref="S16:S17"/>
    <mergeCell ref="A13:T13"/>
    <mergeCell ref="A14:T14"/>
    <mergeCell ref="AC14:AE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  <mergeCell ref="I16:J16"/>
    <mergeCell ref="K16:L16"/>
    <mergeCell ref="A12:T12"/>
    <mergeCell ref="A4:T4"/>
    <mergeCell ref="A5:T5"/>
    <mergeCell ref="A7:T7"/>
    <mergeCell ref="A8:T8"/>
    <mergeCell ref="A10:T10"/>
  </mergeCells>
  <conditionalFormatting sqref="P110:P117 N62:N67 G786:G787 N244 O62 O66 O85:O87 O113 O131:O158 O243:O244 O249:O250 O278:O316 O490 O580 O585 O617:O626 O683:O684 O689 O696 O722 O726:O732 O785 O793:O795 L796:L803 G784 G481:G489 N69:N77 L120:L123 L125:L158 N110:N117 O183:O187 P183:P197 N198:N226 N247:N248 N261:N271 O493:O495 N491:N492 H481:H490 H618:H622 H727 H783:H787 P120:P123 P125:P158 L160:L197 Q784:R784 A15:T18 J590 J77 J251 J747 J633:J653 J67:J71 J244:J246 J579 J627:J629 J242 J584 J796:J807 J789:J792 J783 J781 J777 J766 J733:J734 J724:J725 J88:J89 J19:J60 J680:J681 L685 L707 L715:L716 L724:L725 L733:L734 L766 L777 L781 L783 L789:L792 L584 L242 L627:L629 L579 L680:L681 L19:L60 L244:L246 L633:L674 L747 L227:L233 L88:L89 L697:L704 L251 L590 L687:L688 L67:L68 N687:P688 N590:P590 N260:P260 N747:P747 N68:P68 N242:P242 N584:P584 N789:P792 N783:R783 N781:P781 N777:P777 N766:P766 N733:P734 N724:P725 N715:P716 N707:P707 N681:R681 N685:P685 N160:P182 N697:P704 N183:N189 N190:O197 T44:T46 T560:T564 T99 T789:T792 J683:J689 N88:P88 N227:P233 N245:P246 N251:P251 N579:P579 T660 N680:P680 N796:R797 N798:P803 N496:P512 Q623:R626 N627:R629 N633:P674 Q795:R795 T506 T538:T539 L514:L515 J514:J515 I513:P513 I582:P582 G623:H631 G683:H689 G728:H734 H794 G795:H807 N92:P109 N574:P577 Q683:R689 Q798:R807 N19:T19 N89:R89 Q92:R117 N514:R515 Q630:R631 Q676:R680 N20:R60 Q728:R734 T20:T42 T434:T436 T438 T441:T450 T452 T455:T456 T481:T490 T492 T495 T512:T521 T541 T545 T673:T677 T679:T694 T696 T698:T699 T707:T708 T710 T722:T734 T761:T774 T776:T781 T783:T787 T794:T805 T807:T808 G91:H117 L91:L117 J91:J117 J119:J233 N119:N159 J260:J370 L260:L370 N321:N370 P321:P370 O321:O361 D260:E370 D371:R371 J457:J512 L457:L512 D457:F465 D456:R456 D517:E577 J517:J577 L517:L577 G809:H809 J809:J810 J80 N80:N87 T79 J391:J399 L391:L399 N391:N399 D391:H394 D390:R390 D402:H402 P401:P405 N401:N415 L401:L455 J401:J455 J655:J674 J691:J709 O691:O692 T736 J711:J721 D400:T400 G19:H77 G80:H89 G119:H233 F237:H237 G457:H480 G491:H515 F517:H561 G633:H681 G691:H709 G711:H726 H736 G737:H782 G788:H793 G810 H810:H811 D516:R516 T49:T56 T93:T95 T401:T417 T524:T527 T618:T632 T343 T529:T534 T567:T579 T634:T644 D372:H374 L372:L389 J372:J389 T356:T399 S20:S399 S401:S810 T109:T142 T198:T211 T59:T69 T71:T73 T77 T81:T84 T88 T90:T91 T144:T172 T174:T176 T180:T194 T213:T225 T227:T329 T334:T336 F239:H240 G238:H238 F242:H247 G241:H241 F249:H249 G248:H248 F251:H309 G250:H250 F311:H321 G310:H310 F323:H370 G322:H322 D376:H381 D375:E375 G375:H375 D383:H389 D382:E382 G382:H382 D396:H399 D395:E395 G395:H395 D401:E401 G401:H401 D404:H406 D403:E403 G403:H403 D408:H416 D407:E407 G407:H407 D418:H420 D417:E417 G417:H417 D422:H424 D421:E421 G421:H421 D428:H455 D425:E427 G425:H427 D467:F469 D466:E466 D471:F474 D470:E470 D476:F479 D475:E475 D481:F502 D480:E480 D504:F515 D503:E503 F563:H587 G562:H562 F589:H617 G588:H588 Q61:R77 Q79 Q80:R88 N91:R91 Q119:R233 Q237:R370 N372:R389 P391:R399 Q401:R455 Q457:R489 Q491:R513 N517:R573 Q574:R617 Q633:R672 Q691:R695 Q697:R709 Q711:R726 Q736 Q737:R782 Q786:R793 Q809:R810">
    <cfRule type="containsBlanks" dxfId="561" priority="562">
      <formula>LEN(TRIM(A15))=0</formula>
    </cfRule>
  </conditionalFormatting>
  <conditionalFormatting sqref="N581:P581 O64:O65 N239:P241 O110 J239:J241 J581 J591:J626 L239:L241 L581 L591:L626 L804:L807 J748:J765 L748:L765 O114:O117 G490 G618:G622 T750:T751 L686 G785 T463 L243 J243 O67:P67 N243 N617:N626 J683:J684 N785 T806:T810 L585:L589 O586:P586 N585:N586 N587:P589 P62:P66 P85:P87 Q490:R490 N591:P616 L689 N748:P765 N793:N795 J722:J723 J737:J746 J726:J732 L683:L684 N278:N316 N683:N684 N689 N696 N722 L737:L746 L726:L732 N726:N732 N786:P788 N249:N250 P249:P250 P278:P316 P585 P618:R622 P683:P684 P696:R696 P722 P727:R727 P785:R785 P794:R794 J675:J679 L675:L679 L705:L706 G727 G783 G794 L708:L709 L717:L723 T737:T747 T775 J778:J780 L778:L780 L782 J782 T782 N784:P784 J784:J788 L784:L788 L793:L795 J793:J795 J247:J250 J72:J76 J81:J87 O69:P77 O120:O123 O119:P119 L119 O125:O130 O124:P124 L124 O159:P159 L159 O198:P226 L198:L226 O247:P248 L247:L250 O261:P271 N416:P455 O406:P415 N493:N495 P493:P495 O491:P492 J61:J66 L69:L77 J252:J258 J585:J589 J767:J776 L767:L776 L252:L258 L61:L66 N61:P61 N252:P258 N317:P320 N272:P277 N767:P776 N782:P782 N778:P780 N717:P721 N708:P709 N705:P706 N675:R675 N737:P746 N723:P723 N693:P695 N686:P686 N804:P807 L583 J583 N583:P583 G682:R682 O362:O370 P243:P244 P623:P626 Q673:R674 N676:P679 P689 P726 P728:P732 P795 T421 I259:P259 P617 P793 T437 T439:T440 T453:T454 N457:N490 O457:O489 P457:P490 N809:P810 L809:L810 L80:L87 O80:P84 O391:O399 O401:O405 P691:P692 N691:N692 L691:L696 N711:P714 L711:L714 T423 T425:T430 T432:T433 T451 T466:T480">
    <cfRule type="containsBlanks" dxfId="560" priority="561">
      <formula>LEN(TRIM(G61))=0</formula>
    </cfRule>
  </conditionalFormatting>
  <conditionalFormatting sqref="J20:J29 L20:L29 J229:J233 J581 L229:L233 L581 H541 J49 J72:J77 J243 J249:J250 J525:J526 J530:J531 J543 J587:J588 J591:J626 J689 L49 L72:L76 L243 L249:L250 L525:L526 L530:L531 L543 L587:L588 L591:L626 L689 L61:L66 J61:J66 L51:L54 J51:J54 T750:T751 S19:T19 L81:L87 T416:T417 T44:T45 L583 J583 T20:T42 T49:T56 T61 T65 T69 T77 T88 T90:T91 T118 T214:T224 T227 T234:T236 T358:T371 T378:T380 T389:T390 T393 T399 T408 T410 T412 T434:T436 T438 T441:T450 T452 T455:T456 T481:T490 T492 T495 T514 T516:T521 T524:T526 T530:T531 T541 T545 T573 T618:T629 T631:T632 T673:T677 T679:T691 T693:T694 T696 T698:T699 T707:T708 T710 T722:T734 T761:T787 T794:T810 J80:J87 T79 T401 L691:L696 J691:J696 T736:T747">
    <cfRule type="containsBlanks" dxfId="559" priority="560">
      <formula>LEN(TRIM(H19))=0</formula>
    </cfRule>
  </conditionalFormatting>
  <conditionalFormatting sqref="O541:R541 O572:P572 O49:R49 O64:O65 R55 O587:P588 O239:P241 O72:P76 O253:P258 O51:P51 O673:P674 P85:P87 O81:P84 O229:P233">
    <cfRule type="containsBlanks" dxfId="558" priority="558">
      <formula>LEN(TRIM(O49))=0</formula>
    </cfRule>
  </conditionalFormatting>
  <conditionalFormatting sqref="G541">
    <cfRule type="containsBlanks" dxfId="557" priority="559">
      <formula>LEN(TRIM(G541))=0</formula>
    </cfRule>
  </conditionalFormatting>
  <conditionalFormatting sqref="O541:R541 O572:P572 O49:R49 O64:O65 R55 O587:P588 O239:P241 O72:P76 O253:P258 O51:P51 P85:P87 O81:P84 O229:P233">
    <cfRule type="containsBlanks" dxfId="556" priority="557">
      <formula>LEN(TRIM(O49))=0</formula>
    </cfRule>
  </conditionalFormatting>
  <conditionalFormatting sqref="J72:J77 J80:J87">
    <cfRule type="containsBlanks" dxfId="555" priority="556">
      <formula>LEN(TRIM(J72))=0</formula>
    </cfRule>
  </conditionalFormatting>
  <conditionalFormatting sqref="J72:J77 J80:J87">
    <cfRule type="containsBlanks" dxfId="554" priority="555">
      <formula>LEN(TRIM(J72))=0</formula>
    </cfRule>
  </conditionalFormatting>
  <conditionalFormatting sqref="J253:J258">
    <cfRule type="containsBlanks" dxfId="553" priority="554">
      <formula>LEN(TRIM(J253))=0</formula>
    </cfRule>
  </conditionalFormatting>
  <conditionalFormatting sqref="J253:J258">
    <cfRule type="containsBlanks" dxfId="552" priority="553">
      <formula>LEN(TRIM(J253))=0</formula>
    </cfRule>
  </conditionalFormatting>
  <conditionalFormatting sqref="J587:J588">
    <cfRule type="containsBlanks" dxfId="551" priority="552">
      <formula>LEN(TRIM(J587))=0</formula>
    </cfRule>
  </conditionalFormatting>
  <conditionalFormatting sqref="J587:J588">
    <cfRule type="containsBlanks" dxfId="550" priority="551">
      <formula>LEN(TRIM(J587))=0</formula>
    </cfRule>
  </conditionalFormatting>
  <conditionalFormatting sqref="L72:L76 L81:L87">
    <cfRule type="containsBlanks" dxfId="549" priority="550">
      <formula>LEN(TRIM(L72))=0</formula>
    </cfRule>
  </conditionalFormatting>
  <conditionalFormatting sqref="L72:L76 L81:L87">
    <cfRule type="containsBlanks" dxfId="548" priority="549">
      <formula>LEN(TRIM(L72))=0</formula>
    </cfRule>
  </conditionalFormatting>
  <conditionalFormatting sqref="L253:L258">
    <cfRule type="containsBlanks" dxfId="547" priority="548">
      <formula>LEN(TRIM(L253))=0</formula>
    </cfRule>
  </conditionalFormatting>
  <conditionalFormatting sqref="L253:L258">
    <cfRule type="containsBlanks" dxfId="546" priority="547">
      <formula>LEN(TRIM(L253))=0</formula>
    </cfRule>
  </conditionalFormatting>
  <conditionalFormatting sqref="L587:L588">
    <cfRule type="containsBlanks" dxfId="545" priority="546">
      <formula>LEN(TRIM(L587))=0</formula>
    </cfRule>
  </conditionalFormatting>
  <conditionalFormatting sqref="L587:L588">
    <cfRule type="containsBlanks" dxfId="544" priority="545">
      <formula>LEN(TRIM(L587))=0</formula>
    </cfRule>
  </conditionalFormatting>
  <conditionalFormatting sqref="N572 N541 N673:N674 N49 N72:N76 N229:N233 N587:N588 N51 N81:N87">
    <cfRule type="containsBlanks" dxfId="543" priority="544">
      <formula>LEN(TRIM(N49))=0</formula>
    </cfRule>
  </conditionalFormatting>
  <conditionalFormatting sqref="N541 N572 N49 N72:N76 N229:N233 N587:N588 N51 N81:N87">
    <cfRule type="containsBlanks" dxfId="542" priority="543">
      <formula>LEN(TRIM(N49))=0</formula>
    </cfRule>
  </conditionalFormatting>
  <conditionalFormatting sqref="P243:P244">
    <cfRule type="containsBlanks" dxfId="541" priority="517">
      <formula>LEN(TRIM(P243))=0</formula>
    </cfRule>
  </conditionalFormatting>
  <conditionalFormatting sqref="P243:P244">
    <cfRule type="containsBlanks" dxfId="540" priority="516">
      <formula>LEN(TRIM(P243))=0</formula>
    </cfRule>
  </conditionalFormatting>
  <conditionalFormatting sqref="J243">
    <cfRule type="containsBlanks" dxfId="539" priority="515">
      <formula>LEN(TRIM(J243))=0</formula>
    </cfRule>
  </conditionalFormatting>
  <conditionalFormatting sqref="L243">
    <cfRule type="containsBlanks" dxfId="538" priority="513">
      <formula>LEN(TRIM(L243))=0</formula>
    </cfRule>
  </conditionalFormatting>
  <conditionalFormatting sqref="L243">
    <cfRule type="containsBlanks" dxfId="537" priority="512">
      <formula>LEN(TRIM(L243))=0</formula>
    </cfRule>
  </conditionalFormatting>
  <conditionalFormatting sqref="N243">
    <cfRule type="containsBlanks" dxfId="536" priority="511">
      <formula>LEN(TRIM(N243))=0</formula>
    </cfRule>
  </conditionalFormatting>
  <conditionalFormatting sqref="N243">
    <cfRule type="containsBlanks" dxfId="535" priority="510">
      <formula>LEN(TRIM(N243))=0</formula>
    </cfRule>
  </conditionalFormatting>
  <conditionalFormatting sqref="J252">
    <cfRule type="containsBlanks" dxfId="534" priority="507">
      <formula>LEN(TRIM(J252))=0</formula>
    </cfRule>
  </conditionalFormatting>
  <conditionalFormatting sqref="O252:P252">
    <cfRule type="containsBlanks" dxfId="533" priority="509">
      <formula>LEN(TRIM(O252))=0</formula>
    </cfRule>
  </conditionalFormatting>
  <conditionalFormatting sqref="O252:P252">
    <cfRule type="containsBlanks" dxfId="532" priority="508">
      <formula>LEN(TRIM(O252))=0</formula>
    </cfRule>
  </conditionalFormatting>
  <conditionalFormatting sqref="J252">
    <cfRule type="containsBlanks" dxfId="531" priority="506">
      <formula>LEN(TRIM(J252))=0</formula>
    </cfRule>
  </conditionalFormatting>
  <conditionalFormatting sqref="L252">
    <cfRule type="containsBlanks" dxfId="530" priority="505">
      <formula>LEN(TRIM(L252))=0</formula>
    </cfRule>
  </conditionalFormatting>
  <conditionalFormatting sqref="L252">
    <cfRule type="containsBlanks" dxfId="529" priority="504">
      <formula>LEN(TRIM(L252))=0</formula>
    </cfRule>
  </conditionalFormatting>
  <conditionalFormatting sqref="N252">
    <cfRule type="containsBlanks" dxfId="528" priority="502">
      <formula>LEN(TRIM(N252))=0</formula>
    </cfRule>
  </conditionalFormatting>
  <conditionalFormatting sqref="N252">
    <cfRule type="containsBlanks" dxfId="527" priority="503">
      <formula>LEN(TRIM(N252))=0</formula>
    </cfRule>
  </conditionalFormatting>
  <conditionalFormatting sqref="O536:P540">
    <cfRule type="containsBlanks" dxfId="526" priority="542">
      <formula>LEN(TRIM(O536))=0</formula>
    </cfRule>
  </conditionalFormatting>
  <conditionalFormatting sqref="O536:P540">
    <cfRule type="containsBlanks" dxfId="525" priority="541">
      <formula>LEN(TRIM(O536))=0</formula>
    </cfRule>
  </conditionalFormatting>
  <conditionalFormatting sqref="J536:J540">
    <cfRule type="containsBlanks" dxfId="524" priority="540">
      <formula>LEN(TRIM(J536))=0</formula>
    </cfRule>
  </conditionalFormatting>
  <conditionalFormatting sqref="J536:J540">
    <cfRule type="containsBlanks" dxfId="523" priority="539">
      <formula>LEN(TRIM(J536))=0</formula>
    </cfRule>
  </conditionalFormatting>
  <conditionalFormatting sqref="L536:L540">
    <cfRule type="containsBlanks" dxfId="522" priority="538">
      <formula>LEN(TRIM(L536))=0</formula>
    </cfRule>
  </conditionalFormatting>
  <conditionalFormatting sqref="L536:L540">
    <cfRule type="containsBlanks" dxfId="521" priority="537">
      <formula>LEN(TRIM(L536))=0</formula>
    </cfRule>
  </conditionalFormatting>
  <conditionalFormatting sqref="N536:N540">
    <cfRule type="containsBlanks" dxfId="520" priority="536">
      <formula>LEN(TRIM(N536))=0</formula>
    </cfRule>
  </conditionalFormatting>
  <conditionalFormatting sqref="N536:N540">
    <cfRule type="containsBlanks" dxfId="519" priority="535">
      <formula>LEN(TRIM(N536))=0</formula>
    </cfRule>
  </conditionalFormatting>
  <conditionalFormatting sqref="O553:P555 O558:P559">
    <cfRule type="containsBlanks" dxfId="518" priority="534">
      <formula>LEN(TRIM(O553))=0</formula>
    </cfRule>
  </conditionalFormatting>
  <conditionalFormatting sqref="O553:P555 O558:P559">
    <cfRule type="containsBlanks" dxfId="517" priority="533">
      <formula>LEN(TRIM(O553))=0</formula>
    </cfRule>
  </conditionalFormatting>
  <conditionalFormatting sqref="J553:J555 J558:J559">
    <cfRule type="containsBlanks" dxfId="516" priority="532">
      <formula>LEN(TRIM(J553))=0</formula>
    </cfRule>
  </conditionalFormatting>
  <conditionalFormatting sqref="J553:J555 J558:J559">
    <cfRule type="containsBlanks" dxfId="515" priority="531">
      <formula>LEN(TRIM(J553))=0</formula>
    </cfRule>
  </conditionalFormatting>
  <conditionalFormatting sqref="L553:L555 L558:L559">
    <cfRule type="containsBlanks" dxfId="514" priority="530">
      <formula>LEN(TRIM(L553))=0</formula>
    </cfRule>
  </conditionalFormatting>
  <conditionalFormatting sqref="L553:L555 L558:L559">
    <cfRule type="containsBlanks" dxfId="513" priority="529">
      <formula>LEN(TRIM(L553))=0</formula>
    </cfRule>
  </conditionalFormatting>
  <conditionalFormatting sqref="N553:N555 N558:N559">
    <cfRule type="containsBlanks" dxfId="512" priority="528">
      <formula>LEN(TRIM(N553))=0</formula>
    </cfRule>
  </conditionalFormatting>
  <conditionalFormatting sqref="N553:N555 N558:N559">
    <cfRule type="containsBlanks" dxfId="511" priority="527">
      <formula>LEN(TRIM(N553))=0</formula>
    </cfRule>
  </conditionalFormatting>
  <conditionalFormatting sqref="J591:J626">
    <cfRule type="containsBlanks" dxfId="510" priority="524">
      <formula>LEN(TRIM(J591))=0</formula>
    </cfRule>
  </conditionalFormatting>
  <conditionalFormatting sqref="O591:P616 P617:P626">
    <cfRule type="containsBlanks" dxfId="509" priority="526">
      <formula>LEN(TRIM(O591))=0</formula>
    </cfRule>
  </conditionalFormatting>
  <conditionalFormatting sqref="O591:P616 P617:P626">
    <cfRule type="containsBlanks" dxfId="508" priority="525">
      <formula>LEN(TRIM(O591))=0</formula>
    </cfRule>
  </conditionalFormatting>
  <conditionalFormatting sqref="J591:J626">
    <cfRule type="containsBlanks" dxfId="507" priority="523">
      <formula>LEN(TRIM(J591))=0</formula>
    </cfRule>
  </conditionalFormatting>
  <conditionalFormatting sqref="L591:L626">
    <cfRule type="containsBlanks" dxfId="506" priority="522">
      <formula>LEN(TRIM(L591))=0</formula>
    </cfRule>
  </conditionalFormatting>
  <conditionalFormatting sqref="L591:L626">
    <cfRule type="containsBlanks" dxfId="505" priority="521">
      <formula>LEN(TRIM(L591))=0</formula>
    </cfRule>
  </conditionalFormatting>
  <conditionalFormatting sqref="N591:N626">
    <cfRule type="containsBlanks" dxfId="504" priority="520">
      <formula>LEN(TRIM(N591))=0</formula>
    </cfRule>
  </conditionalFormatting>
  <conditionalFormatting sqref="N591:N626">
    <cfRule type="containsBlanks" dxfId="503" priority="519">
      <formula>LEN(TRIM(N591))=0</formula>
    </cfRule>
  </conditionalFormatting>
  <conditionalFormatting sqref="L804:L806 J804:J806">
    <cfRule type="containsBlanks" dxfId="502" priority="518">
      <formula>LEN(TRIM(J804))=0</formula>
    </cfRule>
  </conditionalFormatting>
  <conditionalFormatting sqref="O109:P109">
    <cfRule type="containsBlanks" dxfId="501" priority="480">
      <formula>LEN(TRIM(O109))=0</formula>
    </cfRule>
  </conditionalFormatting>
  <conditionalFormatting sqref="J243">
    <cfRule type="containsBlanks" dxfId="500" priority="514">
      <formula>LEN(TRIM(J243))=0</formula>
    </cfRule>
  </conditionalFormatting>
  <conditionalFormatting sqref="N227">
    <cfRule type="containsBlanks" dxfId="499" priority="472">
      <formula>LEN(TRIM(N227))=0</formula>
    </cfRule>
  </conditionalFormatting>
  <conditionalFormatting sqref="N227">
    <cfRule type="containsBlanks" dxfId="498" priority="471">
      <formula>LEN(TRIM(N227))=0</formula>
    </cfRule>
  </conditionalFormatting>
  <conditionalFormatting sqref="L585:L586 J585:J586">
    <cfRule type="containsBlanks" dxfId="497" priority="429">
      <formula>LEN(TRIM(J585))=0</formula>
    </cfRule>
  </conditionalFormatting>
  <conditionalFormatting sqref="O586:P586 P585">
    <cfRule type="containsBlanks" dxfId="496" priority="428">
      <formula>LEN(TRIM(O585))=0</formula>
    </cfRule>
  </conditionalFormatting>
  <conditionalFormatting sqref="O586:P586 P585">
    <cfRule type="containsBlanks" dxfId="495" priority="427">
      <formula>LEN(TRIM(O585))=0</formula>
    </cfRule>
  </conditionalFormatting>
  <conditionalFormatting sqref="N585:N586">
    <cfRule type="containsBlanks" dxfId="494" priority="426">
      <formula>LEN(TRIM(N585))=0</formula>
    </cfRule>
  </conditionalFormatting>
  <conditionalFormatting sqref="N585:N586">
    <cfRule type="containsBlanks" dxfId="493" priority="425">
      <formula>LEN(TRIM(N585))=0</formula>
    </cfRule>
  </conditionalFormatting>
  <conditionalFormatting sqref="J48 L48">
    <cfRule type="containsBlanks" dxfId="492" priority="501">
      <formula>LEN(TRIM(J48))=0</formula>
    </cfRule>
  </conditionalFormatting>
  <conditionalFormatting sqref="J48 L48">
    <cfRule type="containsBlanks" dxfId="491" priority="500">
      <formula>LEN(TRIM(J48))=0</formula>
    </cfRule>
  </conditionalFormatting>
  <conditionalFormatting sqref="O48:R48">
    <cfRule type="containsBlanks" dxfId="490" priority="499">
      <formula>LEN(TRIM(O48))=0</formula>
    </cfRule>
  </conditionalFormatting>
  <conditionalFormatting sqref="O48:R48">
    <cfRule type="containsBlanks" dxfId="489" priority="498">
      <formula>LEN(TRIM(O48))=0</formula>
    </cfRule>
  </conditionalFormatting>
  <conditionalFormatting sqref="N48">
    <cfRule type="containsBlanks" dxfId="488" priority="497">
      <formula>LEN(TRIM(N48))=0</formula>
    </cfRule>
  </conditionalFormatting>
  <conditionalFormatting sqref="N48">
    <cfRule type="containsBlanks" dxfId="487" priority="496">
      <formula>LEN(TRIM(N48))=0</formula>
    </cfRule>
  </conditionalFormatting>
  <conditionalFormatting sqref="H522:H523 L522:L523 J522:J523 J528 L528 L530:L531 J530:J531 J533:J534 L533:L534">
    <cfRule type="containsBlanks" dxfId="486" priority="449">
      <formula>LEN(TRIM(H522))=0</formula>
    </cfRule>
  </conditionalFormatting>
  <conditionalFormatting sqref="J67 L67 J69:J71 L69:L71 L77 L119 L124 L159 L198:L226 L247:L248 L261:L271 L406:L415 L491:L492 L80">
    <cfRule type="containsBlanks" dxfId="485" priority="494">
      <formula>LEN(TRIM(J67))=0</formula>
    </cfRule>
  </conditionalFormatting>
  <conditionalFormatting sqref="L69:L71 N69:P71 L77 N77:P77 L119 N119:P119 L124 N124:P124 L159 N159:P159 L198:L226 N198:P226 L247:L248 N247:P248 L261:L271 N261:P271 L406:L415 N406:P415 L491:L492 N491:P492 N80:P80 L80">
    <cfRule type="containsBlanks" dxfId="484" priority="493">
      <formula>LEN(TRIM(L69))=0</formula>
    </cfRule>
  </conditionalFormatting>
  <conditionalFormatting sqref="J67 L67 J69:J71 L69:L71 L77 L119 L124 L159 L198:L226 L247:L248 L261:L271 L406:L415 L491:L492 L80">
    <cfRule type="containsBlanks" dxfId="483" priority="495">
      <formula>LEN(TRIM(J67))=0</formula>
    </cfRule>
  </conditionalFormatting>
  <conditionalFormatting sqref="O67:P67 O69:P71 P68 O77:P77 O119:P119 O124:P124 O159:P159 O198:P226 O247:P248 O261:P271 O406:P415 O491:P492 O80:P80">
    <cfRule type="containsBlanks" dxfId="482" priority="492">
      <formula>LEN(TRIM(O67))=0</formula>
    </cfRule>
  </conditionalFormatting>
  <conditionalFormatting sqref="O67:P67 O69:P71 P68 O77:P77 O119:P119 O124:P124 O159:P159 O198:P226 O247:P248 O261:P271 O406:P415 O491:P492 O80:P80">
    <cfRule type="containsBlanks" dxfId="481" priority="491">
      <formula>LEN(TRIM(O67))=0</formula>
    </cfRule>
  </conditionalFormatting>
  <conditionalFormatting sqref="N67 N69:N71 N77 N119 N124 N159 N198:N226 N247:N248 N261:N271 N406:N415 N491:N492 N80">
    <cfRule type="containsBlanks" dxfId="480" priority="490">
      <formula>LEN(TRIM(N67))=0</formula>
    </cfRule>
  </conditionalFormatting>
  <conditionalFormatting sqref="N67 N69:N71 N77 N119 N124 N159 N198:N226 N247:N248 N261:N271 N406:N415 N491:N492 N80">
    <cfRule type="containsBlanks" dxfId="479" priority="489">
      <formula>LEN(TRIM(N67))=0</formula>
    </cfRule>
  </conditionalFormatting>
  <conditionalFormatting sqref="J88 L88">
    <cfRule type="containsBlanks" dxfId="478" priority="487">
      <formula>LEN(TRIM(J88))=0</formula>
    </cfRule>
  </conditionalFormatting>
  <conditionalFormatting sqref="N549 N551">
    <cfRule type="containsBlanks" dxfId="477" priority="438">
      <formula>LEN(TRIM(N549))=0</formula>
    </cfRule>
  </conditionalFormatting>
  <conditionalFormatting sqref="J88 L88">
    <cfRule type="containsBlanks" dxfId="476" priority="488">
      <formula>LEN(TRIM(J88))=0</formula>
    </cfRule>
  </conditionalFormatting>
  <conditionalFormatting sqref="O88:P88">
    <cfRule type="containsBlanks" dxfId="475" priority="486">
      <formula>LEN(TRIM(O88))=0</formula>
    </cfRule>
  </conditionalFormatting>
  <conditionalFormatting sqref="O88:P88">
    <cfRule type="containsBlanks" dxfId="474" priority="485">
      <formula>LEN(TRIM(O88))=0</formula>
    </cfRule>
  </conditionalFormatting>
  <conditionalFormatting sqref="N88">
    <cfRule type="containsBlanks" dxfId="473" priority="484">
      <formula>LEN(TRIM(N88))=0</formula>
    </cfRule>
  </conditionalFormatting>
  <conditionalFormatting sqref="N88">
    <cfRule type="containsBlanks" dxfId="472" priority="483">
      <formula>LEN(TRIM(N88))=0</formula>
    </cfRule>
  </conditionalFormatting>
  <conditionalFormatting sqref="N573:N574">
    <cfRule type="containsBlanks" dxfId="471" priority="431">
      <formula>LEN(TRIM(N573))=0</formula>
    </cfRule>
  </conditionalFormatting>
  <conditionalFormatting sqref="J109 L109">
    <cfRule type="containsBlanks" dxfId="470" priority="482">
      <formula>LEN(TRIM(J109))=0</formula>
    </cfRule>
  </conditionalFormatting>
  <conditionalFormatting sqref="J109 L109">
    <cfRule type="containsBlanks" dxfId="469" priority="481">
      <formula>LEN(TRIM(J109))=0</formula>
    </cfRule>
  </conditionalFormatting>
  <conditionalFormatting sqref="O109:P109">
    <cfRule type="containsBlanks" dxfId="468" priority="479">
      <formula>LEN(TRIM(O109))=0</formula>
    </cfRule>
  </conditionalFormatting>
  <conditionalFormatting sqref="N109">
    <cfRule type="containsBlanks" dxfId="467" priority="478">
      <formula>LEN(TRIM(N109))=0</formula>
    </cfRule>
  </conditionalFormatting>
  <conditionalFormatting sqref="N109">
    <cfRule type="containsBlanks" dxfId="466" priority="477">
      <formula>LEN(TRIM(N109))=0</formula>
    </cfRule>
  </conditionalFormatting>
  <conditionalFormatting sqref="J227 L227">
    <cfRule type="containsBlanks" dxfId="465" priority="475">
      <formula>LEN(TRIM(J227))=0</formula>
    </cfRule>
  </conditionalFormatting>
  <conditionalFormatting sqref="J589 L589">
    <cfRule type="containsBlanks" dxfId="464" priority="423">
      <formula>LEN(TRIM(J589))=0</formula>
    </cfRule>
  </conditionalFormatting>
  <conditionalFormatting sqref="J227 L227">
    <cfRule type="containsBlanks" dxfId="463" priority="476">
      <formula>LEN(TRIM(J227))=0</formula>
    </cfRule>
  </conditionalFormatting>
  <conditionalFormatting sqref="O227:P227">
    <cfRule type="containsBlanks" dxfId="462" priority="474">
      <formula>LEN(TRIM(O227))=0</formula>
    </cfRule>
  </conditionalFormatting>
  <conditionalFormatting sqref="O227:P227">
    <cfRule type="containsBlanks" dxfId="461" priority="473">
      <formula>LEN(TRIM(O227))=0</formula>
    </cfRule>
  </conditionalFormatting>
  <conditionalFormatting sqref="J228 L228">
    <cfRule type="containsBlanks" dxfId="460" priority="469">
      <formula>LEN(TRIM(J228))=0</formula>
    </cfRule>
  </conditionalFormatting>
  <conditionalFormatting sqref="J675:J677 L675:L677 H675:H677">
    <cfRule type="containsBlanks" dxfId="459" priority="417">
      <formula>LEN(TRIM(H675))=0</formula>
    </cfRule>
  </conditionalFormatting>
  <conditionalFormatting sqref="J228 L228">
    <cfRule type="containsBlanks" dxfId="458" priority="470">
      <formula>LEN(TRIM(J228))=0</formula>
    </cfRule>
  </conditionalFormatting>
  <conditionalFormatting sqref="O228:P228">
    <cfRule type="containsBlanks" dxfId="457" priority="468">
      <formula>LEN(TRIM(O228))=0</formula>
    </cfRule>
  </conditionalFormatting>
  <conditionalFormatting sqref="O228:P228">
    <cfRule type="containsBlanks" dxfId="456" priority="467">
      <formula>LEN(TRIM(O228))=0</formula>
    </cfRule>
  </conditionalFormatting>
  <conditionalFormatting sqref="N228">
    <cfRule type="containsBlanks" dxfId="455" priority="466">
      <formula>LEN(TRIM(N228))=0</formula>
    </cfRule>
  </conditionalFormatting>
  <conditionalFormatting sqref="N228">
    <cfRule type="containsBlanks" dxfId="454" priority="465">
      <formula>LEN(TRIM(N228))=0</formula>
    </cfRule>
  </conditionalFormatting>
  <conditionalFormatting sqref="J247:J248">
    <cfRule type="containsBlanks" dxfId="453" priority="463">
      <formula>LEN(TRIM(J247))=0</formula>
    </cfRule>
  </conditionalFormatting>
  <conditionalFormatting sqref="J247:J248">
    <cfRule type="containsBlanks" dxfId="452" priority="464">
      <formula>LEN(TRIM(J247))=0</formula>
    </cfRule>
  </conditionalFormatting>
  <conditionalFormatting sqref="O797:R797 O798:P799">
    <cfRule type="containsBlanks" dxfId="451" priority="387">
      <formula>LEN(TRIM(O797))=0</formula>
    </cfRule>
  </conditionalFormatting>
  <conditionalFormatting sqref="O797:R797 O798:P799">
    <cfRule type="containsBlanks" dxfId="450" priority="388">
      <formula>LEN(TRIM(O797))=0</formula>
    </cfRule>
  </conditionalFormatting>
  <conditionalFormatting sqref="L496:L497 J496:J497">
    <cfRule type="containsBlanks" dxfId="449" priority="462">
      <formula>LEN(TRIM(J496))=0</formula>
    </cfRule>
  </conditionalFormatting>
  <conditionalFormatting sqref="L496:L497 J496:J497">
    <cfRule type="containsBlanks" dxfId="448" priority="461">
      <formula>LEN(TRIM(J496))=0</formula>
    </cfRule>
  </conditionalFormatting>
  <conditionalFormatting sqref="O496:P497">
    <cfRule type="containsBlanks" dxfId="447" priority="459">
      <formula>LEN(TRIM(O496))=0</formula>
    </cfRule>
  </conditionalFormatting>
  <conditionalFormatting sqref="O496:P497">
    <cfRule type="containsBlanks" dxfId="446" priority="460">
      <formula>LEN(TRIM(O496))=0</formula>
    </cfRule>
  </conditionalFormatting>
  <conditionalFormatting sqref="N496:N497">
    <cfRule type="containsBlanks" dxfId="445" priority="458">
      <formula>LEN(TRIM(N496))=0</formula>
    </cfRule>
  </conditionalFormatting>
  <conditionalFormatting sqref="N496:N497">
    <cfRule type="containsBlanks" dxfId="444" priority="457">
      <formula>LEN(TRIM(N496))=0</formula>
    </cfRule>
  </conditionalFormatting>
  <conditionalFormatting sqref="L498:L504 J498:J504">
    <cfRule type="containsBlanks" dxfId="443" priority="456">
      <formula>LEN(TRIM(J498))=0</formula>
    </cfRule>
  </conditionalFormatting>
  <conditionalFormatting sqref="L498:L504 J498:J504">
    <cfRule type="containsBlanks" dxfId="442" priority="455">
      <formula>LEN(TRIM(J498))=0</formula>
    </cfRule>
  </conditionalFormatting>
  <conditionalFormatting sqref="O498:P504">
    <cfRule type="containsBlanks" dxfId="441" priority="453">
      <formula>LEN(TRIM(O498))=0</formula>
    </cfRule>
  </conditionalFormatting>
  <conditionalFormatting sqref="O498:P504">
    <cfRule type="containsBlanks" dxfId="440" priority="454">
      <formula>LEN(TRIM(O498))=0</formula>
    </cfRule>
  </conditionalFormatting>
  <conditionalFormatting sqref="N498:N504">
    <cfRule type="containsBlanks" dxfId="439" priority="452">
      <formula>LEN(TRIM(N498))=0</formula>
    </cfRule>
  </conditionalFormatting>
  <conditionalFormatting sqref="N498:N504">
    <cfRule type="containsBlanks" dxfId="438" priority="451">
      <formula>LEN(TRIM(N498))=0</formula>
    </cfRule>
  </conditionalFormatting>
  <conditionalFormatting sqref="H522:H523 L522:L523 J522:J523 J528 L528 L530:L531 J530:J531 J533:J534 L533:L534">
    <cfRule type="containsBlanks" dxfId="437" priority="450">
      <formula>LEN(TRIM(H522))=0</formula>
    </cfRule>
  </conditionalFormatting>
  <conditionalFormatting sqref="G522:G523">
    <cfRule type="containsBlanks" dxfId="436" priority="448">
      <formula>LEN(TRIM(G522))=0</formula>
    </cfRule>
  </conditionalFormatting>
  <conditionalFormatting sqref="O522:Q523 O528:Q528 O530:P531 O533:P534">
    <cfRule type="containsBlanks" dxfId="435" priority="446">
      <formula>LEN(TRIM(O522))=0</formula>
    </cfRule>
  </conditionalFormatting>
  <conditionalFormatting sqref="O522:Q523 O528:Q528 O530:P531 O533:P534">
    <cfRule type="containsBlanks" dxfId="434" priority="447">
      <formula>LEN(TRIM(O522))=0</formula>
    </cfRule>
  </conditionalFormatting>
  <conditionalFormatting sqref="N522:N523 N528 N530:N531 N533:N534">
    <cfRule type="containsBlanks" dxfId="433" priority="445">
      <formula>LEN(TRIM(N522))=0</formula>
    </cfRule>
  </conditionalFormatting>
  <conditionalFormatting sqref="N522:N523 N528 N530:N531 N533:N534">
    <cfRule type="containsBlanks" dxfId="432" priority="444">
      <formula>LEN(TRIM(N522))=0</formula>
    </cfRule>
  </conditionalFormatting>
  <conditionalFormatting sqref="N796">
    <cfRule type="containsBlanks" dxfId="431" priority="392">
      <formula>LEN(TRIM(N796))=0</formula>
    </cfRule>
  </conditionalFormatting>
  <conditionalFormatting sqref="L549 J549 J551 L551">
    <cfRule type="containsBlanks" dxfId="430" priority="443">
      <formula>LEN(TRIM(J549))=0</formula>
    </cfRule>
  </conditionalFormatting>
  <conditionalFormatting sqref="L549 J549 J551 L551">
    <cfRule type="containsBlanks" dxfId="429" priority="442">
      <formula>LEN(TRIM(J549))=0</formula>
    </cfRule>
  </conditionalFormatting>
  <conditionalFormatting sqref="O549:P549 O551:P551">
    <cfRule type="containsBlanks" dxfId="428" priority="441">
      <formula>LEN(TRIM(O549))=0</formula>
    </cfRule>
  </conditionalFormatting>
  <conditionalFormatting sqref="O549:P549 O551:P551">
    <cfRule type="containsBlanks" dxfId="427" priority="440">
      <formula>LEN(TRIM(O549))=0</formula>
    </cfRule>
  </conditionalFormatting>
  <conditionalFormatting sqref="N549 N551">
    <cfRule type="containsBlanks" dxfId="426" priority="439">
      <formula>LEN(TRIM(N549))=0</formula>
    </cfRule>
  </conditionalFormatting>
  <conditionalFormatting sqref="H573 L573:L574 J573:J574">
    <cfRule type="containsBlanks" dxfId="425" priority="437">
      <formula>LEN(TRIM(H573))=0</formula>
    </cfRule>
  </conditionalFormatting>
  <conditionalFormatting sqref="H573 L573:L574 J573:J574">
    <cfRule type="containsBlanks" dxfId="424" priority="436">
      <formula>LEN(TRIM(H573))=0</formula>
    </cfRule>
  </conditionalFormatting>
  <conditionalFormatting sqref="G573">
    <cfRule type="containsBlanks" dxfId="423" priority="435">
      <formula>LEN(TRIM(G573))=0</formula>
    </cfRule>
  </conditionalFormatting>
  <conditionalFormatting sqref="O573:R573 O574:P574">
    <cfRule type="containsBlanks" dxfId="422" priority="433">
      <formula>LEN(TRIM(O573))=0</formula>
    </cfRule>
  </conditionalFormatting>
  <conditionalFormatting sqref="O573:R573 O574:P574">
    <cfRule type="containsBlanks" dxfId="421" priority="434">
      <formula>LEN(TRIM(O573))=0</formula>
    </cfRule>
  </conditionalFormatting>
  <conditionalFormatting sqref="N573:N574">
    <cfRule type="containsBlanks" dxfId="420" priority="432">
      <formula>LEN(TRIM(N573))=0</formula>
    </cfRule>
  </conditionalFormatting>
  <conditionalFormatting sqref="L585:L586 J585:J586">
    <cfRule type="containsBlanks" dxfId="419" priority="430">
      <formula>LEN(TRIM(J585))=0</formula>
    </cfRule>
  </conditionalFormatting>
  <conditionalFormatting sqref="J589 L589">
    <cfRule type="containsBlanks" dxfId="418" priority="424">
      <formula>LEN(TRIM(J589))=0</formula>
    </cfRule>
  </conditionalFormatting>
  <conditionalFormatting sqref="O589:P589">
    <cfRule type="containsBlanks" dxfId="417" priority="422">
      <formula>LEN(TRIM(O589))=0</formula>
    </cfRule>
  </conditionalFormatting>
  <conditionalFormatting sqref="O589:P589">
    <cfRule type="containsBlanks" dxfId="416" priority="421">
      <formula>LEN(TRIM(O589))=0</formula>
    </cfRule>
  </conditionalFormatting>
  <conditionalFormatting sqref="N589">
    <cfRule type="containsBlanks" dxfId="415" priority="420">
      <formula>LEN(TRIM(N589))=0</formula>
    </cfRule>
  </conditionalFormatting>
  <conditionalFormatting sqref="N589">
    <cfRule type="containsBlanks" dxfId="414" priority="419">
      <formula>LEN(TRIM(N589))=0</formula>
    </cfRule>
  </conditionalFormatting>
  <conditionalFormatting sqref="J675:J677 L675:L677 H675:H677">
    <cfRule type="containsBlanks" dxfId="413" priority="418">
      <formula>LEN(TRIM(H675))=0</formula>
    </cfRule>
  </conditionalFormatting>
  <conditionalFormatting sqref="O675:R675 O676:P677">
    <cfRule type="containsBlanks" dxfId="412" priority="415">
      <formula>LEN(TRIM(O675))=0</formula>
    </cfRule>
  </conditionalFormatting>
  <conditionalFormatting sqref="G675:G677">
    <cfRule type="containsBlanks" dxfId="411" priority="416">
      <formula>LEN(TRIM(G675))=0</formula>
    </cfRule>
  </conditionalFormatting>
  <conditionalFormatting sqref="O675:R675 O676:P677">
    <cfRule type="containsBlanks" dxfId="410" priority="414">
      <formula>LEN(TRIM(O675))=0</formula>
    </cfRule>
  </conditionalFormatting>
  <conditionalFormatting sqref="N675:N677">
    <cfRule type="containsBlanks" dxfId="409" priority="413">
      <formula>LEN(TRIM(N675))=0</formula>
    </cfRule>
  </conditionalFormatting>
  <conditionalFormatting sqref="N675:N677">
    <cfRule type="containsBlanks" dxfId="408" priority="412">
      <formula>LEN(TRIM(N675))=0</formula>
    </cfRule>
  </conditionalFormatting>
  <conditionalFormatting sqref="J679 L679 H679">
    <cfRule type="containsBlanks" dxfId="407" priority="410">
      <formula>LEN(TRIM(H679))=0</formula>
    </cfRule>
  </conditionalFormatting>
  <conditionalFormatting sqref="J679 L679 H679">
    <cfRule type="containsBlanks" dxfId="406" priority="411">
      <formula>LEN(TRIM(H679))=0</formula>
    </cfRule>
  </conditionalFormatting>
  <conditionalFormatting sqref="G679">
    <cfRule type="containsBlanks" dxfId="405" priority="409">
      <formula>LEN(TRIM(G679))=0</formula>
    </cfRule>
  </conditionalFormatting>
  <conditionalFormatting sqref="O679:P679">
    <cfRule type="containsBlanks" dxfId="404" priority="408">
      <formula>LEN(TRIM(O679))=0</formula>
    </cfRule>
  </conditionalFormatting>
  <conditionalFormatting sqref="O679:P679">
    <cfRule type="containsBlanks" dxfId="403" priority="407">
      <formula>LEN(TRIM(O679))=0</formula>
    </cfRule>
  </conditionalFormatting>
  <conditionalFormatting sqref="N679">
    <cfRule type="containsBlanks" dxfId="402" priority="406">
      <formula>LEN(TRIM(N679))=0</formula>
    </cfRule>
  </conditionalFormatting>
  <conditionalFormatting sqref="N679">
    <cfRule type="containsBlanks" dxfId="401" priority="405">
      <formula>LEN(TRIM(N679))=0</formula>
    </cfRule>
  </conditionalFormatting>
  <conditionalFormatting sqref="J686 L686">
    <cfRule type="containsBlanks" dxfId="400" priority="404">
      <formula>LEN(TRIM(J686))=0</formula>
    </cfRule>
  </conditionalFormatting>
  <conditionalFormatting sqref="J686 L686">
    <cfRule type="containsBlanks" dxfId="399" priority="403">
      <formula>LEN(TRIM(J686))=0</formula>
    </cfRule>
  </conditionalFormatting>
  <conditionalFormatting sqref="O686:P686">
    <cfRule type="containsBlanks" dxfId="398" priority="402">
      <formula>LEN(TRIM(O686))=0</formula>
    </cfRule>
  </conditionalFormatting>
  <conditionalFormatting sqref="O686:P686">
    <cfRule type="containsBlanks" dxfId="397" priority="401">
      <formula>LEN(TRIM(O686))=0</formula>
    </cfRule>
  </conditionalFormatting>
  <conditionalFormatting sqref="N686">
    <cfRule type="containsBlanks" dxfId="396" priority="400">
      <formula>LEN(TRIM(N686))=0</formula>
    </cfRule>
  </conditionalFormatting>
  <conditionalFormatting sqref="N686">
    <cfRule type="containsBlanks" dxfId="395" priority="399">
      <formula>LEN(TRIM(N686))=0</formula>
    </cfRule>
  </conditionalFormatting>
  <conditionalFormatting sqref="J796 L796 H796">
    <cfRule type="containsBlanks" dxfId="394" priority="398">
      <formula>LEN(TRIM(H796))=0</formula>
    </cfRule>
  </conditionalFormatting>
  <conditionalFormatting sqref="N234 N236:N238">
    <cfRule type="containsBlanks" dxfId="393" priority="372">
      <formula>LEN(TRIM(N234))=0</formula>
    </cfRule>
  </conditionalFormatting>
  <conditionalFormatting sqref="J796 L796 H796">
    <cfRule type="containsBlanks" dxfId="392" priority="397">
      <formula>LEN(TRIM(H796))=0</formula>
    </cfRule>
  </conditionalFormatting>
  <conditionalFormatting sqref="O796:R796">
    <cfRule type="containsBlanks" dxfId="391" priority="395">
      <formula>LEN(TRIM(O796))=0</formula>
    </cfRule>
  </conditionalFormatting>
  <conditionalFormatting sqref="G796">
    <cfRule type="containsBlanks" dxfId="390" priority="396">
      <formula>LEN(TRIM(G796))=0</formula>
    </cfRule>
  </conditionalFormatting>
  <conditionalFormatting sqref="O796:R796">
    <cfRule type="containsBlanks" dxfId="389" priority="394">
      <formula>LEN(TRIM(O796))=0</formula>
    </cfRule>
  </conditionalFormatting>
  <conditionalFormatting sqref="N796">
    <cfRule type="containsBlanks" dxfId="388" priority="393">
      <formula>LEN(TRIM(N796))=0</formula>
    </cfRule>
  </conditionalFormatting>
  <conditionalFormatting sqref="J797:J799 L797:L799 H797">
    <cfRule type="containsBlanks" dxfId="387" priority="390">
      <formula>LEN(TRIM(H797))=0</formula>
    </cfRule>
  </conditionalFormatting>
  <conditionalFormatting sqref="J797:J799 L797:L799 H797">
    <cfRule type="containsBlanks" dxfId="386" priority="391">
      <formula>LEN(TRIM(H797))=0</formula>
    </cfRule>
  </conditionalFormatting>
  <conditionalFormatting sqref="G797">
    <cfRule type="containsBlanks" dxfId="385" priority="389">
      <formula>LEN(TRIM(G797))=0</formula>
    </cfRule>
  </conditionalFormatting>
  <conditionalFormatting sqref="N797:N799">
    <cfRule type="containsBlanks" dxfId="384" priority="386">
      <formula>LEN(TRIM(N797))=0</formula>
    </cfRule>
  </conditionalFormatting>
  <conditionalFormatting sqref="N797:N799">
    <cfRule type="containsBlanks" dxfId="383" priority="385">
      <formula>LEN(TRIM(N797))=0</formula>
    </cfRule>
  </conditionalFormatting>
  <conditionalFormatting sqref="J578 L578 N578:P578 N580 L580 J580 P580">
    <cfRule type="containsBlanks" dxfId="382" priority="369">
      <formula>LEN(TRIM(J578))=0</formula>
    </cfRule>
  </conditionalFormatting>
  <conditionalFormatting sqref="L578 J578 J580 L580">
    <cfRule type="containsBlanks" dxfId="381" priority="368">
      <formula>LEN(TRIM(J578))=0</formula>
    </cfRule>
  </conditionalFormatting>
  <conditionalFormatting sqref="L578 J578 J580 L580">
    <cfRule type="containsBlanks" dxfId="380" priority="367">
      <formula>LEN(TRIM(J578))=0</formula>
    </cfRule>
  </conditionalFormatting>
  <conditionalFormatting sqref="N578 N580">
    <cfRule type="containsBlanks" dxfId="379" priority="363">
      <formula>LEN(TRIM(N578))=0</formula>
    </cfRule>
  </conditionalFormatting>
  <conditionalFormatting sqref="O63">
    <cfRule type="containsBlanks" dxfId="378" priority="384">
      <formula>LEN(TRIM(O63))=0</formula>
    </cfRule>
  </conditionalFormatting>
  <conditionalFormatting sqref="O63">
    <cfRule type="containsBlanks" dxfId="377" priority="383">
      <formula>LEN(TRIM(O63))=0</formula>
    </cfRule>
  </conditionalFormatting>
  <conditionalFormatting sqref="O63">
    <cfRule type="containsBlanks" dxfId="376" priority="382">
      <formula>LEN(TRIM(O63))=0</formula>
    </cfRule>
  </conditionalFormatting>
  <conditionalFormatting sqref="H234 H236">
    <cfRule type="containsBlanks" dxfId="375" priority="381">
      <formula>LEN(TRIM(H234))=0</formula>
    </cfRule>
  </conditionalFormatting>
  <conditionalFormatting sqref="H234 H236:H356">
    <cfRule type="containsBlanks" dxfId="374" priority="380">
      <formula>LEN(TRIM(H234))=0</formula>
    </cfRule>
  </conditionalFormatting>
  <conditionalFormatting sqref="O234:P234 O236:P238">
    <cfRule type="containsBlanks" dxfId="373" priority="377">
      <formula>LEN(TRIM(O234))=0</formula>
    </cfRule>
  </conditionalFormatting>
  <conditionalFormatting sqref="G234">
    <cfRule type="containsBlanks" dxfId="372" priority="379">
      <formula>LEN(TRIM(G234))=0</formula>
    </cfRule>
  </conditionalFormatting>
  <conditionalFormatting sqref="O234:P234 O236:P238">
    <cfRule type="containsBlanks" dxfId="371" priority="378">
      <formula>LEN(TRIM(O234))=0</formula>
    </cfRule>
  </conditionalFormatting>
  <conditionalFormatting sqref="J234 J236:J238">
    <cfRule type="containsBlanks" dxfId="370" priority="376">
      <formula>LEN(TRIM(J234))=0</formula>
    </cfRule>
  </conditionalFormatting>
  <conditionalFormatting sqref="J234 J236:J238">
    <cfRule type="containsBlanks" dxfId="369" priority="375">
      <formula>LEN(TRIM(J234))=0</formula>
    </cfRule>
  </conditionalFormatting>
  <conditionalFormatting sqref="L234 L236:L238">
    <cfRule type="containsBlanks" dxfId="368" priority="374">
      <formula>LEN(TRIM(L234))=0</formula>
    </cfRule>
  </conditionalFormatting>
  <conditionalFormatting sqref="L234 L236:L238">
    <cfRule type="containsBlanks" dxfId="367" priority="373">
      <formula>LEN(TRIM(L234))=0</formula>
    </cfRule>
  </conditionalFormatting>
  <conditionalFormatting sqref="N234 N236:N238">
    <cfRule type="containsBlanks" dxfId="366" priority="371">
      <formula>LEN(TRIM(N234))=0</formula>
    </cfRule>
  </conditionalFormatting>
  <conditionalFormatting sqref="J234 G234 L234 N234:P234 N236:P238 L236:L238 J236:J238">
    <cfRule type="containsBlanks" dxfId="365" priority="370">
      <formula>LEN(TRIM(G234))=0</formula>
    </cfRule>
  </conditionalFormatting>
  <conditionalFormatting sqref="O578:P578 P580">
    <cfRule type="containsBlanks" dxfId="364" priority="365">
      <formula>LEN(TRIM(O578))=0</formula>
    </cfRule>
  </conditionalFormatting>
  <conditionalFormatting sqref="G236">
    <cfRule type="containsBlanks" dxfId="363" priority="359">
      <formula>LEN(TRIM(G236))=0</formula>
    </cfRule>
  </conditionalFormatting>
  <conditionalFormatting sqref="O578:P578 P580">
    <cfRule type="containsBlanks" dxfId="362" priority="366">
      <formula>LEN(TRIM(O578))=0</formula>
    </cfRule>
  </conditionalFormatting>
  <conditionalFormatting sqref="N578 N580">
    <cfRule type="containsBlanks" dxfId="361" priority="364">
      <formula>LEN(TRIM(N578))=0</formula>
    </cfRule>
  </conditionalFormatting>
  <conditionalFormatting sqref="J630:J631 L630:L631 N630:P631">
    <cfRule type="containsBlanks" dxfId="360" priority="362">
      <formula>LEN(TRIM(J630))=0</formula>
    </cfRule>
  </conditionalFormatting>
  <conditionalFormatting sqref="G53:G54 G62:G65 G618:G622 G692:G696">
    <cfRule type="containsBlanks" dxfId="359" priority="361">
      <formula>LEN(TRIM(G53))=0</formula>
    </cfRule>
  </conditionalFormatting>
  <conditionalFormatting sqref="G236">
    <cfRule type="containsBlanks" dxfId="358" priority="360">
      <formula>LEN(TRIM(G236))=0</formula>
    </cfRule>
  </conditionalFormatting>
  <conditionalFormatting sqref="Q234:R234 Q236:R236">
    <cfRule type="containsBlanks" dxfId="357" priority="358">
      <formula>LEN(TRIM(Q234))=0</formula>
    </cfRule>
  </conditionalFormatting>
  <conditionalFormatting sqref="Q234:R234 Q236:R236">
    <cfRule type="containsBlanks" dxfId="356" priority="357">
      <formula>LEN(TRIM(Q234))=0</formula>
    </cfRule>
  </conditionalFormatting>
  <conditionalFormatting sqref="Q234:R234 Q236:R236">
    <cfRule type="containsBlanks" dxfId="355" priority="356">
      <formula>LEN(TRIM(Q234))=0</formula>
    </cfRule>
  </conditionalFormatting>
  <conditionalFormatting sqref="O111:O112">
    <cfRule type="containsBlanks" dxfId="354" priority="355">
      <formula>LEN(TRIM(O111))=0</formula>
    </cfRule>
  </conditionalFormatting>
  <conditionalFormatting sqref="O112">
    <cfRule type="containsBlanks" dxfId="353" priority="354">
      <formula>LEN(TRIM(O112))=0</formula>
    </cfRule>
  </conditionalFormatting>
  <conditionalFormatting sqref="O112">
    <cfRule type="containsBlanks" dxfId="352" priority="353">
      <formula>LEN(TRIM(O112))=0</formula>
    </cfRule>
  </conditionalFormatting>
  <conditionalFormatting sqref="O111">
    <cfRule type="containsBlanks" dxfId="351" priority="352">
      <formula>LEN(TRIM(O111))=0</formula>
    </cfRule>
  </conditionalFormatting>
  <conditionalFormatting sqref="O111">
    <cfRule type="containsBlanks" dxfId="350" priority="351">
      <formula>LEN(TRIM(O111))=0</formula>
    </cfRule>
  </conditionalFormatting>
  <conditionalFormatting sqref="T749">
    <cfRule type="containsBlanks" dxfId="349" priority="337">
      <formula>LEN(TRIM(T749))=0</formula>
    </cfRule>
  </conditionalFormatting>
  <conditionalFormatting sqref="T749">
    <cfRule type="containsBlanks" dxfId="348" priority="336">
      <formula>LEN(TRIM(T749))=0</formula>
    </cfRule>
  </conditionalFormatting>
  <conditionalFormatting sqref="T752:T758">
    <cfRule type="containsBlanks" dxfId="347" priority="335">
      <formula>LEN(TRIM(T752))=0</formula>
    </cfRule>
  </conditionalFormatting>
  <conditionalFormatting sqref="T752:T758">
    <cfRule type="containsBlanks" dxfId="346" priority="334">
      <formula>LEN(TRIM(T752))=0</formula>
    </cfRule>
  </conditionalFormatting>
  <conditionalFormatting sqref="O560:P560">
    <cfRule type="containsBlanks" dxfId="345" priority="350">
      <formula>LEN(TRIM(O560))=0</formula>
    </cfRule>
  </conditionalFormatting>
  <conditionalFormatting sqref="O560:P560">
    <cfRule type="containsBlanks" dxfId="344" priority="349">
      <formula>LEN(TRIM(O560))=0</formula>
    </cfRule>
  </conditionalFormatting>
  <conditionalFormatting sqref="J560">
    <cfRule type="containsBlanks" dxfId="343" priority="348">
      <formula>LEN(TRIM(J560))=0</formula>
    </cfRule>
  </conditionalFormatting>
  <conditionalFormatting sqref="J560">
    <cfRule type="containsBlanks" dxfId="342" priority="347">
      <formula>LEN(TRIM(J560))=0</formula>
    </cfRule>
  </conditionalFormatting>
  <conditionalFormatting sqref="L560">
    <cfRule type="containsBlanks" dxfId="341" priority="346">
      <formula>LEN(TRIM(L560))=0</formula>
    </cfRule>
  </conditionalFormatting>
  <conditionalFormatting sqref="L560">
    <cfRule type="containsBlanks" dxfId="340" priority="345">
      <formula>LEN(TRIM(L560))=0</formula>
    </cfRule>
  </conditionalFormatting>
  <conditionalFormatting sqref="N560">
    <cfRule type="containsBlanks" dxfId="339" priority="344">
      <formula>LEN(TRIM(N560))=0</formula>
    </cfRule>
  </conditionalFormatting>
  <conditionalFormatting sqref="N560">
    <cfRule type="containsBlanks" dxfId="338" priority="343">
      <formula>LEN(TRIM(N560))=0</formula>
    </cfRule>
  </conditionalFormatting>
  <conditionalFormatting sqref="O662:P662">
    <cfRule type="containsBlanks" dxfId="337" priority="342">
      <formula>LEN(TRIM(O662))=0</formula>
    </cfRule>
  </conditionalFormatting>
  <conditionalFormatting sqref="N662">
    <cfRule type="containsBlanks" dxfId="336" priority="341">
      <formula>LEN(TRIM(N662))=0</formula>
    </cfRule>
  </conditionalFormatting>
  <conditionalFormatting sqref="T653:T654">
    <cfRule type="containsBlanks" dxfId="335" priority="340">
      <formula>LEN(TRIM(T653))=0</formula>
    </cfRule>
  </conditionalFormatting>
  <conditionalFormatting sqref="T748">
    <cfRule type="containsBlanks" dxfId="334" priority="339">
      <formula>LEN(TRIM(T748))=0</formula>
    </cfRule>
  </conditionalFormatting>
  <conditionalFormatting sqref="T748">
    <cfRule type="containsBlanks" dxfId="333" priority="338">
      <formula>LEN(TRIM(T748))=0</formula>
    </cfRule>
  </conditionalFormatting>
  <conditionalFormatting sqref="T793">
    <cfRule type="containsBlanks" dxfId="332" priority="333">
      <formula>LEN(TRIM(T793))=0</formula>
    </cfRule>
  </conditionalFormatting>
  <conditionalFormatting sqref="T793">
    <cfRule type="containsBlanks" dxfId="331" priority="332">
      <formula>LEN(TRIM(T793))=0</formula>
    </cfRule>
  </conditionalFormatting>
  <conditionalFormatting sqref="T98">
    <cfRule type="containsBlanks" dxfId="330" priority="289">
      <formula>LEN(TRIM(T98))=0</formula>
    </cfRule>
  </conditionalFormatting>
  <conditionalFormatting sqref="D590 D77:D80 D251 D747 D632:D674 D67:D71 D244:D246 D579 D627:D629 D242 D584 D796:D810 D789:D792 D783 D781 D777 D766 D733:D734 D724:D725 D88:D233 D19:D60 D680:D681 D683:D721 D582 E90:R90 E118:R118 E632:R632 E808:R808 E78:R78 E690:R690 E710:R710 T78 E79 G79:P79 R79">
    <cfRule type="containsBlanks" dxfId="329" priority="288">
      <formula>LEN(TRIM(D19))=0</formula>
    </cfRule>
  </conditionalFormatting>
  <conditionalFormatting sqref="D239:D241 D581 D591:D626 D748:D765 D243 D722:D723 D737:D746 D726:D732 D675:D679 D778:D780 D782 D784:D788 D793:D795 D247:D250 D72:D76 D81:D87 D61:D66 D585:D589 D767:D776 D583 D682:D684 D252:D259">
    <cfRule type="containsBlanks" dxfId="328" priority="287">
      <formula>LEN(TRIM(D61))=0</formula>
    </cfRule>
  </conditionalFormatting>
  <conditionalFormatting sqref="D808:R808">
    <cfRule type="containsBlanks" dxfId="327" priority="286">
      <formula>LEN(TRIM(D808))=0</formula>
    </cfRule>
  </conditionalFormatting>
  <conditionalFormatting sqref="D20:D29 D229:D233 D581 D49 D72:D87 D243 D249:D250 D525:D526 D530:D531 D543 D587:D588 D591:D626 D689:D696 D61:D66 D51:D54 D583 E78:R78 E690:R690 T78 E79 G79:P79 R79">
    <cfRule type="containsBlanks" dxfId="326" priority="285">
      <formula>LEN(TRIM(D20))=0</formula>
    </cfRule>
  </conditionalFormatting>
  <conditionalFormatting sqref="D72:D87 E78:R78 T78 E79 G79:P79 R79">
    <cfRule type="containsBlanks" dxfId="325" priority="284">
      <formula>LEN(TRIM(D72))=0</formula>
    </cfRule>
  </conditionalFormatting>
  <conditionalFormatting sqref="O188:O189">
    <cfRule type="containsBlanks" dxfId="324" priority="331">
      <formula>LEN(TRIM(O188))=0</formula>
    </cfRule>
  </conditionalFormatting>
  <conditionalFormatting sqref="D591:D626">
    <cfRule type="containsBlanks" dxfId="323" priority="273">
      <formula>LEN(TRIM(D591))=0</formula>
    </cfRule>
  </conditionalFormatting>
  <conditionalFormatting sqref="D804:D806">
    <cfRule type="containsBlanks" dxfId="322" priority="272">
      <formula>LEN(TRIM(D804))=0</formula>
    </cfRule>
  </conditionalFormatting>
  <conditionalFormatting sqref="T100 T107">
    <cfRule type="containsBlanks" dxfId="321" priority="328">
      <formula>LEN(TRIM(T100))=0</formula>
    </cfRule>
  </conditionalFormatting>
  <conditionalFormatting sqref="T92">
    <cfRule type="containsBlanks" dxfId="320" priority="330">
      <formula>LEN(TRIM(T92))=0</formula>
    </cfRule>
  </conditionalFormatting>
  <conditionalFormatting sqref="T96">
    <cfRule type="containsBlanks" dxfId="319" priority="329">
      <formula>LEN(TRIM(T96))=0</formula>
    </cfRule>
  </conditionalFormatting>
  <conditionalFormatting sqref="T102:T105">
    <cfRule type="containsBlanks" dxfId="318" priority="327">
      <formula>LEN(TRIM(T102))=0</formula>
    </cfRule>
  </conditionalFormatting>
  <conditionalFormatting sqref="T102:T105">
    <cfRule type="containsBlanks" dxfId="317" priority="326">
      <formula>LEN(TRIM(T102))=0</formula>
    </cfRule>
  </conditionalFormatting>
  <conditionalFormatting sqref="T196">
    <cfRule type="containsBlanks" dxfId="316" priority="325">
      <formula>LEN(TRIM(T196))=0</formula>
    </cfRule>
  </conditionalFormatting>
  <conditionalFormatting sqref="E234 E236:E238">
    <cfRule type="containsBlanks" dxfId="315" priority="161">
      <formula>LEN(TRIM(E234))=0</formula>
    </cfRule>
  </conditionalFormatting>
  <conditionalFormatting sqref="E234 E236:E238">
    <cfRule type="containsBlanks" dxfId="314" priority="160">
      <formula>LEN(TRIM(E234))=0</formula>
    </cfRule>
  </conditionalFormatting>
  <conditionalFormatting sqref="E234 E236:E238">
    <cfRule type="containsBlanks" dxfId="313" priority="159">
      <formula>LEN(TRIM(E234))=0</formula>
    </cfRule>
  </conditionalFormatting>
  <conditionalFormatting sqref="T43">
    <cfRule type="containsBlanks" dxfId="312" priority="324">
      <formula>LEN(TRIM(T43))=0</formula>
    </cfRule>
  </conditionalFormatting>
  <conditionalFormatting sqref="E578 E580">
    <cfRule type="containsBlanks" dxfId="311" priority="158">
      <formula>LEN(TRIM(E578))=0</formula>
    </cfRule>
  </conditionalFormatting>
  <conditionalFormatting sqref="E578 E580">
    <cfRule type="containsBlanks" dxfId="310" priority="157">
      <formula>LEN(TRIM(E578))=0</formula>
    </cfRule>
  </conditionalFormatting>
  <conditionalFormatting sqref="E578 E580">
    <cfRule type="containsBlanks" dxfId="309" priority="156">
      <formula>LEN(TRIM(E578))=0</formula>
    </cfRule>
  </conditionalFormatting>
  <conditionalFormatting sqref="E630:E631">
    <cfRule type="containsBlanks" dxfId="308" priority="155">
      <formula>LEN(TRIM(E630))=0</formula>
    </cfRule>
  </conditionalFormatting>
  <conditionalFormatting sqref="E560">
    <cfRule type="containsBlanks" dxfId="307" priority="154">
      <formula>LEN(TRIM(E560))=0</formula>
    </cfRule>
  </conditionalFormatting>
  <conditionalFormatting sqref="A571:C571">
    <cfRule type="containsBlanks" dxfId="306" priority="320">
      <formula>LEN(TRIM(#REF!))=0</formula>
    </cfRule>
  </conditionalFormatting>
  <conditionalFormatting sqref="A786:C788 A567:C569">
    <cfRule type="containsBlanks" dxfId="305" priority="323">
      <formula>LEN(TRIM(A567))=0</formula>
    </cfRule>
  </conditionalFormatting>
  <conditionalFormatting sqref="A572:C573">
    <cfRule type="containsBlanks" dxfId="304" priority="322">
      <formula>LEN(TRIM(A572))=0</formula>
    </cfRule>
  </conditionalFormatting>
  <conditionalFormatting sqref="A570:C570">
    <cfRule type="containsBlanks" dxfId="303" priority="321">
      <formula>LEN(TRIM(#REF!))=0</formula>
    </cfRule>
  </conditionalFormatting>
  <conditionalFormatting sqref="A268:C268">
    <cfRule type="containsBlanks" dxfId="302" priority="319">
      <formula>LEN(TRIM(A268))=0</formula>
    </cfRule>
  </conditionalFormatting>
  <conditionalFormatting sqref="A515:C515">
    <cfRule type="containsBlanks" dxfId="301" priority="318">
      <formula>LEN(TRIM(A515))=0</formula>
    </cfRule>
  </conditionalFormatting>
  <conditionalFormatting sqref="C601:C602">
    <cfRule type="containsBlanks" dxfId="300" priority="315">
      <formula>LEN(TRIM(C601))=0</formula>
    </cfRule>
  </conditionalFormatting>
  <conditionalFormatting sqref="C611">
    <cfRule type="containsBlanks" dxfId="299" priority="312">
      <formula>LEN(TRIM(C611))=0</formula>
    </cfRule>
  </conditionalFormatting>
  <conditionalFormatting sqref="A690:C691">
    <cfRule type="containsBlanks" dxfId="298" priority="311">
      <formula>LEN(TRIM(A690))=0</formula>
    </cfRule>
  </conditionalFormatting>
  <conditionalFormatting sqref="A710:C710">
    <cfRule type="containsBlanks" dxfId="297" priority="310">
      <formula>LEN(TRIM(A710))=0</formula>
    </cfRule>
  </conditionalFormatting>
  <conditionalFormatting sqref="A601:B602">
    <cfRule type="containsBlanks" dxfId="296" priority="317">
      <formula>LEN(TRIM(A601))=0</formula>
    </cfRule>
  </conditionalFormatting>
  <conditionalFormatting sqref="A601:B602">
    <cfRule type="containsBlanks" dxfId="295" priority="316">
      <formula>LEN(TRIM(A601))=0</formula>
    </cfRule>
  </conditionalFormatting>
  <conditionalFormatting sqref="A611:B611">
    <cfRule type="containsBlanks" dxfId="294" priority="314">
      <formula>LEN(TRIM(A611))=0</formula>
    </cfRule>
  </conditionalFormatting>
  <conditionalFormatting sqref="A611:B611">
    <cfRule type="containsBlanks" dxfId="293" priority="313">
      <formula>LEN(TRIM(A611))=0</formula>
    </cfRule>
  </conditionalFormatting>
  <conditionalFormatting sqref="A603:B609">
    <cfRule type="containsBlanks" dxfId="292" priority="309">
      <formula>LEN(TRIM(A603))=0</formula>
    </cfRule>
  </conditionalFormatting>
  <conditionalFormatting sqref="A603:B609">
    <cfRule type="containsBlanks" dxfId="291" priority="308">
      <formula>LEN(TRIM(A603))=0</formula>
    </cfRule>
  </conditionalFormatting>
  <conditionalFormatting sqref="C603:C609">
    <cfRule type="containsBlanks" dxfId="290" priority="307">
      <formula>LEN(TRIM(C603))=0</formula>
    </cfRule>
  </conditionalFormatting>
  <conditionalFormatting sqref="B645:C645">
    <cfRule type="containsBlanks" dxfId="289" priority="306">
      <formula>LEN(TRIM(B645))=0</formula>
    </cfRule>
  </conditionalFormatting>
  <conditionalFormatting sqref="F88">
    <cfRule type="containsBlanks" dxfId="288" priority="136">
      <formula>LEN(TRIM(F88))=0</formula>
    </cfRule>
  </conditionalFormatting>
  <conditionalFormatting sqref="T497:T501">
    <cfRule type="containsBlanks" dxfId="287" priority="305">
      <formula>LEN(TRIM(T497))=0</formula>
    </cfRule>
  </conditionalFormatting>
  <conditionalFormatting sqref="T540">
    <cfRule type="containsBlanks" dxfId="286" priority="304">
      <formula>LEN(TRIM(T540))=0</formula>
    </cfRule>
  </conditionalFormatting>
  <conditionalFormatting sqref="T559 T547:T549 T555">
    <cfRule type="containsBlanks" dxfId="285" priority="303">
      <formula>LEN(TRIM(T547))=0</formula>
    </cfRule>
  </conditionalFormatting>
  <conditionalFormatting sqref="T592 T594 T597 T599">
    <cfRule type="containsBlanks" dxfId="284" priority="302">
      <formula>LEN(TRIM(T592))=0</formula>
    </cfRule>
  </conditionalFormatting>
  <conditionalFormatting sqref="T678">
    <cfRule type="containsBlanks" dxfId="283" priority="301">
      <formula>LEN(TRIM(T678))=0</formula>
    </cfRule>
  </conditionalFormatting>
  <conditionalFormatting sqref="T697 T716 T700:T705">
    <cfRule type="containsBlanks" dxfId="282" priority="300">
      <formula>LEN(TRIM(T697))=0</formula>
    </cfRule>
  </conditionalFormatting>
  <conditionalFormatting sqref="T711:T712 T717:T721">
    <cfRule type="containsBlanks" dxfId="281" priority="299">
      <formula>LEN(TRIM(T711))=0</formula>
    </cfRule>
  </conditionalFormatting>
  <conditionalFormatting sqref="T717:T721 T711:T712">
    <cfRule type="containsBlanks" dxfId="280" priority="298">
      <formula>LEN(TRIM(T711))=0</formula>
    </cfRule>
  </conditionalFormatting>
  <conditionalFormatting sqref="T713:T714">
    <cfRule type="containsBlanks" dxfId="279" priority="297">
      <formula>LEN(TRIM(T713))=0</formula>
    </cfRule>
  </conditionalFormatting>
  <conditionalFormatting sqref="T706">
    <cfRule type="containsBlanks" dxfId="278" priority="296">
      <formula>LEN(TRIM(T706))=0</formula>
    </cfRule>
  </conditionalFormatting>
  <conditionalFormatting sqref="T706">
    <cfRule type="containsBlanks" dxfId="277" priority="295">
      <formula>LEN(TRIM(T706))=0</formula>
    </cfRule>
  </conditionalFormatting>
  <conditionalFormatting sqref="T709">
    <cfRule type="containsBlanks" dxfId="276" priority="294">
      <formula>LEN(TRIM(T709))=0</formula>
    </cfRule>
  </conditionalFormatting>
  <conditionalFormatting sqref="T709">
    <cfRule type="containsBlanks" dxfId="275" priority="293">
      <formula>LEN(TRIM(T709))=0</formula>
    </cfRule>
  </conditionalFormatting>
  <conditionalFormatting sqref="F679">
    <cfRule type="containsBlanks" dxfId="274" priority="115">
      <formula>LEN(TRIM(F679))=0</formula>
    </cfRule>
  </conditionalFormatting>
  <conditionalFormatting sqref="F686">
    <cfRule type="containsBlanks" dxfId="273" priority="114">
      <formula>LEN(TRIM(F686))=0</formula>
    </cfRule>
  </conditionalFormatting>
  <conditionalFormatting sqref="F686">
    <cfRule type="containsBlanks" dxfId="272" priority="113">
      <formula>LEN(TRIM(F686))=0</formula>
    </cfRule>
  </conditionalFormatting>
  <conditionalFormatting sqref="F796">
    <cfRule type="containsBlanks" dxfId="271" priority="112">
      <formula>LEN(TRIM(F796))=0</formula>
    </cfRule>
  </conditionalFormatting>
  <conditionalFormatting sqref="F796">
    <cfRule type="containsBlanks" dxfId="270" priority="111">
      <formula>LEN(TRIM(F796))=0</formula>
    </cfRule>
  </conditionalFormatting>
  <conditionalFormatting sqref="F797:F799">
    <cfRule type="containsBlanks" dxfId="269" priority="110">
      <formula>LEN(TRIM(F797))=0</formula>
    </cfRule>
  </conditionalFormatting>
  <conditionalFormatting sqref="F797:F799">
    <cfRule type="containsBlanks" dxfId="268" priority="109">
      <formula>LEN(TRIM(F797))=0</formula>
    </cfRule>
  </conditionalFormatting>
  <conditionalFormatting sqref="T47:T48">
    <cfRule type="containsBlanks" dxfId="267" priority="292">
      <formula>LEN(TRIM(T47))=0</formula>
    </cfRule>
  </conditionalFormatting>
  <conditionalFormatting sqref="T47:T48">
    <cfRule type="containsBlanks" dxfId="266" priority="291">
      <formula>LEN(TRIM(T47))=0</formula>
    </cfRule>
  </conditionalFormatting>
  <conditionalFormatting sqref="T97">
    <cfRule type="containsBlanks" dxfId="265" priority="290">
      <formula>LEN(TRIM(T97))=0</formula>
    </cfRule>
  </conditionalFormatting>
  <conditionalFormatting sqref="D72:D87 E78:R78 T78 E79 G79:P79 R79">
    <cfRule type="containsBlanks" dxfId="264" priority="283">
      <formula>LEN(TRIM(D72))=0</formula>
    </cfRule>
  </conditionalFormatting>
  <conditionalFormatting sqref="D253:D258">
    <cfRule type="containsBlanks" dxfId="263" priority="282">
      <formula>LEN(TRIM(D253))=0</formula>
    </cfRule>
  </conditionalFormatting>
  <conditionalFormatting sqref="D253:D258">
    <cfRule type="containsBlanks" dxfId="262" priority="281">
      <formula>LEN(TRIM(D253))=0</formula>
    </cfRule>
  </conditionalFormatting>
  <conditionalFormatting sqref="D587:D588">
    <cfRule type="containsBlanks" dxfId="261" priority="280">
      <formula>LEN(TRIM(D587))=0</formula>
    </cfRule>
  </conditionalFormatting>
  <conditionalFormatting sqref="D587:D588">
    <cfRule type="containsBlanks" dxfId="260" priority="279">
      <formula>LEN(TRIM(D587))=0</formula>
    </cfRule>
  </conditionalFormatting>
  <conditionalFormatting sqref="D536:D540">
    <cfRule type="containsBlanks" dxfId="259" priority="278">
      <formula>LEN(TRIM(D536))=0</formula>
    </cfRule>
  </conditionalFormatting>
  <conditionalFormatting sqref="D536:D540">
    <cfRule type="containsBlanks" dxfId="258" priority="277">
      <formula>LEN(TRIM(D536))=0</formula>
    </cfRule>
  </conditionalFormatting>
  <conditionalFormatting sqref="D553:D555 D558:D559">
    <cfRule type="containsBlanks" dxfId="257" priority="276">
      <formula>LEN(TRIM(D553))=0</formula>
    </cfRule>
  </conditionalFormatting>
  <conditionalFormatting sqref="D553:D555 D558:D559">
    <cfRule type="containsBlanks" dxfId="256" priority="275">
      <formula>LEN(TRIM(D553))=0</formula>
    </cfRule>
  </conditionalFormatting>
  <conditionalFormatting sqref="D591:D626">
    <cfRule type="containsBlanks" dxfId="255" priority="274">
      <formula>LEN(TRIM(D591))=0</formula>
    </cfRule>
  </conditionalFormatting>
  <conditionalFormatting sqref="D243">
    <cfRule type="containsBlanks" dxfId="254" priority="271">
      <formula>LEN(TRIM(D243))=0</formula>
    </cfRule>
  </conditionalFormatting>
  <conditionalFormatting sqref="D243">
    <cfRule type="containsBlanks" dxfId="253" priority="270">
      <formula>LEN(TRIM(D243))=0</formula>
    </cfRule>
  </conditionalFormatting>
  <conditionalFormatting sqref="D252">
    <cfRule type="containsBlanks" dxfId="252" priority="269">
      <formula>LEN(TRIM(D252))=0</formula>
    </cfRule>
  </conditionalFormatting>
  <conditionalFormatting sqref="D252">
    <cfRule type="containsBlanks" dxfId="251" priority="268">
      <formula>LEN(TRIM(D252))=0</formula>
    </cfRule>
  </conditionalFormatting>
  <conditionalFormatting sqref="D48">
    <cfRule type="containsBlanks" dxfId="250" priority="267">
      <formula>LEN(TRIM(D48))=0</formula>
    </cfRule>
  </conditionalFormatting>
  <conditionalFormatting sqref="D48">
    <cfRule type="containsBlanks" dxfId="249" priority="266">
      <formula>LEN(TRIM(D48))=0</formula>
    </cfRule>
  </conditionalFormatting>
  <conditionalFormatting sqref="D67 D69:D71">
    <cfRule type="containsBlanks" dxfId="248" priority="264">
      <formula>LEN(TRIM(D67))=0</formula>
    </cfRule>
  </conditionalFormatting>
  <conditionalFormatting sqref="D67 D69:D71">
    <cfRule type="containsBlanks" dxfId="247" priority="265">
      <formula>LEN(TRIM(D67))=0</formula>
    </cfRule>
  </conditionalFormatting>
  <conditionalFormatting sqref="D88">
    <cfRule type="containsBlanks" dxfId="246" priority="262">
      <formula>LEN(TRIM(D88))=0</formula>
    </cfRule>
  </conditionalFormatting>
  <conditionalFormatting sqref="D88">
    <cfRule type="containsBlanks" dxfId="245" priority="263">
      <formula>LEN(TRIM(D88))=0</formula>
    </cfRule>
  </conditionalFormatting>
  <conditionalFormatting sqref="D109">
    <cfRule type="containsBlanks" dxfId="244" priority="261">
      <formula>LEN(TRIM(D109))=0</formula>
    </cfRule>
  </conditionalFormatting>
  <conditionalFormatting sqref="D109">
    <cfRule type="containsBlanks" dxfId="243" priority="260">
      <formula>LEN(TRIM(D109))=0</formula>
    </cfRule>
  </conditionalFormatting>
  <conditionalFormatting sqref="D227">
    <cfRule type="containsBlanks" dxfId="242" priority="258">
      <formula>LEN(TRIM(D227))=0</formula>
    </cfRule>
  </conditionalFormatting>
  <conditionalFormatting sqref="D227">
    <cfRule type="containsBlanks" dxfId="241" priority="259">
      <formula>LEN(TRIM(D227))=0</formula>
    </cfRule>
  </conditionalFormatting>
  <conditionalFormatting sqref="D228">
    <cfRule type="containsBlanks" dxfId="240" priority="256">
      <formula>LEN(TRIM(D228))=0</formula>
    </cfRule>
  </conditionalFormatting>
  <conditionalFormatting sqref="D228">
    <cfRule type="containsBlanks" dxfId="239" priority="257">
      <formula>LEN(TRIM(D228))=0</formula>
    </cfRule>
  </conditionalFormatting>
  <conditionalFormatting sqref="D247:D248">
    <cfRule type="containsBlanks" dxfId="238" priority="254">
      <formula>LEN(TRIM(D247))=0</formula>
    </cfRule>
  </conditionalFormatting>
  <conditionalFormatting sqref="D247:D248">
    <cfRule type="containsBlanks" dxfId="237" priority="255">
      <formula>LEN(TRIM(D247))=0</formula>
    </cfRule>
  </conditionalFormatting>
  <conditionalFormatting sqref="D496:D497">
    <cfRule type="containsBlanks" dxfId="236" priority="253">
      <formula>LEN(TRIM(D496))=0</formula>
    </cfRule>
  </conditionalFormatting>
  <conditionalFormatting sqref="D496:D497">
    <cfRule type="containsBlanks" dxfId="235" priority="252">
      <formula>LEN(TRIM(D496))=0</formula>
    </cfRule>
  </conditionalFormatting>
  <conditionalFormatting sqref="D498:D504">
    <cfRule type="containsBlanks" dxfId="234" priority="251">
      <formula>LEN(TRIM(D498))=0</formula>
    </cfRule>
  </conditionalFormatting>
  <conditionalFormatting sqref="D498:D504">
    <cfRule type="containsBlanks" dxfId="233" priority="250">
      <formula>LEN(TRIM(D498))=0</formula>
    </cfRule>
  </conditionalFormatting>
  <conditionalFormatting sqref="D522:D523 D528 D530:D531 D533:D534">
    <cfRule type="containsBlanks" dxfId="232" priority="249">
      <formula>LEN(TRIM(D522))=0</formula>
    </cfRule>
  </conditionalFormatting>
  <conditionalFormatting sqref="D522:D523 D528 D530:D531 D533:D534">
    <cfRule type="containsBlanks" dxfId="231" priority="248">
      <formula>LEN(TRIM(D522))=0</formula>
    </cfRule>
  </conditionalFormatting>
  <conditionalFormatting sqref="D549 D551">
    <cfRule type="containsBlanks" dxfId="230" priority="247">
      <formula>LEN(TRIM(D549))=0</formula>
    </cfRule>
  </conditionalFormatting>
  <conditionalFormatting sqref="D549 D551">
    <cfRule type="containsBlanks" dxfId="229" priority="246">
      <formula>LEN(TRIM(D549))=0</formula>
    </cfRule>
  </conditionalFormatting>
  <conditionalFormatting sqref="D573:D574">
    <cfRule type="containsBlanks" dxfId="228" priority="245">
      <formula>LEN(TRIM(D573))=0</formula>
    </cfRule>
  </conditionalFormatting>
  <conditionalFormatting sqref="D573:D574">
    <cfRule type="containsBlanks" dxfId="227" priority="244">
      <formula>LEN(TRIM(D573))=0</formula>
    </cfRule>
  </conditionalFormatting>
  <conditionalFormatting sqref="D585:D586">
    <cfRule type="containsBlanks" dxfId="226" priority="243">
      <formula>LEN(TRIM(D585))=0</formula>
    </cfRule>
  </conditionalFormatting>
  <conditionalFormatting sqref="D585:D586">
    <cfRule type="containsBlanks" dxfId="225" priority="242">
      <formula>LEN(TRIM(D585))=0</formula>
    </cfRule>
  </conditionalFormatting>
  <conditionalFormatting sqref="D589">
    <cfRule type="containsBlanks" dxfId="224" priority="240">
      <formula>LEN(TRIM(D589))=0</formula>
    </cfRule>
  </conditionalFormatting>
  <conditionalFormatting sqref="D589">
    <cfRule type="containsBlanks" dxfId="223" priority="241">
      <formula>LEN(TRIM(D589))=0</formula>
    </cfRule>
  </conditionalFormatting>
  <conditionalFormatting sqref="D675:D677">
    <cfRule type="containsBlanks" dxfId="222" priority="238">
      <formula>LEN(TRIM(D675))=0</formula>
    </cfRule>
  </conditionalFormatting>
  <conditionalFormatting sqref="D675:D677">
    <cfRule type="containsBlanks" dxfId="221" priority="239">
      <formula>LEN(TRIM(D675))=0</formula>
    </cfRule>
  </conditionalFormatting>
  <conditionalFormatting sqref="D679">
    <cfRule type="containsBlanks" dxfId="220" priority="236">
      <formula>LEN(TRIM(D679))=0</formula>
    </cfRule>
  </conditionalFormatting>
  <conditionalFormatting sqref="D679">
    <cfRule type="containsBlanks" dxfId="219" priority="237">
      <formula>LEN(TRIM(D679))=0</formula>
    </cfRule>
  </conditionalFormatting>
  <conditionalFormatting sqref="D686">
    <cfRule type="containsBlanks" dxfId="218" priority="235">
      <formula>LEN(TRIM(D686))=0</formula>
    </cfRule>
  </conditionalFormatting>
  <conditionalFormatting sqref="D686">
    <cfRule type="containsBlanks" dxfId="217" priority="234">
      <formula>LEN(TRIM(D686))=0</formula>
    </cfRule>
  </conditionalFormatting>
  <conditionalFormatting sqref="D796">
    <cfRule type="containsBlanks" dxfId="216" priority="233">
      <formula>LEN(TRIM(D796))=0</formula>
    </cfRule>
  </conditionalFormatting>
  <conditionalFormatting sqref="D796">
    <cfRule type="containsBlanks" dxfId="215" priority="232">
      <formula>LEN(TRIM(D796))=0</formula>
    </cfRule>
  </conditionalFormatting>
  <conditionalFormatting sqref="D797:D799">
    <cfRule type="containsBlanks" dxfId="214" priority="230">
      <formula>LEN(TRIM(D797))=0</formula>
    </cfRule>
  </conditionalFormatting>
  <conditionalFormatting sqref="D797:D799">
    <cfRule type="containsBlanks" dxfId="213" priority="231">
      <formula>LEN(TRIM(D797))=0</formula>
    </cfRule>
  </conditionalFormatting>
  <conditionalFormatting sqref="D234:D238 E235:R235">
    <cfRule type="containsBlanks" dxfId="212" priority="229">
      <formula>LEN(TRIM(D234))=0</formula>
    </cfRule>
  </conditionalFormatting>
  <conditionalFormatting sqref="D234:D238 E235:R235">
    <cfRule type="containsBlanks" dxfId="211" priority="228">
      <formula>LEN(TRIM(D234))=0</formula>
    </cfRule>
  </conditionalFormatting>
  <conditionalFormatting sqref="D234:D238 E235:R235">
    <cfRule type="containsBlanks" dxfId="210" priority="227">
      <formula>LEN(TRIM(D234))=0</formula>
    </cfRule>
  </conditionalFormatting>
  <conditionalFormatting sqref="D578 D580">
    <cfRule type="containsBlanks" dxfId="209" priority="225">
      <formula>LEN(TRIM(D578))=0</formula>
    </cfRule>
  </conditionalFormatting>
  <conditionalFormatting sqref="D578 D580">
    <cfRule type="containsBlanks" dxfId="208" priority="224">
      <formula>LEN(TRIM(D578))=0</formula>
    </cfRule>
  </conditionalFormatting>
  <conditionalFormatting sqref="D578 D580">
    <cfRule type="containsBlanks" dxfId="207" priority="226">
      <formula>LEN(TRIM(D578))=0</formula>
    </cfRule>
  </conditionalFormatting>
  <conditionalFormatting sqref="D630:D631">
    <cfRule type="containsBlanks" dxfId="206" priority="223">
      <formula>LEN(TRIM(D630))=0</formula>
    </cfRule>
  </conditionalFormatting>
  <conditionalFormatting sqref="D560">
    <cfRule type="containsBlanks" dxfId="205" priority="222">
      <formula>LEN(TRIM(D560))=0</formula>
    </cfRule>
  </conditionalFormatting>
  <conditionalFormatting sqref="D560">
    <cfRule type="containsBlanks" dxfId="204" priority="221">
      <formula>LEN(TRIM(D560))=0</formula>
    </cfRule>
  </conditionalFormatting>
  <conditionalFormatting sqref="D736:E736 D735:R735 I736:P736 T735 G736 R736">
    <cfRule type="containsBlanks" dxfId="203" priority="220">
      <formula>LEN(TRIM(D735))=0</formula>
    </cfRule>
  </conditionalFormatting>
  <conditionalFormatting sqref="E590 E77 E251 E747 E633:E674 E67:E71 E244:E246 E579 E627:E629 E242 E584 E796:E807 E789:E792 E783 E781 E777 E766 E733:E734 E724:E725 E88:E89 E19:E60 E680:E681 E683:E689 E582 E91:E117 E119:E233 E809:E810 E80 E691:E709 E711:E721">
    <cfRule type="containsBlanks" dxfId="202" priority="219">
      <formula>LEN(TRIM(E19))=0</formula>
    </cfRule>
  </conditionalFormatting>
  <conditionalFormatting sqref="E239:E241 E581 E591:E626 E748:E765 E243 E722:E723 E737:E746 E726:E732 E675:E679 E778:E780 E782 E784:E788 E793:E795 E247:E250 E72:E76 E81:E87 E61:E66 E585:E589 E767:E776 E583 E682:E684 E252:E259">
    <cfRule type="containsBlanks" dxfId="201" priority="218">
      <formula>LEN(TRIM(E61))=0</formula>
    </cfRule>
  </conditionalFormatting>
  <conditionalFormatting sqref="E20:E29 E229:E233 E581 E49 E72:E77 E243 E249:E250 E525:E526 E530:E531 E543 E587:E588 E591:E626 E689 E61:E66 E51:E54 E583 E80:E87 E691:E696">
    <cfRule type="containsBlanks" dxfId="200" priority="217">
      <formula>LEN(TRIM(E20))=0</formula>
    </cfRule>
  </conditionalFormatting>
  <conditionalFormatting sqref="E72:E77 E80:E87">
    <cfRule type="containsBlanks" dxfId="199" priority="216">
      <formula>LEN(TRIM(E72))=0</formula>
    </cfRule>
  </conditionalFormatting>
  <conditionalFormatting sqref="E72:E77 E80:E87">
    <cfRule type="containsBlanks" dxfId="198" priority="215">
      <formula>LEN(TRIM(E72))=0</formula>
    </cfRule>
  </conditionalFormatting>
  <conditionalFormatting sqref="E253:E258">
    <cfRule type="containsBlanks" dxfId="197" priority="214">
      <formula>LEN(TRIM(E253))=0</formula>
    </cfRule>
  </conditionalFormatting>
  <conditionalFormatting sqref="E253:E258">
    <cfRule type="containsBlanks" dxfId="196" priority="213">
      <formula>LEN(TRIM(E253))=0</formula>
    </cfRule>
  </conditionalFormatting>
  <conditionalFormatting sqref="E587:E588">
    <cfRule type="containsBlanks" dxfId="195" priority="212">
      <formula>LEN(TRIM(E587))=0</formula>
    </cfRule>
  </conditionalFormatting>
  <conditionalFormatting sqref="E587:E588">
    <cfRule type="containsBlanks" dxfId="194" priority="211">
      <formula>LEN(TRIM(E587))=0</formula>
    </cfRule>
  </conditionalFormatting>
  <conditionalFormatting sqref="E536:E540">
    <cfRule type="containsBlanks" dxfId="193" priority="210">
      <formula>LEN(TRIM(E536))=0</formula>
    </cfRule>
  </conditionalFormatting>
  <conditionalFormatting sqref="E536:E540">
    <cfRule type="containsBlanks" dxfId="192" priority="209">
      <formula>LEN(TRIM(E536))=0</formula>
    </cfRule>
  </conditionalFormatting>
  <conditionalFormatting sqref="E553:E555 E558:E559">
    <cfRule type="containsBlanks" dxfId="191" priority="208">
      <formula>LEN(TRIM(E553))=0</formula>
    </cfRule>
  </conditionalFormatting>
  <conditionalFormatting sqref="E553:E555 E558:E559">
    <cfRule type="containsBlanks" dxfId="190" priority="207">
      <formula>LEN(TRIM(E553))=0</formula>
    </cfRule>
  </conditionalFormatting>
  <conditionalFormatting sqref="E591:E626">
    <cfRule type="containsBlanks" dxfId="189" priority="206">
      <formula>LEN(TRIM(E591))=0</formula>
    </cfRule>
  </conditionalFormatting>
  <conditionalFormatting sqref="E591:E626">
    <cfRule type="containsBlanks" dxfId="188" priority="205">
      <formula>LEN(TRIM(E591))=0</formula>
    </cfRule>
  </conditionalFormatting>
  <conditionalFormatting sqref="E804:E806">
    <cfRule type="containsBlanks" dxfId="187" priority="204">
      <formula>LEN(TRIM(E804))=0</formula>
    </cfRule>
  </conditionalFormatting>
  <conditionalFormatting sqref="E243">
    <cfRule type="containsBlanks" dxfId="186" priority="203">
      <formula>LEN(TRIM(E243))=0</formula>
    </cfRule>
  </conditionalFormatting>
  <conditionalFormatting sqref="E243">
    <cfRule type="containsBlanks" dxfId="185" priority="202">
      <formula>LEN(TRIM(E243))=0</formula>
    </cfRule>
  </conditionalFormatting>
  <conditionalFormatting sqref="E252">
    <cfRule type="containsBlanks" dxfId="184" priority="201">
      <formula>LEN(TRIM(E252))=0</formula>
    </cfRule>
  </conditionalFormatting>
  <conditionalFormatting sqref="E252">
    <cfRule type="containsBlanks" dxfId="183" priority="200">
      <formula>LEN(TRIM(E252))=0</formula>
    </cfRule>
  </conditionalFormatting>
  <conditionalFormatting sqref="E48">
    <cfRule type="containsBlanks" dxfId="182" priority="199">
      <formula>LEN(TRIM(E48))=0</formula>
    </cfRule>
  </conditionalFormatting>
  <conditionalFormatting sqref="E48">
    <cfRule type="containsBlanks" dxfId="181" priority="198">
      <formula>LEN(TRIM(E48))=0</formula>
    </cfRule>
  </conditionalFormatting>
  <conditionalFormatting sqref="E67 E69:E71">
    <cfRule type="containsBlanks" dxfId="180" priority="196">
      <formula>LEN(TRIM(E67))=0</formula>
    </cfRule>
  </conditionalFormatting>
  <conditionalFormatting sqref="E67 E69:E71">
    <cfRule type="containsBlanks" dxfId="179" priority="197">
      <formula>LEN(TRIM(E67))=0</formula>
    </cfRule>
  </conditionalFormatting>
  <conditionalFormatting sqref="E88">
    <cfRule type="containsBlanks" dxfId="178" priority="194">
      <formula>LEN(TRIM(E88))=0</formula>
    </cfRule>
  </conditionalFormatting>
  <conditionalFormatting sqref="E88">
    <cfRule type="containsBlanks" dxfId="177" priority="195">
      <formula>LEN(TRIM(E88))=0</formula>
    </cfRule>
  </conditionalFormatting>
  <conditionalFormatting sqref="E109">
    <cfRule type="containsBlanks" dxfId="176" priority="193">
      <formula>LEN(TRIM(E109))=0</formula>
    </cfRule>
  </conditionalFormatting>
  <conditionalFormatting sqref="E109">
    <cfRule type="containsBlanks" dxfId="175" priority="192">
      <formula>LEN(TRIM(E109))=0</formula>
    </cfRule>
  </conditionalFormatting>
  <conditionalFormatting sqref="E227">
    <cfRule type="containsBlanks" dxfId="174" priority="190">
      <formula>LEN(TRIM(E227))=0</formula>
    </cfRule>
  </conditionalFormatting>
  <conditionalFormatting sqref="E227">
    <cfRule type="containsBlanks" dxfId="173" priority="191">
      <formula>LEN(TRIM(E227))=0</formula>
    </cfRule>
  </conditionalFormatting>
  <conditionalFormatting sqref="E228">
    <cfRule type="containsBlanks" dxfId="172" priority="188">
      <formula>LEN(TRIM(E228))=0</formula>
    </cfRule>
  </conditionalFormatting>
  <conditionalFormatting sqref="E228">
    <cfRule type="containsBlanks" dxfId="171" priority="189">
      <formula>LEN(TRIM(E228))=0</formula>
    </cfRule>
  </conditionalFormatting>
  <conditionalFormatting sqref="E247:E248">
    <cfRule type="containsBlanks" dxfId="170" priority="186">
      <formula>LEN(TRIM(E247))=0</formula>
    </cfRule>
  </conditionalFormatting>
  <conditionalFormatting sqref="E247:E248">
    <cfRule type="containsBlanks" dxfId="169" priority="187">
      <formula>LEN(TRIM(E247))=0</formula>
    </cfRule>
  </conditionalFormatting>
  <conditionalFormatting sqref="E496:E497">
    <cfRule type="containsBlanks" dxfId="168" priority="185">
      <formula>LEN(TRIM(E496))=0</formula>
    </cfRule>
  </conditionalFormatting>
  <conditionalFormatting sqref="E496:E497">
    <cfRule type="containsBlanks" dxfId="167" priority="184">
      <formula>LEN(TRIM(E496))=0</formula>
    </cfRule>
  </conditionalFormatting>
  <conditionalFormatting sqref="E498:E504">
    <cfRule type="containsBlanks" dxfId="166" priority="183">
      <formula>LEN(TRIM(E498))=0</formula>
    </cfRule>
  </conditionalFormatting>
  <conditionalFormatting sqref="E498:E504">
    <cfRule type="containsBlanks" dxfId="165" priority="182">
      <formula>LEN(TRIM(E498))=0</formula>
    </cfRule>
  </conditionalFormatting>
  <conditionalFormatting sqref="E522:E523 E528 E530:E531 E533:E534">
    <cfRule type="containsBlanks" dxfId="164" priority="181">
      <formula>LEN(TRIM(E522))=0</formula>
    </cfRule>
  </conditionalFormatting>
  <conditionalFormatting sqref="E522:E523 E528 E530:E531 E533:E534">
    <cfRule type="containsBlanks" dxfId="163" priority="180">
      <formula>LEN(TRIM(E522))=0</formula>
    </cfRule>
  </conditionalFormatting>
  <conditionalFormatting sqref="E549 E551">
    <cfRule type="containsBlanks" dxfId="162" priority="179">
      <formula>LEN(TRIM(E549))=0</formula>
    </cfRule>
  </conditionalFormatting>
  <conditionalFormatting sqref="E549 E551">
    <cfRule type="containsBlanks" dxfId="161" priority="178">
      <formula>LEN(TRIM(E549))=0</formula>
    </cfRule>
  </conditionalFormatting>
  <conditionalFormatting sqref="E573:E574">
    <cfRule type="containsBlanks" dxfId="160" priority="177">
      <formula>LEN(TRIM(E573))=0</formula>
    </cfRule>
  </conditionalFormatting>
  <conditionalFormatting sqref="E573:E574">
    <cfRule type="containsBlanks" dxfId="159" priority="176">
      <formula>LEN(TRIM(E573))=0</formula>
    </cfRule>
  </conditionalFormatting>
  <conditionalFormatting sqref="E585:E586">
    <cfRule type="containsBlanks" dxfId="158" priority="175">
      <formula>LEN(TRIM(E585))=0</formula>
    </cfRule>
  </conditionalFormatting>
  <conditionalFormatting sqref="E585:E586">
    <cfRule type="containsBlanks" dxfId="157" priority="174">
      <formula>LEN(TRIM(E585))=0</formula>
    </cfRule>
  </conditionalFormatting>
  <conditionalFormatting sqref="E589">
    <cfRule type="containsBlanks" dxfId="156" priority="172">
      <formula>LEN(TRIM(E589))=0</formula>
    </cfRule>
  </conditionalFormatting>
  <conditionalFormatting sqref="E589">
    <cfRule type="containsBlanks" dxfId="155" priority="173">
      <formula>LEN(TRIM(E589))=0</formula>
    </cfRule>
  </conditionalFormatting>
  <conditionalFormatting sqref="E675:E677">
    <cfRule type="containsBlanks" dxfId="154" priority="170">
      <formula>LEN(TRIM(E675))=0</formula>
    </cfRule>
  </conditionalFormatting>
  <conditionalFormatting sqref="E675:E677">
    <cfRule type="containsBlanks" dxfId="153" priority="171">
      <formula>LEN(TRIM(E675))=0</formula>
    </cfRule>
  </conditionalFormatting>
  <conditionalFormatting sqref="E679">
    <cfRule type="containsBlanks" dxfId="152" priority="168">
      <formula>LEN(TRIM(E679))=0</formula>
    </cfRule>
  </conditionalFormatting>
  <conditionalFormatting sqref="E679">
    <cfRule type="containsBlanks" dxfId="151" priority="169">
      <formula>LEN(TRIM(E679))=0</formula>
    </cfRule>
  </conditionalFormatting>
  <conditionalFormatting sqref="E686">
    <cfRule type="containsBlanks" dxfId="150" priority="167">
      <formula>LEN(TRIM(E686))=0</formula>
    </cfRule>
  </conditionalFormatting>
  <conditionalFormatting sqref="E686">
    <cfRule type="containsBlanks" dxfId="149" priority="166">
      <formula>LEN(TRIM(E686))=0</formula>
    </cfRule>
  </conditionalFormatting>
  <conditionalFormatting sqref="E796">
    <cfRule type="containsBlanks" dxfId="148" priority="165">
      <formula>LEN(TRIM(E796))=0</formula>
    </cfRule>
  </conditionalFormatting>
  <conditionalFormatting sqref="E796">
    <cfRule type="containsBlanks" dxfId="147" priority="164">
      <formula>LEN(TRIM(E796))=0</formula>
    </cfRule>
  </conditionalFormatting>
  <conditionalFormatting sqref="E797:E799">
    <cfRule type="containsBlanks" dxfId="146" priority="162">
      <formula>LEN(TRIM(E797))=0</formula>
    </cfRule>
  </conditionalFormatting>
  <conditionalFormatting sqref="E797:E799">
    <cfRule type="containsBlanks" dxfId="145" priority="163">
      <formula>LEN(TRIM(E797))=0</formula>
    </cfRule>
  </conditionalFormatting>
  <conditionalFormatting sqref="E560">
    <cfRule type="containsBlanks" dxfId="144" priority="153">
      <formula>LEN(TRIM(E560))=0</formula>
    </cfRule>
  </conditionalFormatting>
  <conditionalFormatting sqref="F777 F766 F733:F734 F724:F725 F680:F681 F19:F60 F62:F64 F627:F630 F678 F683:F689 F775 F781:F783 F796:F807 F66:F77 F79:F89 F91:F117 F119:F233 F238 F241 F248 F250 F310 F322 F375 F382 F395 F401 F403 F407 F417 F421 F425:F427 F466 F470 F475 F480 F503 F562 F588 F633:F674 F691:F709 F711:F721 F736:F760 F788:F793 F809:F810">
    <cfRule type="containsBlanks" dxfId="143" priority="152">
      <formula>LEN(TRIM(F19))=0</formula>
    </cfRule>
  </conditionalFormatting>
  <conditionalFormatting sqref="F618:F626 F761:F765 F722:F723 F726:F732 F675:F677 F778:F780 F784:F787 F794:F795 F61 F767:F774 F682:F684 F65 F679 F776">
    <cfRule type="containsBlanks" dxfId="142" priority="151">
      <formula>LEN(TRIM(F61))=0</formula>
    </cfRule>
  </conditionalFormatting>
  <conditionalFormatting sqref="F20:F29 F229:F233 F49 F77 F525:F526 F530:F531 F543 F618:F626 F689 F61 F51:F54 F65 F691:F696">
    <cfRule type="containsBlanks" dxfId="141" priority="150">
      <formula>LEN(TRIM(F20))=0</formula>
    </cfRule>
  </conditionalFormatting>
  <conditionalFormatting sqref="F77">
    <cfRule type="containsBlanks" dxfId="140" priority="149">
      <formula>LEN(TRIM(F77))=0</formula>
    </cfRule>
  </conditionalFormatting>
  <conditionalFormatting sqref="F77">
    <cfRule type="containsBlanks" dxfId="139" priority="148">
      <formula>LEN(TRIM(F77))=0</formula>
    </cfRule>
  </conditionalFormatting>
  <conditionalFormatting sqref="F536:F540">
    <cfRule type="containsBlanks" dxfId="138" priority="147">
      <formula>LEN(TRIM(F536))=0</formula>
    </cfRule>
  </conditionalFormatting>
  <conditionalFormatting sqref="F536:F540">
    <cfRule type="containsBlanks" dxfId="137" priority="146">
      <formula>LEN(TRIM(F536))=0</formula>
    </cfRule>
  </conditionalFormatting>
  <conditionalFormatting sqref="F553:F555 F558:F559">
    <cfRule type="containsBlanks" dxfId="136" priority="145">
      <formula>LEN(TRIM(F553))=0</formula>
    </cfRule>
  </conditionalFormatting>
  <conditionalFormatting sqref="F553:F555 F558:F559">
    <cfRule type="containsBlanks" dxfId="135" priority="144">
      <formula>LEN(TRIM(F553))=0</formula>
    </cfRule>
  </conditionalFormatting>
  <conditionalFormatting sqref="F618:F626">
    <cfRule type="containsBlanks" dxfId="134" priority="143">
      <formula>LEN(TRIM(F618))=0</formula>
    </cfRule>
  </conditionalFormatting>
  <conditionalFormatting sqref="F618:F626">
    <cfRule type="containsBlanks" dxfId="133" priority="142">
      <formula>LEN(TRIM(F618))=0</formula>
    </cfRule>
  </conditionalFormatting>
  <conditionalFormatting sqref="F804:F806">
    <cfRule type="containsBlanks" dxfId="132" priority="141">
      <formula>LEN(TRIM(F804))=0</formula>
    </cfRule>
  </conditionalFormatting>
  <conditionalFormatting sqref="F48">
    <cfRule type="containsBlanks" dxfId="131" priority="140">
      <formula>LEN(TRIM(F48))=0</formula>
    </cfRule>
  </conditionalFormatting>
  <conditionalFormatting sqref="F48">
    <cfRule type="containsBlanks" dxfId="130" priority="139">
      <formula>LEN(TRIM(F48))=0</formula>
    </cfRule>
  </conditionalFormatting>
  <conditionalFormatting sqref="F69">
    <cfRule type="containsBlanks" dxfId="129" priority="137">
      <formula>LEN(TRIM(F69))=0</formula>
    </cfRule>
  </conditionalFormatting>
  <conditionalFormatting sqref="F69">
    <cfRule type="containsBlanks" dxfId="128" priority="138">
      <formula>LEN(TRIM(F69))=0</formula>
    </cfRule>
  </conditionalFormatting>
  <conditionalFormatting sqref="F88">
    <cfRule type="containsBlanks" dxfId="127" priority="135">
      <formula>LEN(TRIM(F88))=0</formula>
    </cfRule>
  </conditionalFormatting>
  <conditionalFormatting sqref="F109">
    <cfRule type="containsBlanks" dxfId="126" priority="134">
      <formula>LEN(TRIM(F109))=0</formula>
    </cfRule>
  </conditionalFormatting>
  <conditionalFormatting sqref="F109">
    <cfRule type="containsBlanks" dxfId="125" priority="133">
      <formula>LEN(TRIM(F109))=0</formula>
    </cfRule>
  </conditionalFormatting>
  <conditionalFormatting sqref="F227">
    <cfRule type="containsBlanks" dxfId="124" priority="131">
      <formula>LEN(TRIM(F227))=0</formula>
    </cfRule>
  </conditionalFormatting>
  <conditionalFormatting sqref="F227">
    <cfRule type="containsBlanks" dxfId="123" priority="132">
      <formula>LEN(TRIM(F227))=0</formula>
    </cfRule>
  </conditionalFormatting>
  <conditionalFormatting sqref="F228">
    <cfRule type="containsBlanks" dxfId="122" priority="129">
      <formula>LEN(TRIM(F228))=0</formula>
    </cfRule>
  </conditionalFormatting>
  <conditionalFormatting sqref="F228">
    <cfRule type="containsBlanks" dxfId="121" priority="130">
      <formula>LEN(TRIM(F228))=0</formula>
    </cfRule>
  </conditionalFormatting>
  <conditionalFormatting sqref="F496:F497">
    <cfRule type="containsBlanks" dxfId="120" priority="128">
      <formula>LEN(TRIM(F496))=0</formula>
    </cfRule>
  </conditionalFormatting>
  <conditionalFormatting sqref="F496:F497">
    <cfRule type="containsBlanks" dxfId="119" priority="127">
      <formula>LEN(TRIM(F496))=0</formula>
    </cfRule>
  </conditionalFormatting>
  <conditionalFormatting sqref="F498:F502 F504">
    <cfRule type="containsBlanks" dxfId="118" priority="126">
      <formula>LEN(TRIM(F498))=0</formula>
    </cfRule>
  </conditionalFormatting>
  <conditionalFormatting sqref="F498:F502 F504">
    <cfRule type="containsBlanks" dxfId="117" priority="125">
      <formula>LEN(TRIM(F498))=0</formula>
    </cfRule>
  </conditionalFormatting>
  <conditionalFormatting sqref="F522:F523 F528 F530:F531 F533:F534">
    <cfRule type="containsBlanks" dxfId="116" priority="124">
      <formula>LEN(TRIM(F522))=0</formula>
    </cfRule>
  </conditionalFormatting>
  <conditionalFormatting sqref="F522:F523 F528 F530:F531 F533:F534">
    <cfRule type="containsBlanks" dxfId="115" priority="123">
      <formula>LEN(TRIM(F522))=0</formula>
    </cfRule>
  </conditionalFormatting>
  <conditionalFormatting sqref="F549 F551">
    <cfRule type="containsBlanks" dxfId="114" priority="122">
      <formula>LEN(TRIM(F549))=0</formula>
    </cfRule>
  </conditionalFormatting>
  <conditionalFormatting sqref="F549 F551">
    <cfRule type="containsBlanks" dxfId="113" priority="121">
      <formula>LEN(TRIM(F549))=0</formula>
    </cfRule>
  </conditionalFormatting>
  <conditionalFormatting sqref="F573">
    <cfRule type="containsBlanks" dxfId="112" priority="120">
      <formula>LEN(TRIM(F573))=0</formula>
    </cfRule>
  </conditionalFormatting>
  <conditionalFormatting sqref="F573">
    <cfRule type="containsBlanks" dxfId="111" priority="119">
      <formula>LEN(TRIM(F573))=0</formula>
    </cfRule>
  </conditionalFormatting>
  <conditionalFormatting sqref="F675:F677">
    <cfRule type="containsBlanks" dxfId="110" priority="117">
      <formula>LEN(TRIM(F675))=0</formula>
    </cfRule>
  </conditionalFormatting>
  <conditionalFormatting sqref="F675:F677">
    <cfRule type="containsBlanks" dxfId="109" priority="118">
      <formula>LEN(TRIM(F675))=0</formula>
    </cfRule>
  </conditionalFormatting>
  <conditionalFormatting sqref="F679">
    <cfRule type="containsBlanks" dxfId="108" priority="116">
      <formula>LEN(TRIM(F679))=0</formula>
    </cfRule>
  </conditionalFormatting>
  <conditionalFormatting sqref="F234 F236">
    <cfRule type="containsBlanks" dxfId="107" priority="108">
      <formula>LEN(TRIM(F234))=0</formula>
    </cfRule>
  </conditionalFormatting>
  <conditionalFormatting sqref="F234 F236">
    <cfRule type="containsBlanks" dxfId="106" priority="107">
      <formula>LEN(TRIM(F234))=0</formula>
    </cfRule>
  </conditionalFormatting>
  <conditionalFormatting sqref="F234 F236">
    <cfRule type="containsBlanks" dxfId="105" priority="106">
      <formula>LEN(TRIM(F234))=0</formula>
    </cfRule>
  </conditionalFormatting>
  <conditionalFormatting sqref="F631">
    <cfRule type="containsBlanks" dxfId="104" priority="105">
      <formula>LEN(TRIM(F631))=0</formula>
    </cfRule>
  </conditionalFormatting>
  <conditionalFormatting sqref="F560">
    <cfRule type="containsBlanks" dxfId="103" priority="104">
      <formula>LEN(TRIM(F560))=0</formula>
    </cfRule>
  </conditionalFormatting>
  <conditionalFormatting sqref="F560">
    <cfRule type="containsBlanks" dxfId="102" priority="103">
      <formula>LEN(TRIM(F560))=0</formula>
    </cfRule>
  </conditionalFormatting>
  <conditionalFormatting sqref="T73 T67:T68 T60">
    <cfRule type="containsBlanks" dxfId="101" priority="102">
      <formula>LEN(TRIM(T60))=0</formula>
    </cfRule>
  </conditionalFormatting>
  <conditionalFormatting sqref="T108 T106 T93">
    <cfRule type="containsBlanks" dxfId="100" priority="101">
      <formula>LEN(TRIM(T93))=0</formula>
    </cfRule>
  </conditionalFormatting>
  <conditionalFormatting sqref="T108 T106">
    <cfRule type="containsBlanks" dxfId="99" priority="100">
      <formula>LEN(TRIM(T106))=0</formula>
    </cfRule>
  </conditionalFormatting>
  <conditionalFormatting sqref="T127 T129:T130 T119 T117 T114 T109">
    <cfRule type="containsBlanks" dxfId="98" priority="99">
      <formula>LEN(TRIM(T109))=0</formula>
    </cfRule>
  </conditionalFormatting>
  <conditionalFormatting sqref="T152:T156 T132:T135">
    <cfRule type="containsBlanks" dxfId="97" priority="98">
      <formula>LEN(TRIM(T132))=0</formula>
    </cfRule>
  </conditionalFormatting>
  <conditionalFormatting sqref="T167 T159:T160 T157">
    <cfRule type="containsBlanks" dxfId="96" priority="97">
      <formula>LEN(TRIM(T157))=0</formula>
    </cfRule>
  </conditionalFormatting>
  <conditionalFormatting sqref="T174:T176 T171:T172 T169">
    <cfRule type="containsBlanks" dxfId="95" priority="96">
      <formula>LEN(TRIM(T169))=0</formula>
    </cfRule>
  </conditionalFormatting>
  <conditionalFormatting sqref="T197:T199 T195 T186:T187 T183:T184 T191:T192">
    <cfRule type="containsBlanks" dxfId="94" priority="95">
      <formula>LEN(TRIM(T183))=0</formula>
    </cfRule>
  </conditionalFormatting>
  <conditionalFormatting sqref="T197 T195">
    <cfRule type="containsBlanks" dxfId="93" priority="94">
      <formula>LEN(TRIM(T195))=0</formula>
    </cfRule>
  </conditionalFormatting>
  <conditionalFormatting sqref="T209 T206:T207 T201:T204">
    <cfRule type="containsBlanks" dxfId="92" priority="93">
      <formula>LEN(TRIM(T201))=0</formula>
    </cfRule>
  </conditionalFormatting>
  <conditionalFormatting sqref="T233 T229:T230 T225">
    <cfRule type="containsBlanks" dxfId="91" priority="92">
      <formula>LEN(TRIM(T225))=0</formula>
    </cfRule>
  </conditionalFormatting>
  <conditionalFormatting sqref="T242:T245 T239 T237">
    <cfRule type="containsBlanks" dxfId="90" priority="91">
      <formula>LEN(TRIM(T237))=0</formula>
    </cfRule>
  </conditionalFormatting>
  <conditionalFormatting sqref="T251:T259 T249 T247">
    <cfRule type="containsBlanks" dxfId="89" priority="90">
      <formula>LEN(TRIM(T247))=0</formula>
    </cfRule>
  </conditionalFormatting>
  <conditionalFormatting sqref="T273:T280 T269 T262 T260">
    <cfRule type="containsBlanks" dxfId="88" priority="89">
      <formula>LEN(TRIM(T260))=0</formula>
    </cfRule>
  </conditionalFormatting>
  <conditionalFormatting sqref="T283:T292 T281">
    <cfRule type="containsBlanks" dxfId="87" priority="88">
      <formula>LEN(TRIM(T281))=0</formula>
    </cfRule>
  </conditionalFormatting>
  <conditionalFormatting sqref="T298:T299 T294:T296">
    <cfRule type="containsBlanks" dxfId="86" priority="87">
      <formula>LEN(TRIM(T294))=0</formula>
    </cfRule>
  </conditionalFormatting>
  <conditionalFormatting sqref="T311:T320 T308">
    <cfRule type="containsBlanks" dxfId="85" priority="86">
      <formula>LEN(TRIM(T308))=0</formula>
    </cfRule>
  </conditionalFormatting>
  <conditionalFormatting sqref="T388 T381 T373:T374 T335:T336 T326:T328">
    <cfRule type="containsBlanks" dxfId="84" priority="85">
      <formula>LEN(TRIM(T326))=0</formula>
    </cfRule>
  </conditionalFormatting>
  <conditionalFormatting sqref="T418:T420 T405:T406 T402 T397:T398">
    <cfRule type="containsBlanks" dxfId="83" priority="84">
      <formula>LEN(TRIM(T397))=0</formula>
    </cfRule>
  </conditionalFormatting>
  <conditionalFormatting sqref="T418:T420">
    <cfRule type="containsBlanks" dxfId="82" priority="83">
      <formula>LEN(TRIM(T418))=0</formula>
    </cfRule>
  </conditionalFormatting>
  <conditionalFormatting sqref="T457:T462 T431 T424 T422">
    <cfRule type="containsBlanks" dxfId="81" priority="82">
      <formula>LEN(TRIM(T422))=0</formula>
    </cfRule>
  </conditionalFormatting>
  <conditionalFormatting sqref="T457:T462 T431 T424 T422">
    <cfRule type="containsBlanks" dxfId="80" priority="81">
      <formula>LEN(TRIM(T422))=0</formula>
    </cfRule>
  </conditionalFormatting>
  <conditionalFormatting sqref="T505 T496 T493:T494 T464:T465">
    <cfRule type="containsBlanks" dxfId="79" priority="80">
      <formula>LEN(TRIM(T464))=0</formula>
    </cfRule>
  </conditionalFormatting>
  <conditionalFormatting sqref="T505 T496 T493:T494 T464:T465">
    <cfRule type="containsBlanks" dxfId="78" priority="79">
      <formula>LEN(TRIM(T464))=0</formula>
    </cfRule>
  </conditionalFormatting>
  <conditionalFormatting sqref="T535:T537 T522:T523">
    <cfRule type="containsBlanks" dxfId="77" priority="78">
      <formula>LEN(TRIM(T522))=0</formula>
    </cfRule>
  </conditionalFormatting>
  <conditionalFormatting sqref="T535:T537 T532 T529 T522:T523">
    <cfRule type="containsBlanks" dxfId="76" priority="77">
      <formula>LEN(TRIM(T522))=0</formula>
    </cfRule>
  </conditionalFormatting>
  <conditionalFormatting sqref="T551:T552">
    <cfRule type="containsBlanks" dxfId="75" priority="76">
      <formula>LEN(TRIM(T551))=0</formula>
    </cfRule>
  </conditionalFormatting>
  <conditionalFormatting sqref="T551:T552">
    <cfRule type="containsBlanks" dxfId="74" priority="75">
      <formula>LEN(TRIM(T551))=0</formula>
    </cfRule>
  </conditionalFormatting>
  <conditionalFormatting sqref="T578:T586 T575:T576">
    <cfRule type="containsBlanks" dxfId="73" priority="74">
      <formula>LEN(TRIM(T575))=0</formula>
    </cfRule>
  </conditionalFormatting>
  <conditionalFormatting sqref="T580:T586">
    <cfRule type="containsBlanks" dxfId="72" priority="73">
      <formula>LEN(TRIM(T580))=0</formula>
    </cfRule>
  </conditionalFormatting>
  <conditionalFormatting sqref="T577">
    <cfRule type="containsBlanks" dxfId="71" priority="72">
      <formula>LEN(TRIM(T577))=0</formula>
    </cfRule>
  </conditionalFormatting>
  <conditionalFormatting sqref="T612:T613 T610 T608 T606 T603:T604 T600 T598 T595 T593 T589:T590">
    <cfRule type="containsBlanks" dxfId="70" priority="71">
      <formula>LEN(TRIM(T589))=0</formula>
    </cfRule>
  </conditionalFormatting>
  <conditionalFormatting sqref="T612:T613 T610 T608 T606 T603:T604 T600 T598 T595 T593 T589:T590">
    <cfRule type="containsBlanks" dxfId="69" priority="70">
      <formula>LEN(TRIM(T589))=0</formula>
    </cfRule>
  </conditionalFormatting>
  <conditionalFormatting sqref="T617 T615">
    <cfRule type="containsBlanks" dxfId="68" priority="69">
      <formula>LEN(TRIM(T615))=0</formula>
    </cfRule>
  </conditionalFormatting>
  <conditionalFormatting sqref="T617 T615">
    <cfRule type="containsBlanks" dxfId="67" priority="68">
      <formula>LEN(TRIM(T615))=0</formula>
    </cfRule>
  </conditionalFormatting>
  <conditionalFormatting sqref="T639:T652 T635:T636">
    <cfRule type="containsBlanks" dxfId="66" priority="67">
      <formula>LEN(TRIM(T635))=0</formula>
    </cfRule>
  </conditionalFormatting>
  <conditionalFormatting sqref="T645:T652">
    <cfRule type="containsBlanks" dxfId="65" priority="66">
      <formula>LEN(TRIM(T645))=0</formula>
    </cfRule>
  </conditionalFormatting>
  <conditionalFormatting sqref="T655:T659">
    <cfRule type="containsBlanks" dxfId="64" priority="65">
      <formula>LEN(TRIM(T655))=0</formula>
    </cfRule>
  </conditionalFormatting>
  <conditionalFormatting sqref="T655:T659">
    <cfRule type="containsBlanks" dxfId="63" priority="64">
      <formula>LEN(TRIM(T655))=0</formula>
    </cfRule>
  </conditionalFormatting>
  <conditionalFormatting sqref="T661:T663">
    <cfRule type="containsBlanks" dxfId="62" priority="63">
      <formula>LEN(TRIM(T661))=0</formula>
    </cfRule>
  </conditionalFormatting>
  <conditionalFormatting sqref="T661:T663">
    <cfRule type="containsBlanks" dxfId="61" priority="62">
      <formula>LEN(TRIM(T661))=0</formula>
    </cfRule>
  </conditionalFormatting>
  <conditionalFormatting sqref="T293">
    <cfRule type="containsBlanks" dxfId="60" priority="61">
      <formula>LEN(TRIM(T293))=0</formula>
    </cfRule>
  </conditionalFormatting>
  <conditionalFormatting sqref="T672">
    <cfRule type="containsBlanks" dxfId="59" priority="60">
      <formula>LEN(TRIM(T672))=0</formula>
    </cfRule>
  </conditionalFormatting>
  <conditionalFormatting sqref="T665:T671">
    <cfRule type="containsBlanks" dxfId="58" priority="59">
      <formula>LEN(TRIM(T665))=0</formula>
    </cfRule>
  </conditionalFormatting>
  <conditionalFormatting sqref="T342 T347 T344:T345">
    <cfRule type="containsBlanks" dxfId="57" priority="58">
      <formula>LEN(TRIM(T342))=0</formula>
    </cfRule>
  </conditionalFormatting>
  <conditionalFormatting sqref="T759:T760 T355 T349:T353 T346 T337:T341">
    <cfRule type="containsBlanks" dxfId="56" priority="57">
      <formula>LEN(TRIM(T337))=0</formula>
    </cfRule>
  </conditionalFormatting>
  <conditionalFormatting sqref="T587">
    <cfRule type="containsBlanks" dxfId="55" priority="56">
      <formula>LEN(TRIM(T587))=0</formula>
    </cfRule>
  </conditionalFormatting>
  <conditionalFormatting sqref="T605">
    <cfRule type="containsBlanks" dxfId="54" priority="55">
      <formula>LEN(TRIM(T605))=0</formula>
    </cfRule>
  </conditionalFormatting>
  <conditionalFormatting sqref="T616">
    <cfRule type="containsBlanks" dxfId="53" priority="54">
      <formula>LEN(TRIM(T616))=0</formula>
    </cfRule>
  </conditionalFormatting>
  <conditionalFormatting sqref="T528">
    <cfRule type="containsBlanks" dxfId="52" priority="53">
      <formula>LEN(TRIM(T528))=0</formula>
    </cfRule>
  </conditionalFormatting>
  <conditionalFormatting sqref="T591">
    <cfRule type="containsBlanks" dxfId="51" priority="52">
      <formula>LEN(TRIM(T591))=0</formula>
    </cfRule>
  </conditionalFormatting>
  <conditionalFormatting sqref="T565:T566">
    <cfRule type="containsBlanks" dxfId="50" priority="51">
      <formula>LEN(TRIM(T565))=0</formula>
    </cfRule>
  </conditionalFormatting>
  <conditionalFormatting sqref="T611 T609 T601">
    <cfRule type="containsBlanks" dxfId="49" priority="50">
      <formula>LEN(TRIM(T601))=0</formula>
    </cfRule>
  </conditionalFormatting>
  <conditionalFormatting sqref="T491">
    <cfRule type="containsBlanks" dxfId="48" priority="49">
      <formula>LEN(TRIM(T491))=0</formula>
    </cfRule>
  </conditionalFormatting>
  <conditionalFormatting sqref="T509">
    <cfRule type="containsBlanks" dxfId="47" priority="48">
      <formula>LEN(TRIM(T509))=0</formula>
    </cfRule>
  </conditionalFormatting>
  <conditionalFormatting sqref="T510">
    <cfRule type="containsBlanks" dxfId="46" priority="47">
      <formula>LEN(TRIM(T510))=0</formula>
    </cfRule>
  </conditionalFormatting>
  <conditionalFormatting sqref="T542">
    <cfRule type="containsBlanks" dxfId="45" priority="46">
      <formula>LEN(TRIM(P536))=0</formula>
    </cfRule>
  </conditionalFormatting>
  <conditionalFormatting sqref="T544">
    <cfRule type="containsBlanks" dxfId="44" priority="45">
      <formula>LEN(TRIM(T544))=0</formula>
    </cfRule>
  </conditionalFormatting>
  <conditionalFormatting sqref="T550">
    <cfRule type="containsBlanks" dxfId="43" priority="44">
      <formula>LEN(TRIM(P543))=0</formula>
    </cfRule>
  </conditionalFormatting>
  <conditionalFormatting sqref="T550">
    <cfRule type="containsBlanks" dxfId="42" priority="43">
      <formula>LEN(TRIM(P543))=0</formula>
    </cfRule>
  </conditionalFormatting>
  <conditionalFormatting sqref="T554">
    <cfRule type="containsBlanks" dxfId="41" priority="41">
      <formula>LEN(TRIM(P551))=0</formula>
    </cfRule>
  </conditionalFormatting>
  <conditionalFormatting sqref="T554">
    <cfRule type="containsBlanks" dxfId="40" priority="42">
      <formula>LEN(TRIM(P551))=0</formula>
    </cfRule>
  </conditionalFormatting>
  <conditionalFormatting sqref="T596">
    <cfRule type="containsBlanks" dxfId="39" priority="39">
      <formula>LEN(TRIM(P581))=0</formula>
    </cfRule>
  </conditionalFormatting>
  <conditionalFormatting sqref="T596">
    <cfRule type="containsBlanks" dxfId="38" priority="40">
      <formula>LEN(TRIM(P581))=0</formula>
    </cfRule>
  </conditionalFormatting>
  <conditionalFormatting sqref="T607">
    <cfRule type="containsBlanks" dxfId="37" priority="37">
      <formula>LEN(TRIM(P589))=0</formula>
    </cfRule>
  </conditionalFormatting>
  <conditionalFormatting sqref="T607">
    <cfRule type="containsBlanks" dxfId="36" priority="38">
      <formula>LEN(TRIM(P589))=0</formula>
    </cfRule>
  </conditionalFormatting>
  <conditionalFormatting sqref="T633">
    <cfRule type="containsBlanks" dxfId="35" priority="36">
      <formula>LEN(TRIM(T633))=0</formula>
    </cfRule>
  </conditionalFormatting>
  <conditionalFormatting sqref="T633">
    <cfRule type="containsBlanks" dxfId="34" priority="35">
      <formula>LEN(TRIM(T633))=0</formula>
    </cfRule>
  </conditionalFormatting>
  <conditionalFormatting sqref="T502">
    <cfRule type="containsBlanks" dxfId="33" priority="34">
      <formula>LEN(TRIM(T502))=0</formula>
    </cfRule>
  </conditionalFormatting>
  <conditionalFormatting sqref="T503">
    <cfRule type="containsBlanks" dxfId="32" priority="33">
      <formula>LEN(TRIM(T503))=0</formula>
    </cfRule>
  </conditionalFormatting>
  <conditionalFormatting sqref="T504">
    <cfRule type="containsBlanks" dxfId="31" priority="32">
      <formula>LEN(TRIM(T504))=0</formula>
    </cfRule>
  </conditionalFormatting>
  <conditionalFormatting sqref="T507">
    <cfRule type="containsBlanks" dxfId="30" priority="31">
      <formula>LEN(TRIM(T507))=0</formula>
    </cfRule>
  </conditionalFormatting>
  <conditionalFormatting sqref="T508">
    <cfRule type="containsBlanks" dxfId="29" priority="30">
      <formula>LEN(TRIM(T508))=0</formula>
    </cfRule>
  </conditionalFormatting>
  <conditionalFormatting sqref="T543">
    <cfRule type="containsBlanks" dxfId="28" priority="29">
      <formula>LEN(TRIM(T543))=0</formula>
    </cfRule>
  </conditionalFormatting>
  <conditionalFormatting sqref="T546">
    <cfRule type="containsBlanks" dxfId="27" priority="28">
      <formula>LEN(TRIM(T546))=0</formula>
    </cfRule>
  </conditionalFormatting>
  <conditionalFormatting sqref="T664">
    <cfRule type="containsBlanks" dxfId="26" priority="27">
      <formula>LEN(TRIM(T664))=0</formula>
    </cfRule>
  </conditionalFormatting>
  <conditionalFormatting sqref="T557">
    <cfRule type="containsBlanks" dxfId="25" priority="26">
      <formula>LEN(TRIM(T557))=0</formula>
    </cfRule>
  </conditionalFormatting>
  <conditionalFormatting sqref="T553">
    <cfRule type="containsBlanks" dxfId="24" priority="25">
      <formula>LEN(TRIM(T553))=0</formula>
    </cfRule>
  </conditionalFormatting>
  <conditionalFormatting sqref="T553">
    <cfRule type="containsBlanks" dxfId="23" priority="24">
      <formula>LEN(TRIM(T553))=0</formula>
    </cfRule>
  </conditionalFormatting>
  <conditionalFormatting sqref="T602">
    <cfRule type="containsBlanks" dxfId="22" priority="22">
      <formula>LEN(TRIM(P584))=0</formula>
    </cfRule>
  </conditionalFormatting>
  <conditionalFormatting sqref="T602">
    <cfRule type="containsBlanks" dxfId="21" priority="23">
      <formula>LEN(TRIM(P584))=0</formula>
    </cfRule>
  </conditionalFormatting>
  <conditionalFormatting sqref="T354">
    <cfRule type="containsBlanks" dxfId="20" priority="21">
      <formula>LEN(TRIM(T354))=0</formula>
    </cfRule>
  </conditionalFormatting>
  <conditionalFormatting sqref="T348">
    <cfRule type="containsBlanks" dxfId="19" priority="20">
      <formula>LEN(TRIM(T348))=0</formula>
    </cfRule>
  </conditionalFormatting>
  <conditionalFormatting sqref="T57:T58">
    <cfRule type="containsBlanks" dxfId="18" priority="19">
      <formula>LEN(TRIM(T57))=0</formula>
    </cfRule>
  </conditionalFormatting>
  <conditionalFormatting sqref="T70">
    <cfRule type="containsBlanks" dxfId="17" priority="18">
      <formula>LEN(TRIM(T70))=0</formula>
    </cfRule>
  </conditionalFormatting>
  <conditionalFormatting sqref="T74:T76">
    <cfRule type="containsBlanks" dxfId="16" priority="17">
      <formula>LEN(TRIM(T74))=0</formula>
    </cfRule>
  </conditionalFormatting>
  <conditionalFormatting sqref="T80">
    <cfRule type="containsBlanks" dxfId="15" priority="16">
      <formula>LEN(TRIM(T80))=0</formula>
    </cfRule>
  </conditionalFormatting>
  <conditionalFormatting sqref="T85:T87">
    <cfRule type="containsBlanks" dxfId="14" priority="15">
      <formula>LEN(TRIM(T85))=0</formula>
    </cfRule>
  </conditionalFormatting>
  <conditionalFormatting sqref="T89">
    <cfRule type="containsBlanks" dxfId="13" priority="14">
      <formula>LEN(TRIM(T89))=0</formula>
    </cfRule>
  </conditionalFormatting>
  <conditionalFormatting sqref="T143">
    <cfRule type="containsBlanks" dxfId="12" priority="13">
      <formula>LEN(TRIM(T143))=0</formula>
    </cfRule>
  </conditionalFormatting>
  <conditionalFormatting sqref="T173">
    <cfRule type="containsBlanks" dxfId="11" priority="12">
      <formula>LEN(TRIM(T173))=0</formula>
    </cfRule>
  </conditionalFormatting>
  <conditionalFormatting sqref="T177:T179">
    <cfRule type="containsBlanks" dxfId="10" priority="11">
      <formula>LEN(TRIM(T177))=0</formula>
    </cfRule>
  </conditionalFormatting>
  <conditionalFormatting sqref="T212">
    <cfRule type="containsBlanks" dxfId="9" priority="10">
      <formula>LEN(TRIM(T212))=0</formula>
    </cfRule>
  </conditionalFormatting>
  <conditionalFormatting sqref="T226">
    <cfRule type="containsBlanks" dxfId="8" priority="9">
      <formula>LEN(TRIM(T226))=0</formula>
    </cfRule>
  </conditionalFormatting>
  <conditionalFormatting sqref="T330:T333">
    <cfRule type="containsBlanks" dxfId="7" priority="8">
      <formula>LEN(TRIM(T330))=0</formula>
    </cfRule>
  </conditionalFormatting>
  <conditionalFormatting sqref="T695">
    <cfRule type="containsBlanks" dxfId="6" priority="6">
      <formula>LEN(TRIM(T695))=0</formula>
    </cfRule>
  </conditionalFormatting>
  <conditionalFormatting sqref="T695">
    <cfRule type="containsBlanks" dxfId="5" priority="5">
      <formula>LEN(TRIM(T695))=0</formula>
    </cfRule>
  </conditionalFormatting>
  <conditionalFormatting sqref="T695">
    <cfRule type="containsBlanks" dxfId="4" priority="7">
      <formula>LEN(TRIM(A670))=0</formula>
    </cfRule>
  </conditionalFormatting>
  <conditionalFormatting sqref="T715">
    <cfRule type="containsBlanks" dxfId="3" priority="4">
      <formula>LEN(TRIM(T715))=0</formula>
    </cfRule>
  </conditionalFormatting>
  <conditionalFormatting sqref="T715">
    <cfRule type="containsBlanks" dxfId="2" priority="3">
      <formula>LEN(TRIM(T715))=0</formula>
    </cfRule>
  </conditionalFormatting>
  <conditionalFormatting sqref="T788">
    <cfRule type="containsBlanks" dxfId="1" priority="2">
      <formula>LEN(TRIM(T788))=0</formula>
    </cfRule>
  </conditionalFormatting>
  <conditionalFormatting sqref="T788">
    <cfRule type="containsBlanks" dxfId="0" priority="1">
      <formula>LEN(TRIM(T788))=0</formula>
    </cfRule>
  </conditionalFormatting>
  <pageMargins left="0.35433070866141736" right="0.19685039370078738" top="0.78740157480314954" bottom="0.78740157480314954" header="0.51181102362204722" footer="0.51181102362204722"/>
  <pageSetup paperSize="9" scale="60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2024-05-14T06:54:22Z</dcterms:created>
  <dcterms:modified xsi:type="dcterms:W3CDTF">2024-05-14T08:09:24Z</dcterms:modified>
</cp:coreProperties>
</file>