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3 квартал 2023 г\Папка 1_Отчетность АО ДГК за 9 месяцев 2023 года\"/>
    </mc:Choice>
  </mc:AlternateContent>
  <bookViews>
    <workbookView xWindow="0" yWindow="0" windowWidth="38400" windowHeight="17400"/>
  </bookViews>
  <sheets>
    <sheet name="10 Кв ф" sheetId="1" r:id="rId1"/>
  </sheets>
  <definedNames>
    <definedName name="_xlnm._FilterDatabase" localSheetId="0" hidden="1">'10 Кв ф'!$A$18:$AJ$834</definedName>
    <definedName name="Z_0166F564_6860_4A4D_BCAA_7E652E2AE38D_.wvu.FilterData" localSheetId="0" hidden="1">'10 Кв ф'!$A$18:$T$795</definedName>
    <definedName name="Z_06A3F353_51B3_4A72_AD0A_D70EC1B6E0CE_.wvu.FilterData" localSheetId="0" hidden="1">'10 Кв ф'!$A$19:$T$795</definedName>
    <definedName name="Z_0A56C8BB_F57D_4E95_9156_3312F9525C5E_.wvu.FilterData" localSheetId="0" hidden="1">'10 Кв ф'!$A$19:$T$795</definedName>
    <definedName name="Z_0D2A7B5C_0C40_4E6D_963D_52EC84514A68_.wvu.FilterData" localSheetId="0" hidden="1">'10 Кв ф'!$A$19:$T$795</definedName>
    <definedName name="Z_0D93C89F_D6DE_45E3_8D65_4852C654EFF1_.wvu.FilterData" localSheetId="0" hidden="1">'10 Кв ф'!$A$18:$T$827</definedName>
    <definedName name="Z_0D93C89F_D6DE_45E3_8D65_4852C654EFF1_.wvu.PrintArea" localSheetId="0" hidden="1">'10 Кв ф'!$A$1:$T$827</definedName>
    <definedName name="Z_0D93C89F_D6DE_45E3_8D65_4852C654EFF1_.wvu.Rows" localSheetId="0" hidden="1">'10 Кв ф'!$2:$13</definedName>
    <definedName name="Z_1017E5F6_993F_45C9_9841_6CF924CF1200_.wvu.FilterData" localSheetId="0" hidden="1">'10 Кв ф'!$A$18:$T$795</definedName>
    <definedName name="Z_12DE1D8C_2E36_443D_8681_573806BBC37D_.wvu.FilterData" localSheetId="0" hidden="1">'10 Кв ф'!$A$18:$T$794</definedName>
    <definedName name="Z_1470A267_A675_4CA9_A66C_50B69FF85DA3_.wvu.FilterData" localSheetId="0" hidden="1">'10 Кв ф'!$A$18:$T$795</definedName>
    <definedName name="Z_17749444_678E_426F_BD89_F71E60B050A4_.wvu.FilterData" localSheetId="0" hidden="1">'10 Кв ф'!$A$18:$T$795</definedName>
    <definedName name="Z_1E4EBB30_6787_4635_A1AD_11437E13556E_.wvu.FilterData" localSheetId="0" hidden="1">'10 Кв ф'!$A$18:$T$795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ф'!$A$18:$T$795</definedName>
    <definedName name="Z_3D6FFAC9_26ED_4EAD_9DCA_78A482DA12FA_.wvu.FilterData" localSheetId="0" hidden="1">'10 Кв ф'!$A$18:$T$827</definedName>
    <definedName name="Z_3E520E1B_F34B_498F_8FF1_F06CA90FBFAA_.wvu.FilterData" localSheetId="0" hidden="1">'10 Кв ф'!$A$18:$T$794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ф'!$A$18:$T$827</definedName>
    <definedName name="Z_57B90536_E403_481F_B537_76A8A1190347_.wvu.FilterData" localSheetId="0" hidden="1">'10 Кв ф'!$A$18:$T$827</definedName>
    <definedName name="Z_57B90536_E403_481F_B537_76A8A1190347_.wvu.PrintArea" localSheetId="0" hidden="1">'10 Кв ф'!$A$1:$T$827</definedName>
    <definedName name="Z_584ABB53_32FF_4B7B_98BB_CA3B2584A02E_.wvu.FilterData" localSheetId="0" hidden="1">'10 Кв ф'!$A$18:$T$827</definedName>
    <definedName name="Z_58D64E48_2FAA_4C54_85F8_4917CD959A23_.wvu.FilterData" localSheetId="0" hidden="1">'10 Кв ф'!$A$19:$T$795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ф'!$A$18:$T$795</definedName>
    <definedName name="Z_655DFEB5_C371_40DD_82FC_2F6B360E2859_.wvu.FilterData" localSheetId="0" hidden="1">'10 Кв ф'!$A$18:$T$795</definedName>
    <definedName name="Z_66D403AB_EA89_4957_AA3A_9374DB17FF5F_.wvu.FilterData" localSheetId="0" hidden="1">'10 Кв ф'!$A$18:$T$795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ф'!$A$18:$T$795</definedName>
    <definedName name="Z_6F5C25E3_FA9C_4839_AF94_DEE882837079_.wvu.FilterData" localSheetId="0" hidden="1">'10 Кв ф'!$A$18:$T$795</definedName>
    <definedName name="Z_6FC8CDDA_2F22_43F0_A6F6_3C1F10ECFB0A_.wvu.FilterData" localSheetId="0" hidden="1">'10 Кв ф'!$A$18:$T$794</definedName>
    <definedName name="Z_71843E8E_FECF_48AE_A09C_6820DB9CAE0B_.wvu.FilterData" localSheetId="0" hidden="1">'10 Кв ф'!$A$18:$T$827</definedName>
    <definedName name="Z_7694D342_12FA_4800_9B2F_894DCECAE7B4_.wvu.FilterData" localSheetId="0" hidden="1">'10 Кв ф'!$A$18:$T$795</definedName>
    <definedName name="Z_78D53BCC_1172_4F12_88DD_9A2C70FA2088_.wvu.FilterData" localSheetId="0" hidden="1">'10 Кв ф'!$A$18:$T$827</definedName>
    <definedName name="Z_84623340_CF58_4BC5_A988_3823C261B227_.wvu.FilterData" localSheetId="0" hidden="1">'10 Кв ф'!$A$18:$T$827</definedName>
    <definedName name="Z_84623340_CF58_4BC5_A988_3823C261B227_.wvu.PrintArea" localSheetId="0" hidden="1">'10 Кв ф'!$A$1:$T$827</definedName>
    <definedName name="Z_84623340_CF58_4BC5_A988_3823C261B227_.wvu.Rows" localSheetId="0" hidden="1">'10 Кв ф'!$2:$13</definedName>
    <definedName name="Z_8B154DE0_53DB_4AF6_B1C2_32179B4E88BC_.wvu.FilterData" localSheetId="0" hidden="1">'10 Кв ф'!$A$18:$T$795</definedName>
    <definedName name="Z_8DFE875F_0C3F_4914_B6AA_FBE17C23D7D2_.wvu.FilterData" localSheetId="0" hidden="1">'10 Кв ф'!$A$19:$T$795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ф'!$A$18:$T$795</definedName>
    <definedName name="Z_A77A5C65_3B6D_434F_8258_50CC036FD700_.wvu.FilterData" localSheetId="0" hidden="1">'10 Кв ф'!$A$18:$T$827</definedName>
    <definedName name="Z_A828C0E4_02B6_47D2_81F6_4D00B4CDDD76_.wvu.FilterData" localSheetId="0" hidden="1">'10 Кв ф'!$A$18:$T$827</definedName>
    <definedName name="Z_A828C0E4_02B6_47D2_81F6_4D00B4CDDD76_.wvu.PrintArea" localSheetId="0" hidden="1">'10 Кв ф'!$A$1:$T$827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ф'!$A$18:$T$795</definedName>
    <definedName name="Z_C15C57B9_037F_4445_B888_4EC853978147_.wvu.FilterData" localSheetId="0" hidden="1">'10 Кв ф'!$A$18:$T$794</definedName>
    <definedName name="Z_C60D55EC_865E_4D38_AE27_9E8AD04058A4_.wvu.FilterData" localSheetId="0" hidden="1">'10 Кв ф'!$A$18:$T$795</definedName>
    <definedName name="Z_C8834271_1CC2_459D_BFED_D8003474F42A_.wvu.FilterData" localSheetId="0" hidden="1">'10 Кв ф'!$A$18:$T$795</definedName>
    <definedName name="Z_CD577179_AC97_47E1_BD55_34C9FD4F7788_.wvu.FilterData" localSheetId="0" hidden="1">'10 Кв ф'!$A$18:$T$795</definedName>
    <definedName name="Z_CE1E033E_FF00_49FF_86F8_A53BE3AEB0CB_.wvu.FilterData" localSheetId="0" hidden="1">'10 Кв ф'!$A$18:$T$827</definedName>
    <definedName name="Z_CE1E033E_FF00_49FF_86F8_A53BE3AEB0CB_.wvu.PrintArea" localSheetId="0" hidden="1">'10 Кв ф'!$A$1:$T$827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ф'!$A$18:$T$827</definedName>
    <definedName name="Z_D2CBDC49_B9AD_49DF_A2DD_0C0CEC3CCF43_.wvu.FilterData" localSheetId="0" hidden="1">'10 Кв ф'!$A$18:$T$795</definedName>
    <definedName name="Z_D65DB3B3_D583_4A50_96A0_49F0BFBC42FA_.wvu.FilterData" localSheetId="0" hidden="1">'10 Кв ф'!$A$18:$T$827</definedName>
    <definedName name="Z_D6D9C024_8179_4E41_8196_D59861ADD944_.wvu.FilterData" localSheetId="0" hidden="1">'10 Кв ф'!$A$18:$T$827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ф'!$A$18:$T$795</definedName>
    <definedName name="Z_DD79EF37_1308_44D2_981A_C28745460F44_.wvu.FilterData" localSheetId="0" hidden="1">'10 Кв ф'!$A$18:$T$795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ф'!$A$18:$T$827</definedName>
    <definedName name="Z_E104860A_A3B7_4FDF_8BAB_6F219D9D3E8F_.wvu.PrintArea" localSheetId="0" hidden="1">'10 Кв ф'!$A$1:$T$827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ф'!$A$18:$T$795</definedName>
    <definedName name="Z_E65E1C7B_B53B_4B88_8602_A3F4B4E3D382_.wvu.FilterData" localSheetId="0" hidden="1">'10 Кв ф'!$A$18:$T$827</definedName>
    <definedName name="Z_E8944C33_CF35_4790_9FEB_7204E02DE563_.wvu.FilterData" localSheetId="0" hidden="1">'10 Кв ф'!$A$18:$T$827</definedName>
    <definedName name="Z_E8944C33_CF35_4790_9FEB_7204E02DE563_.wvu.PrintArea" localSheetId="0" hidden="1">'10 Кв ф'!$A$1:$T$827</definedName>
    <definedName name="Z_EBE17BEF_ADE5_48A1_B3B0_13D095BC5397_.wvu.FilterData" localSheetId="0" hidden="1">'10 Кв ф'!$A$18:$T$795</definedName>
    <definedName name="Z_EF664B56_5069_481F_BF03_744F9121EDA1_.wvu.FilterData" localSheetId="0" hidden="1">'10 Кв ф'!$A$19:$T$795</definedName>
    <definedName name="Z_F5250458_B3DA_4BC9_8608_3E38DAC94C38_.wvu.FilterData" localSheetId="0" hidden="1">'10 Кв ф'!$A$18:$T$795</definedName>
    <definedName name="Z_F542FC93_15B6_4F75_8CE6_13289B723FF3_.wvu.FilterData" localSheetId="0" hidden="1">'10 Кв ф'!$A$18:$T$794</definedName>
    <definedName name="Z_FF811F01_18A2_472F_A2B1_C8CB4F7C4144_.wvu.FilterData" localSheetId="0" hidden="1">'10 Кв ф'!$A$18:$T$794</definedName>
    <definedName name="Z_FFD7E54C_3584_445D_916C_CB13835F8BCF_.wvu.FilterData" localSheetId="0" hidden="1">'10 Кв ф'!$A$18:$T$795</definedName>
    <definedName name="_xlnm.Print_Area" localSheetId="0">'10 Кв ф'!$A$1:$T$834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4" i="1" l="1"/>
  <c r="R834" i="1" s="1"/>
  <c r="G834" i="1"/>
  <c r="F834" i="1"/>
  <c r="Q834" i="1" s="1"/>
  <c r="H833" i="1"/>
  <c r="H832" i="1"/>
  <c r="H831" i="1"/>
  <c r="H830" i="1"/>
  <c r="H829" i="1"/>
  <c r="H828" i="1"/>
  <c r="R828" i="1" s="1"/>
  <c r="R827" i="1" s="1"/>
  <c r="G828" i="1"/>
  <c r="G827" i="1" s="1"/>
  <c r="F828" i="1"/>
  <c r="P827" i="1"/>
  <c r="O827" i="1"/>
  <c r="N827" i="1"/>
  <c r="M827" i="1"/>
  <c r="L827" i="1"/>
  <c r="K827" i="1"/>
  <c r="J827" i="1"/>
  <c r="I827" i="1"/>
  <c r="E827" i="1"/>
  <c r="E26" i="1" s="1"/>
  <c r="D827" i="1"/>
  <c r="H825" i="1"/>
  <c r="R825" i="1" s="1"/>
  <c r="R824" i="1" s="1"/>
  <c r="G825" i="1"/>
  <c r="F825" i="1"/>
  <c r="P824" i="1"/>
  <c r="O824" i="1"/>
  <c r="O820" i="1" s="1"/>
  <c r="N824" i="1"/>
  <c r="M824" i="1"/>
  <c r="M820" i="1" s="1"/>
  <c r="L824" i="1"/>
  <c r="K824" i="1"/>
  <c r="K820" i="1" s="1"/>
  <c r="J824" i="1"/>
  <c r="I824" i="1"/>
  <c r="I820" i="1" s="1"/>
  <c r="H824" i="1"/>
  <c r="G824" i="1"/>
  <c r="G820" i="1" s="1"/>
  <c r="E824" i="1"/>
  <c r="E820" i="1" s="1"/>
  <c r="D824" i="1"/>
  <c r="D820" i="1" s="1"/>
  <c r="R820" i="1"/>
  <c r="P820" i="1"/>
  <c r="N820" i="1"/>
  <c r="L820" i="1"/>
  <c r="J820" i="1"/>
  <c r="H820" i="1"/>
  <c r="R814" i="1"/>
  <c r="R813" i="1" s="1"/>
  <c r="Q814" i="1"/>
  <c r="Q813" i="1" s="1"/>
  <c r="P814" i="1"/>
  <c r="O814" i="1"/>
  <c r="O813" i="1" s="1"/>
  <c r="N814" i="1"/>
  <c r="N813" i="1" s="1"/>
  <c r="M814" i="1"/>
  <c r="M813" i="1" s="1"/>
  <c r="L814" i="1"/>
  <c r="K814" i="1"/>
  <c r="K813" i="1" s="1"/>
  <c r="J814" i="1"/>
  <c r="J813" i="1" s="1"/>
  <c r="I814" i="1"/>
  <c r="I813" i="1" s="1"/>
  <c r="H814" i="1"/>
  <c r="G814" i="1"/>
  <c r="G813" i="1" s="1"/>
  <c r="F814" i="1"/>
  <c r="F813" i="1" s="1"/>
  <c r="E814" i="1"/>
  <c r="E813" i="1" s="1"/>
  <c r="P813" i="1"/>
  <c r="L813" i="1"/>
  <c r="H813" i="1"/>
  <c r="H812" i="1"/>
  <c r="H811" i="1"/>
  <c r="R811" i="1" s="1"/>
  <c r="S811" i="1" s="1"/>
  <c r="G811" i="1"/>
  <c r="F811" i="1"/>
  <c r="H810" i="1"/>
  <c r="H809" i="1"/>
  <c r="G809" i="1"/>
  <c r="F809" i="1"/>
  <c r="H808" i="1"/>
  <c r="G808" i="1"/>
  <c r="F808" i="1"/>
  <c r="H807" i="1"/>
  <c r="R807" i="1" s="1"/>
  <c r="S807" i="1" s="1"/>
  <c r="G807" i="1"/>
  <c r="F807" i="1"/>
  <c r="P806" i="1"/>
  <c r="O806" i="1"/>
  <c r="O802" i="1" s="1"/>
  <c r="N806" i="1"/>
  <c r="N802" i="1" s="1"/>
  <c r="M806" i="1"/>
  <c r="M802" i="1" s="1"/>
  <c r="L806" i="1"/>
  <c r="K806" i="1"/>
  <c r="K802" i="1" s="1"/>
  <c r="J806" i="1"/>
  <c r="J802" i="1" s="1"/>
  <c r="I806" i="1"/>
  <c r="I802" i="1" s="1"/>
  <c r="E806" i="1"/>
  <c r="D806" i="1"/>
  <c r="D802" i="1" s="1"/>
  <c r="P802" i="1"/>
  <c r="L802" i="1"/>
  <c r="E802" i="1"/>
  <c r="H801" i="1"/>
  <c r="G801" i="1"/>
  <c r="G800" i="1" s="1"/>
  <c r="G796" i="1" s="1"/>
  <c r="F801" i="1"/>
  <c r="P800" i="1"/>
  <c r="P796" i="1" s="1"/>
  <c r="O800" i="1"/>
  <c r="N800" i="1"/>
  <c r="N796" i="1" s="1"/>
  <c r="M800" i="1"/>
  <c r="L800" i="1"/>
  <c r="L796" i="1" s="1"/>
  <c r="K800" i="1"/>
  <c r="J800" i="1"/>
  <c r="J796" i="1" s="1"/>
  <c r="I800" i="1"/>
  <c r="H800" i="1"/>
  <c r="F800" i="1"/>
  <c r="F796" i="1" s="1"/>
  <c r="E800" i="1"/>
  <c r="E796" i="1" s="1"/>
  <c r="D800" i="1"/>
  <c r="D796" i="1" s="1"/>
  <c r="O796" i="1"/>
  <c r="M796" i="1"/>
  <c r="K796" i="1"/>
  <c r="I796" i="1"/>
  <c r="R789" i="1"/>
  <c r="Q789" i="1"/>
  <c r="P789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R783" i="1"/>
  <c r="Q783" i="1"/>
  <c r="P783" i="1"/>
  <c r="O783" i="1"/>
  <c r="N783" i="1"/>
  <c r="M783" i="1"/>
  <c r="L783" i="1"/>
  <c r="K783" i="1"/>
  <c r="J783" i="1"/>
  <c r="I783" i="1"/>
  <c r="I782" i="1" s="1"/>
  <c r="H783" i="1"/>
  <c r="G783" i="1"/>
  <c r="F783" i="1"/>
  <c r="E783" i="1"/>
  <c r="D783" i="1"/>
  <c r="H780" i="1"/>
  <c r="H779" i="1"/>
  <c r="H778" i="1"/>
  <c r="H777" i="1"/>
  <c r="H776" i="1"/>
  <c r="H775" i="1"/>
  <c r="H774" i="1"/>
  <c r="H773" i="1"/>
  <c r="H772" i="1"/>
  <c r="H771" i="1"/>
  <c r="H770" i="1"/>
  <c r="R770" i="1" s="1"/>
  <c r="G770" i="1"/>
  <c r="F770" i="1"/>
  <c r="H769" i="1"/>
  <c r="R769" i="1" s="1"/>
  <c r="G769" i="1"/>
  <c r="F769" i="1"/>
  <c r="Q769" i="1" s="1"/>
  <c r="H768" i="1"/>
  <c r="R768" i="1" s="1"/>
  <c r="G768" i="1"/>
  <c r="F768" i="1"/>
  <c r="Q768" i="1" s="1"/>
  <c r="H767" i="1"/>
  <c r="R767" i="1" s="1"/>
  <c r="G767" i="1"/>
  <c r="F767" i="1"/>
  <c r="H766" i="1"/>
  <c r="R766" i="1" s="1"/>
  <c r="G766" i="1"/>
  <c r="F766" i="1"/>
  <c r="H765" i="1"/>
  <c r="R765" i="1" s="1"/>
  <c r="G765" i="1"/>
  <c r="F765" i="1"/>
  <c r="Q765" i="1" s="1"/>
  <c r="H764" i="1"/>
  <c r="R764" i="1" s="1"/>
  <c r="G764" i="1"/>
  <c r="F764" i="1"/>
  <c r="Q764" i="1" s="1"/>
  <c r="H763" i="1"/>
  <c r="R763" i="1" s="1"/>
  <c r="G763" i="1"/>
  <c r="F763" i="1"/>
  <c r="H762" i="1"/>
  <c r="R762" i="1" s="1"/>
  <c r="G762" i="1"/>
  <c r="F762" i="1"/>
  <c r="H761" i="1"/>
  <c r="R761" i="1" s="1"/>
  <c r="G761" i="1"/>
  <c r="F761" i="1"/>
  <c r="Q761" i="1" s="1"/>
  <c r="H760" i="1"/>
  <c r="R760" i="1" s="1"/>
  <c r="G760" i="1"/>
  <c r="F760" i="1"/>
  <c r="Q760" i="1" s="1"/>
  <c r="H759" i="1"/>
  <c r="R759" i="1" s="1"/>
  <c r="G759" i="1"/>
  <c r="F759" i="1"/>
  <c r="H758" i="1"/>
  <c r="R758" i="1" s="1"/>
  <c r="G758" i="1"/>
  <c r="F758" i="1"/>
  <c r="H757" i="1"/>
  <c r="R757" i="1" s="1"/>
  <c r="G757" i="1"/>
  <c r="F757" i="1"/>
  <c r="Q757" i="1" s="1"/>
  <c r="H756" i="1"/>
  <c r="R756" i="1" s="1"/>
  <c r="G756" i="1"/>
  <c r="F756" i="1"/>
  <c r="Q756" i="1" s="1"/>
  <c r="H755" i="1"/>
  <c r="R755" i="1" s="1"/>
  <c r="G755" i="1"/>
  <c r="F755" i="1"/>
  <c r="H754" i="1"/>
  <c r="R754" i="1" s="1"/>
  <c r="G754" i="1"/>
  <c r="F754" i="1"/>
  <c r="H753" i="1"/>
  <c r="R753" i="1" s="1"/>
  <c r="G753" i="1"/>
  <c r="G748" i="1" s="1"/>
  <c r="F753" i="1"/>
  <c r="Q753" i="1" s="1"/>
  <c r="H752" i="1"/>
  <c r="R752" i="1" s="1"/>
  <c r="G752" i="1"/>
  <c r="F752" i="1"/>
  <c r="Q752" i="1" s="1"/>
  <c r="H751" i="1"/>
  <c r="G751" i="1"/>
  <c r="F751" i="1"/>
  <c r="H750" i="1"/>
  <c r="H749" i="1"/>
  <c r="P748" i="1"/>
  <c r="O748" i="1"/>
  <c r="N748" i="1"/>
  <c r="M748" i="1"/>
  <c r="L748" i="1"/>
  <c r="K748" i="1"/>
  <c r="J748" i="1"/>
  <c r="I748" i="1"/>
  <c r="E748" i="1"/>
  <c r="D748" i="1"/>
  <c r="D26" i="1" s="1"/>
  <c r="H746" i="1"/>
  <c r="H745" i="1" s="1"/>
  <c r="H741" i="1" s="1"/>
  <c r="R745" i="1"/>
  <c r="Q745" i="1"/>
  <c r="Q741" i="1" s="1"/>
  <c r="P745" i="1"/>
  <c r="P741" i="1" s="1"/>
  <c r="O745" i="1"/>
  <c r="O741" i="1" s="1"/>
  <c r="N745" i="1"/>
  <c r="M745" i="1"/>
  <c r="M741" i="1" s="1"/>
  <c r="L745" i="1"/>
  <c r="L741" i="1" s="1"/>
  <c r="K745" i="1"/>
  <c r="K741" i="1" s="1"/>
  <c r="J745" i="1"/>
  <c r="I745" i="1"/>
  <c r="I741" i="1" s="1"/>
  <c r="G745" i="1"/>
  <c r="G741" i="1" s="1"/>
  <c r="F745" i="1"/>
  <c r="F741" i="1" s="1"/>
  <c r="E745" i="1"/>
  <c r="E741" i="1" s="1"/>
  <c r="D745" i="1"/>
  <c r="R741" i="1"/>
  <c r="N741" i="1"/>
  <c r="J741" i="1"/>
  <c r="D741" i="1"/>
  <c r="R735" i="1"/>
  <c r="Q735" i="1"/>
  <c r="Q734" i="1" s="1"/>
  <c r="P735" i="1"/>
  <c r="P734" i="1" s="1"/>
  <c r="O735" i="1"/>
  <c r="N735" i="1"/>
  <c r="M735" i="1"/>
  <c r="M734" i="1" s="1"/>
  <c r="L735" i="1"/>
  <c r="L734" i="1" s="1"/>
  <c r="K735" i="1"/>
  <c r="K734" i="1" s="1"/>
  <c r="J735" i="1"/>
  <c r="I735" i="1"/>
  <c r="I734" i="1" s="1"/>
  <c r="H735" i="1"/>
  <c r="G735" i="1"/>
  <c r="F735" i="1"/>
  <c r="E735" i="1"/>
  <c r="E734" i="1" s="1"/>
  <c r="R734" i="1"/>
  <c r="O734" i="1"/>
  <c r="N734" i="1"/>
  <c r="J734" i="1"/>
  <c r="G734" i="1"/>
  <c r="F734" i="1"/>
  <c r="D734" i="1"/>
  <c r="H733" i="1"/>
  <c r="H732" i="1"/>
  <c r="H731" i="1"/>
  <c r="H730" i="1"/>
  <c r="H729" i="1"/>
  <c r="H728" i="1"/>
  <c r="H727" i="1"/>
  <c r="H726" i="1"/>
  <c r="G726" i="1"/>
  <c r="F726" i="1"/>
  <c r="H725" i="1"/>
  <c r="G725" i="1"/>
  <c r="F725" i="1"/>
  <c r="H724" i="1"/>
  <c r="G724" i="1"/>
  <c r="F724" i="1"/>
  <c r="H723" i="1"/>
  <c r="G723" i="1"/>
  <c r="F723" i="1"/>
  <c r="H722" i="1"/>
  <c r="G722" i="1"/>
  <c r="F722" i="1"/>
  <c r="H721" i="1"/>
  <c r="H720" i="1"/>
  <c r="G720" i="1"/>
  <c r="F720" i="1"/>
  <c r="Q720" i="1" s="1"/>
  <c r="H719" i="1"/>
  <c r="H718" i="1"/>
  <c r="G718" i="1"/>
  <c r="F718" i="1"/>
  <c r="Q718" i="1" s="1"/>
  <c r="H717" i="1"/>
  <c r="R717" i="1" s="1"/>
  <c r="S717" i="1" s="1"/>
  <c r="G717" i="1"/>
  <c r="F717" i="1"/>
  <c r="H716" i="1"/>
  <c r="R716" i="1" s="1"/>
  <c r="G716" i="1"/>
  <c r="F716" i="1"/>
  <c r="Q716" i="1" s="1"/>
  <c r="H715" i="1"/>
  <c r="R715" i="1" s="1"/>
  <c r="S715" i="1" s="1"/>
  <c r="G715" i="1"/>
  <c r="F715" i="1"/>
  <c r="P714" i="1"/>
  <c r="O714" i="1"/>
  <c r="N714" i="1"/>
  <c r="M714" i="1"/>
  <c r="L714" i="1"/>
  <c r="K714" i="1"/>
  <c r="J714" i="1"/>
  <c r="I714" i="1"/>
  <c r="E714" i="1"/>
  <c r="D714" i="1"/>
  <c r="H713" i="1"/>
  <c r="R713" i="1" s="1"/>
  <c r="R712" i="1" s="1"/>
  <c r="G713" i="1"/>
  <c r="F713" i="1"/>
  <c r="P712" i="1"/>
  <c r="O712" i="1"/>
  <c r="N712" i="1"/>
  <c r="M712" i="1"/>
  <c r="L712" i="1"/>
  <c r="K712" i="1"/>
  <c r="J712" i="1"/>
  <c r="I712" i="1"/>
  <c r="G712" i="1"/>
  <c r="E712" i="1"/>
  <c r="D712" i="1"/>
  <c r="H711" i="1"/>
  <c r="H710" i="1" s="1"/>
  <c r="R710" i="1"/>
  <c r="Q710" i="1"/>
  <c r="P710" i="1"/>
  <c r="O710" i="1"/>
  <c r="N710" i="1"/>
  <c r="M710" i="1"/>
  <c r="L710" i="1"/>
  <c r="K710" i="1"/>
  <c r="J710" i="1"/>
  <c r="I710" i="1"/>
  <c r="G710" i="1"/>
  <c r="F710" i="1"/>
  <c r="E710" i="1"/>
  <c r="D710" i="1"/>
  <c r="H709" i="1"/>
  <c r="H708" i="1"/>
  <c r="H707" i="1"/>
  <c r="H706" i="1"/>
  <c r="H705" i="1"/>
  <c r="R705" i="1" s="1"/>
  <c r="S705" i="1" s="1"/>
  <c r="G705" i="1"/>
  <c r="F705" i="1"/>
  <c r="F701" i="1" s="1"/>
  <c r="H704" i="1"/>
  <c r="G704" i="1"/>
  <c r="F704" i="1"/>
  <c r="Q703" i="1"/>
  <c r="H703" i="1"/>
  <c r="G703" i="1"/>
  <c r="F703" i="1"/>
  <c r="H702" i="1"/>
  <c r="P701" i="1"/>
  <c r="O701" i="1"/>
  <c r="N701" i="1"/>
  <c r="M701" i="1"/>
  <c r="M700" i="1" s="1"/>
  <c r="L701" i="1"/>
  <c r="K701" i="1"/>
  <c r="J701" i="1"/>
  <c r="I701" i="1"/>
  <c r="I700" i="1" s="1"/>
  <c r="E701" i="1"/>
  <c r="D701" i="1"/>
  <c r="H699" i="1"/>
  <c r="G699" i="1"/>
  <c r="F699" i="1"/>
  <c r="H698" i="1"/>
  <c r="G698" i="1"/>
  <c r="F698" i="1"/>
  <c r="P697" i="1"/>
  <c r="O697" i="1"/>
  <c r="N697" i="1"/>
  <c r="M697" i="1"/>
  <c r="L697" i="1"/>
  <c r="K697" i="1"/>
  <c r="J697" i="1"/>
  <c r="I697" i="1"/>
  <c r="E697" i="1"/>
  <c r="D697" i="1"/>
  <c r="H696" i="1"/>
  <c r="G696" i="1"/>
  <c r="G695" i="1" s="1"/>
  <c r="F696" i="1"/>
  <c r="F695" i="1" s="1"/>
  <c r="P695" i="1"/>
  <c r="O695" i="1"/>
  <c r="N695" i="1"/>
  <c r="M695" i="1"/>
  <c r="L695" i="1"/>
  <c r="K695" i="1"/>
  <c r="J695" i="1"/>
  <c r="J691" i="1" s="1"/>
  <c r="I695" i="1"/>
  <c r="E695" i="1"/>
  <c r="D695" i="1"/>
  <c r="H693" i="1"/>
  <c r="G693" i="1"/>
  <c r="G692" i="1" s="1"/>
  <c r="F693" i="1"/>
  <c r="P692" i="1"/>
  <c r="P691" i="1" s="1"/>
  <c r="O692" i="1"/>
  <c r="N692" i="1"/>
  <c r="M692" i="1"/>
  <c r="L692" i="1"/>
  <c r="L691" i="1" s="1"/>
  <c r="K692" i="1"/>
  <c r="J692" i="1"/>
  <c r="I692" i="1"/>
  <c r="E692" i="1"/>
  <c r="D692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F684" i="1"/>
  <c r="E684" i="1"/>
  <c r="D684" i="1"/>
  <c r="R681" i="1"/>
  <c r="Q681" i="1"/>
  <c r="P681" i="1"/>
  <c r="O681" i="1"/>
  <c r="N681" i="1"/>
  <c r="M681" i="1"/>
  <c r="L681" i="1"/>
  <c r="K681" i="1"/>
  <c r="J681" i="1"/>
  <c r="I681" i="1"/>
  <c r="H681" i="1"/>
  <c r="G681" i="1"/>
  <c r="F681" i="1"/>
  <c r="E681" i="1"/>
  <c r="H680" i="1"/>
  <c r="H679" i="1" s="1"/>
  <c r="R679" i="1"/>
  <c r="R677" i="1" s="1"/>
  <c r="Q679" i="1"/>
  <c r="Q677" i="1" s="1"/>
  <c r="P679" i="1"/>
  <c r="P677" i="1" s="1"/>
  <c r="O679" i="1"/>
  <c r="O677" i="1" s="1"/>
  <c r="N679" i="1"/>
  <c r="N677" i="1" s="1"/>
  <c r="M679" i="1"/>
  <c r="L679" i="1"/>
  <c r="L677" i="1" s="1"/>
  <c r="K679" i="1"/>
  <c r="K677" i="1" s="1"/>
  <c r="J679" i="1"/>
  <c r="J677" i="1" s="1"/>
  <c r="I679" i="1"/>
  <c r="I677" i="1" s="1"/>
  <c r="G679" i="1"/>
  <c r="F679" i="1"/>
  <c r="E679" i="1"/>
  <c r="D679" i="1"/>
  <c r="D677" i="1" s="1"/>
  <c r="M677" i="1"/>
  <c r="M676" i="1" s="1"/>
  <c r="G677" i="1"/>
  <c r="F677" i="1"/>
  <c r="E677" i="1"/>
  <c r="F676" i="1"/>
  <c r="H674" i="1"/>
  <c r="G674" i="1"/>
  <c r="F674" i="1"/>
  <c r="Q674" i="1" s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R653" i="1" s="1"/>
  <c r="G653" i="1"/>
  <c r="F653" i="1"/>
  <c r="H652" i="1"/>
  <c r="R652" i="1" s="1"/>
  <c r="G652" i="1"/>
  <c r="F652" i="1"/>
  <c r="H651" i="1"/>
  <c r="R651" i="1" s="1"/>
  <c r="G651" i="1"/>
  <c r="F651" i="1"/>
  <c r="H650" i="1"/>
  <c r="R650" i="1" s="1"/>
  <c r="G650" i="1"/>
  <c r="F650" i="1"/>
  <c r="H649" i="1"/>
  <c r="R649" i="1" s="1"/>
  <c r="G649" i="1"/>
  <c r="F649" i="1"/>
  <c r="H648" i="1"/>
  <c r="R648" i="1" s="1"/>
  <c r="G648" i="1"/>
  <c r="F648" i="1"/>
  <c r="H647" i="1"/>
  <c r="R647" i="1" s="1"/>
  <c r="G647" i="1"/>
  <c r="F647" i="1"/>
  <c r="H646" i="1"/>
  <c r="R646" i="1" s="1"/>
  <c r="G646" i="1"/>
  <c r="F646" i="1"/>
  <c r="H645" i="1"/>
  <c r="R645" i="1" s="1"/>
  <c r="G645" i="1"/>
  <c r="F645" i="1"/>
  <c r="H644" i="1"/>
  <c r="R644" i="1" s="1"/>
  <c r="G644" i="1"/>
  <c r="F644" i="1"/>
  <c r="H643" i="1"/>
  <c r="R643" i="1" s="1"/>
  <c r="G643" i="1"/>
  <c r="F643" i="1"/>
  <c r="H642" i="1"/>
  <c r="R642" i="1" s="1"/>
  <c r="G642" i="1"/>
  <c r="F642" i="1"/>
  <c r="H641" i="1"/>
  <c r="R641" i="1" s="1"/>
  <c r="G641" i="1"/>
  <c r="F641" i="1"/>
  <c r="H640" i="1"/>
  <c r="R640" i="1" s="1"/>
  <c r="G640" i="1"/>
  <c r="F640" i="1"/>
  <c r="H639" i="1"/>
  <c r="H638" i="1"/>
  <c r="R638" i="1" s="1"/>
  <c r="G638" i="1"/>
  <c r="F638" i="1"/>
  <c r="H637" i="1"/>
  <c r="R637" i="1" s="1"/>
  <c r="G637" i="1"/>
  <c r="F637" i="1"/>
  <c r="H636" i="1"/>
  <c r="R636" i="1" s="1"/>
  <c r="G636" i="1"/>
  <c r="F636" i="1"/>
  <c r="H635" i="1"/>
  <c r="R635" i="1" s="1"/>
  <c r="G635" i="1"/>
  <c r="F635" i="1"/>
  <c r="H634" i="1"/>
  <c r="R634" i="1" s="1"/>
  <c r="G634" i="1"/>
  <c r="F634" i="1"/>
  <c r="H633" i="1"/>
  <c r="R633" i="1" s="1"/>
  <c r="G633" i="1"/>
  <c r="F633" i="1"/>
  <c r="H632" i="1"/>
  <c r="R632" i="1" s="1"/>
  <c r="G632" i="1"/>
  <c r="F632" i="1"/>
  <c r="H631" i="1"/>
  <c r="R631" i="1" s="1"/>
  <c r="G631" i="1"/>
  <c r="F631" i="1"/>
  <c r="H630" i="1"/>
  <c r="R630" i="1" s="1"/>
  <c r="G630" i="1"/>
  <c r="F630" i="1"/>
  <c r="H629" i="1"/>
  <c r="R629" i="1" s="1"/>
  <c r="G629" i="1"/>
  <c r="F629" i="1"/>
  <c r="H628" i="1"/>
  <c r="R628" i="1" s="1"/>
  <c r="G628" i="1"/>
  <c r="F628" i="1"/>
  <c r="H627" i="1"/>
  <c r="R627" i="1" s="1"/>
  <c r="G627" i="1"/>
  <c r="F627" i="1"/>
  <c r="H626" i="1"/>
  <c r="R626" i="1" s="1"/>
  <c r="G626" i="1"/>
  <c r="F626" i="1"/>
  <c r="H625" i="1"/>
  <c r="H624" i="1"/>
  <c r="R624" i="1" s="1"/>
  <c r="G624" i="1"/>
  <c r="F624" i="1"/>
  <c r="H623" i="1"/>
  <c r="R623" i="1" s="1"/>
  <c r="G623" i="1"/>
  <c r="F623" i="1"/>
  <c r="Q623" i="1" s="1"/>
  <c r="H622" i="1"/>
  <c r="R622" i="1" s="1"/>
  <c r="G622" i="1"/>
  <c r="F622" i="1"/>
  <c r="Q622" i="1" s="1"/>
  <c r="H621" i="1"/>
  <c r="R621" i="1" s="1"/>
  <c r="G621" i="1"/>
  <c r="F621" i="1"/>
  <c r="H620" i="1"/>
  <c r="R620" i="1" s="1"/>
  <c r="G620" i="1"/>
  <c r="F620" i="1"/>
  <c r="H619" i="1"/>
  <c r="R619" i="1" s="1"/>
  <c r="G619" i="1"/>
  <c r="F619" i="1"/>
  <c r="Q619" i="1" s="1"/>
  <c r="H618" i="1"/>
  <c r="R618" i="1" s="1"/>
  <c r="G618" i="1"/>
  <c r="F618" i="1"/>
  <c r="Q618" i="1" s="1"/>
  <c r="H617" i="1"/>
  <c r="R617" i="1" s="1"/>
  <c r="G617" i="1"/>
  <c r="F617" i="1"/>
  <c r="H616" i="1"/>
  <c r="R616" i="1" s="1"/>
  <c r="G616" i="1"/>
  <c r="F616" i="1"/>
  <c r="H615" i="1"/>
  <c r="R615" i="1" s="1"/>
  <c r="G615" i="1"/>
  <c r="F615" i="1"/>
  <c r="Q615" i="1" s="1"/>
  <c r="H614" i="1"/>
  <c r="R614" i="1" s="1"/>
  <c r="G614" i="1"/>
  <c r="F614" i="1"/>
  <c r="Q614" i="1" s="1"/>
  <c r="H613" i="1"/>
  <c r="R613" i="1" s="1"/>
  <c r="G613" i="1"/>
  <c r="F613" i="1"/>
  <c r="H612" i="1"/>
  <c r="R612" i="1" s="1"/>
  <c r="G612" i="1"/>
  <c r="F612" i="1"/>
  <c r="H611" i="1"/>
  <c r="R611" i="1" s="1"/>
  <c r="G611" i="1"/>
  <c r="F611" i="1"/>
  <c r="Q611" i="1" s="1"/>
  <c r="H610" i="1"/>
  <c r="R610" i="1" s="1"/>
  <c r="G610" i="1"/>
  <c r="F610" i="1"/>
  <c r="Q610" i="1" s="1"/>
  <c r="H609" i="1"/>
  <c r="R609" i="1" s="1"/>
  <c r="G609" i="1"/>
  <c r="F609" i="1"/>
  <c r="H608" i="1"/>
  <c r="R608" i="1" s="1"/>
  <c r="G608" i="1"/>
  <c r="F608" i="1"/>
  <c r="H607" i="1"/>
  <c r="R607" i="1" s="1"/>
  <c r="G607" i="1"/>
  <c r="F607" i="1"/>
  <c r="Q607" i="1" s="1"/>
  <c r="H606" i="1"/>
  <c r="R606" i="1" s="1"/>
  <c r="G606" i="1"/>
  <c r="F606" i="1"/>
  <c r="Q606" i="1" s="1"/>
  <c r="H605" i="1"/>
  <c r="R605" i="1" s="1"/>
  <c r="G605" i="1"/>
  <c r="F605" i="1"/>
  <c r="H604" i="1"/>
  <c r="R604" i="1" s="1"/>
  <c r="G604" i="1"/>
  <c r="F604" i="1"/>
  <c r="H603" i="1"/>
  <c r="R603" i="1" s="1"/>
  <c r="G603" i="1"/>
  <c r="F603" i="1"/>
  <c r="H602" i="1"/>
  <c r="H601" i="1"/>
  <c r="R601" i="1" s="1"/>
  <c r="S601" i="1" s="1"/>
  <c r="G601" i="1"/>
  <c r="F601" i="1"/>
  <c r="H600" i="1"/>
  <c r="R600" i="1" s="1"/>
  <c r="G600" i="1"/>
  <c r="F600" i="1"/>
  <c r="Q600" i="1" s="1"/>
  <c r="H599" i="1"/>
  <c r="R599" i="1" s="1"/>
  <c r="G599" i="1"/>
  <c r="F599" i="1"/>
  <c r="Q599" i="1" s="1"/>
  <c r="H598" i="1"/>
  <c r="R598" i="1" s="1"/>
  <c r="G598" i="1"/>
  <c r="F598" i="1"/>
  <c r="R597" i="1"/>
  <c r="H597" i="1"/>
  <c r="G597" i="1"/>
  <c r="F597" i="1"/>
  <c r="H596" i="1"/>
  <c r="H595" i="1"/>
  <c r="P594" i="1"/>
  <c r="O594" i="1"/>
  <c r="N594" i="1"/>
  <c r="M594" i="1"/>
  <c r="L594" i="1"/>
  <c r="K594" i="1"/>
  <c r="J594" i="1"/>
  <c r="I594" i="1"/>
  <c r="E594" i="1"/>
  <c r="D594" i="1"/>
  <c r="H592" i="1"/>
  <c r="R592" i="1" s="1"/>
  <c r="G592" i="1"/>
  <c r="F592" i="1"/>
  <c r="P591" i="1"/>
  <c r="P587" i="1" s="1"/>
  <c r="O591" i="1"/>
  <c r="O587" i="1" s="1"/>
  <c r="N591" i="1"/>
  <c r="N587" i="1" s="1"/>
  <c r="M591" i="1"/>
  <c r="M587" i="1" s="1"/>
  <c r="L591" i="1"/>
  <c r="L587" i="1" s="1"/>
  <c r="K591" i="1"/>
  <c r="K587" i="1" s="1"/>
  <c r="J591" i="1"/>
  <c r="J587" i="1" s="1"/>
  <c r="I591" i="1"/>
  <c r="I587" i="1" s="1"/>
  <c r="G591" i="1"/>
  <c r="G587" i="1" s="1"/>
  <c r="E591" i="1"/>
  <c r="D591" i="1"/>
  <c r="E587" i="1"/>
  <c r="D587" i="1"/>
  <c r="R583" i="1"/>
  <c r="R581" i="1" s="1"/>
  <c r="R580" i="1" s="1"/>
  <c r="Q583" i="1"/>
  <c r="P583" i="1"/>
  <c r="P581" i="1" s="1"/>
  <c r="P580" i="1" s="1"/>
  <c r="O583" i="1"/>
  <c r="O581" i="1" s="1"/>
  <c r="O580" i="1" s="1"/>
  <c r="N583" i="1"/>
  <c r="N581" i="1" s="1"/>
  <c r="N580" i="1" s="1"/>
  <c r="M583" i="1"/>
  <c r="L583" i="1"/>
  <c r="L581" i="1" s="1"/>
  <c r="L580" i="1" s="1"/>
  <c r="K583" i="1"/>
  <c r="K581" i="1" s="1"/>
  <c r="K580" i="1" s="1"/>
  <c r="J583" i="1"/>
  <c r="J581" i="1" s="1"/>
  <c r="J580" i="1" s="1"/>
  <c r="I583" i="1"/>
  <c r="H583" i="1"/>
  <c r="G583" i="1"/>
  <c r="G581" i="1" s="1"/>
  <c r="G580" i="1" s="1"/>
  <c r="F583" i="1"/>
  <c r="F581" i="1" s="1"/>
  <c r="F580" i="1" s="1"/>
  <c r="E583" i="1"/>
  <c r="D583" i="1"/>
  <c r="D581" i="1" s="1"/>
  <c r="D580" i="1" s="1"/>
  <c r="Q581" i="1"/>
  <c r="Q580" i="1" s="1"/>
  <c r="M581" i="1"/>
  <c r="M580" i="1" s="1"/>
  <c r="I581" i="1"/>
  <c r="I580" i="1" s="1"/>
  <c r="E581" i="1"/>
  <c r="E580" i="1" s="1"/>
  <c r="H579" i="1"/>
  <c r="H578" i="1"/>
  <c r="H577" i="1"/>
  <c r="H576" i="1"/>
  <c r="H575" i="1"/>
  <c r="H574" i="1"/>
  <c r="H573" i="1"/>
  <c r="G573" i="1"/>
  <c r="F573" i="1"/>
  <c r="H572" i="1"/>
  <c r="R572" i="1" s="1"/>
  <c r="S572" i="1" s="1"/>
  <c r="G572" i="1"/>
  <c r="F572" i="1"/>
  <c r="Q572" i="1" s="1"/>
  <c r="H571" i="1"/>
  <c r="R571" i="1" s="1"/>
  <c r="S571" i="1" s="1"/>
  <c r="G571" i="1"/>
  <c r="F571" i="1"/>
  <c r="H570" i="1"/>
  <c r="H569" i="1"/>
  <c r="R569" i="1" s="1"/>
  <c r="G569" i="1"/>
  <c r="F569" i="1"/>
  <c r="H568" i="1"/>
  <c r="H567" i="1"/>
  <c r="R567" i="1" s="1"/>
  <c r="G567" i="1"/>
  <c r="F567" i="1"/>
  <c r="Q567" i="1" s="1"/>
  <c r="H566" i="1"/>
  <c r="H565" i="1"/>
  <c r="G565" i="1"/>
  <c r="F565" i="1"/>
  <c r="H564" i="1"/>
  <c r="G564" i="1"/>
  <c r="F564" i="1"/>
  <c r="H563" i="1"/>
  <c r="G563" i="1"/>
  <c r="F563" i="1"/>
  <c r="H562" i="1"/>
  <c r="H561" i="1"/>
  <c r="G561" i="1"/>
  <c r="F561" i="1"/>
  <c r="H560" i="1"/>
  <c r="R560" i="1" s="1"/>
  <c r="S560" i="1" s="1"/>
  <c r="G560" i="1"/>
  <c r="F560" i="1"/>
  <c r="H559" i="1"/>
  <c r="R559" i="1" s="1"/>
  <c r="G559" i="1"/>
  <c r="F559" i="1"/>
  <c r="Q559" i="1" s="1"/>
  <c r="H558" i="1"/>
  <c r="G558" i="1"/>
  <c r="F558" i="1"/>
  <c r="Q558" i="1" s="1"/>
  <c r="H557" i="1"/>
  <c r="H556" i="1"/>
  <c r="R556" i="1" s="1"/>
  <c r="S556" i="1" s="1"/>
  <c r="G556" i="1"/>
  <c r="F556" i="1"/>
  <c r="H555" i="1"/>
  <c r="R555" i="1" s="1"/>
  <c r="S555" i="1" s="1"/>
  <c r="G555" i="1"/>
  <c r="F555" i="1"/>
  <c r="H554" i="1"/>
  <c r="H553" i="1"/>
  <c r="G553" i="1"/>
  <c r="F553" i="1"/>
  <c r="H552" i="1"/>
  <c r="G552" i="1"/>
  <c r="F552" i="1"/>
  <c r="H551" i="1"/>
  <c r="H550" i="1"/>
  <c r="G550" i="1"/>
  <c r="F550" i="1"/>
  <c r="H549" i="1"/>
  <c r="G549" i="1"/>
  <c r="F549" i="1"/>
  <c r="H548" i="1"/>
  <c r="G548" i="1"/>
  <c r="F548" i="1"/>
  <c r="R547" i="1"/>
  <c r="S547" i="1" s="1"/>
  <c r="H547" i="1"/>
  <c r="G547" i="1"/>
  <c r="F547" i="1"/>
  <c r="R546" i="1"/>
  <c r="H546" i="1"/>
  <c r="G546" i="1"/>
  <c r="F546" i="1"/>
  <c r="Q546" i="1" s="1"/>
  <c r="R545" i="1"/>
  <c r="H545" i="1"/>
  <c r="G545" i="1"/>
  <c r="F545" i="1"/>
  <c r="Q545" i="1" s="1"/>
  <c r="R544" i="1"/>
  <c r="H544" i="1"/>
  <c r="G544" i="1"/>
  <c r="F544" i="1"/>
  <c r="Q544" i="1" s="1"/>
  <c r="R543" i="1"/>
  <c r="H543" i="1"/>
  <c r="G543" i="1"/>
  <c r="F543" i="1"/>
  <c r="Q543" i="1" s="1"/>
  <c r="P542" i="1"/>
  <c r="O542" i="1"/>
  <c r="N542" i="1"/>
  <c r="M542" i="1"/>
  <c r="M495" i="1" s="1"/>
  <c r="L542" i="1"/>
  <c r="K542" i="1"/>
  <c r="J542" i="1"/>
  <c r="I542" i="1"/>
  <c r="E542" i="1"/>
  <c r="D542" i="1"/>
  <c r="H541" i="1"/>
  <c r="H540" i="1"/>
  <c r="H539" i="1"/>
  <c r="H538" i="1"/>
  <c r="H537" i="1"/>
  <c r="R537" i="1" s="1"/>
  <c r="S537" i="1" s="1"/>
  <c r="G537" i="1"/>
  <c r="F537" i="1"/>
  <c r="Q537" i="1" s="1"/>
  <c r="H536" i="1"/>
  <c r="G536" i="1"/>
  <c r="F536" i="1"/>
  <c r="H535" i="1"/>
  <c r="H534" i="1"/>
  <c r="H533" i="1"/>
  <c r="H532" i="1"/>
  <c r="H531" i="1"/>
  <c r="H530" i="1"/>
  <c r="H529" i="1"/>
  <c r="H528" i="1"/>
  <c r="H527" i="1"/>
  <c r="H526" i="1"/>
  <c r="H525" i="1"/>
  <c r="G525" i="1"/>
  <c r="F525" i="1"/>
  <c r="H524" i="1"/>
  <c r="H523" i="1"/>
  <c r="G523" i="1"/>
  <c r="F523" i="1"/>
  <c r="H522" i="1"/>
  <c r="G522" i="1"/>
  <c r="F522" i="1"/>
  <c r="H521" i="1"/>
  <c r="H520" i="1"/>
  <c r="G520" i="1"/>
  <c r="F520" i="1"/>
  <c r="Q520" i="1" s="1"/>
  <c r="H519" i="1"/>
  <c r="H518" i="1"/>
  <c r="G518" i="1"/>
  <c r="F518" i="1"/>
  <c r="Q518" i="1" s="1"/>
  <c r="H517" i="1"/>
  <c r="G517" i="1"/>
  <c r="F517" i="1"/>
  <c r="H516" i="1"/>
  <c r="G516" i="1"/>
  <c r="F516" i="1"/>
  <c r="H515" i="1"/>
  <c r="G515" i="1"/>
  <c r="F515" i="1"/>
  <c r="H514" i="1"/>
  <c r="R514" i="1" s="1"/>
  <c r="S514" i="1" s="1"/>
  <c r="G514" i="1"/>
  <c r="F514" i="1"/>
  <c r="Q514" i="1" s="1"/>
  <c r="H513" i="1"/>
  <c r="R513" i="1" s="1"/>
  <c r="S513" i="1" s="1"/>
  <c r="G513" i="1"/>
  <c r="F513" i="1"/>
  <c r="H512" i="1"/>
  <c r="H511" i="1"/>
  <c r="R511" i="1" s="1"/>
  <c r="G511" i="1"/>
  <c r="F511" i="1"/>
  <c r="H510" i="1"/>
  <c r="R510" i="1" s="1"/>
  <c r="G510" i="1"/>
  <c r="F510" i="1"/>
  <c r="H509" i="1"/>
  <c r="P508" i="1"/>
  <c r="O508" i="1"/>
  <c r="N508" i="1"/>
  <c r="M508" i="1"/>
  <c r="L508" i="1"/>
  <c r="K508" i="1"/>
  <c r="J508" i="1"/>
  <c r="I508" i="1"/>
  <c r="E508" i="1"/>
  <c r="D508" i="1"/>
  <c r="H507" i="1"/>
  <c r="H506" i="1"/>
  <c r="R505" i="1"/>
  <c r="Q505" i="1"/>
  <c r="P505" i="1"/>
  <c r="O505" i="1"/>
  <c r="N505" i="1"/>
  <c r="M505" i="1"/>
  <c r="L505" i="1"/>
  <c r="K505" i="1"/>
  <c r="J505" i="1"/>
  <c r="I505" i="1"/>
  <c r="G505" i="1"/>
  <c r="F505" i="1"/>
  <c r="E505" i="1"/>
  <c r="D505" i="1"/>
  <c r="H504" i="1"/>
  <c r="H503" i="1"/>
  <c r="H502" i="1"/>
  <c r="H501" i="1"/>
  <c r="H500" i="1"/>
  <c r="G500" i="1"/>
  <c r="F500" i="1"/>
  <c r="Q500" i="1" s="1"/>
  <c r="H499" i="1"/>
  <c r="R499" i="1" s="1"/>
  <c r="G499" i="1"/>
  <c r="F499" i="1"/>
  <c r="H498" i="1"/>
  <c r="H497" i="1"/>
  <c r="P496" i="1"/>
  <c r="O496" i="1"/>
  <c r="O495" i="1" s="1"/>
  <c r="N496" i="1"/>
  <c r="M496" i="1"/>
  <c r="L496" i="1"/>
  <c r="K496" i="1"/>
  <c r="K495" i="1" s="1"/>
  <c r="J496" i="1"/>
  <c r="I496" i="1"/>
  <c r="G496" i="1"/>
  <c r="E496" i="1"/>
  <c r="D496" i="1"/>
  <c r="I495" i="1"/>
  <c r="H494" i="1"/>
  <c r="H493" i="1"/>
  <c r="H492" i="1"/>
  <c r="R491" i="1"/>
  <c r="R487" i="1" s="1"/>
  <c r="Q491" i="1"/>
  <c r="Q487" i="1" s="1"/>
  <c r="P491" i="1"/>
  <c r="P487" i="1" s="1"/>
  <c r="O491" i="1"/>
  <c r="O487" i="1" s="1"/>
  <c r="N491" i="1"/>
  <c r="N487" i="1" s="1"/>
  <c r="M491" i="1"/>
  <c r="M487" i="1" s="1"/>
  <c r="L491" i="1"/>
  <c r="L487" i="1" s="1"/>
  <c r="K491" i="1"/>
  <c r="K487" i="1" s="1"/>
  <c r="J491" i="1"/>
  <c r="J487" i="1" s="1"/>
  <c r="I491" i="1"/>
  <c r="I487" i="1" s="1"/>
  <c r="G491" i="1"/>
  <c r="F491" i="1"/>
  <c r="E491" i="1"/>
  <c r="E487" i="1" s="1"/>
  <c r="D491" i="1"/>
  <c r="D487" i="1" s="1"/>
  <c r="G487" i="1"/>
  <c r="F487" i="1"/>
  <c r="H485" i="1"/>
  <c r="H484" i="1"/>
  <c r="H483" i="1"/>
  <c r="H482" i="1"/>
  <c r="R481" i="1"/>
  <c r="Q481" i="1"/>
  <c r="P481" i="1"/>
  <c r="O481" i="1"/>
  <c r="N481" i="1"/>
  <c r="M481" i="1"/>
  <c r="L481" i="1"/>
  <c r="K481" i="1"/>
  <c r="J481" i="1"/>
  <c r="I481" i="1"/>
  <c r="G481" i="1"/>
  <c r="F481" i="1"/>
  <c r="E481" i="1"/>
  <c r="D481" i="1"/>
  <c r="H479" i="1"/>
  <c r="H478" i="1"/>
  <c r="H477" i="1"/>
  <c r="H476" i="1"/>
  <c r="H475" i="1"/>
  <c r="H474" i="1"/>
  <c r="H473" i="1"/>
  <c r="H472" i="1"/>
  <c r="H471" i="1"/>
  <c r="H470" i="1"/>
  <c r="H469" i="1"/>
  <c r="R468" i="1"/>
  <c r="Q468" i="1"/>
  <c r="P468" i="1"/>
  <c r="O468" i="1"/>
  <c r="N468" i="1"/>
  <c r="M468" i="1"/>
  <c r="L468" i="1"/>
  <c r="K468" i="1"/>
  <c r="J468" i="1"/>
  <c r="I468" i="1"/>
  <c r="G468" i="1"/>
  <c r="F468" i="1"/>
  <c r="E468" i="1"/>
  <c r="D468" i="1"/>
  <c r="H466" i="1"/>
  <c r="H465" i="1"/>
  <c r="H464" i="1"/>
  <c r="R463" i="1"/>
  <c r="Q463" i="1"/>
  <c r="P463" i="1"/>
  <c r="O463" i="1"/>
  <c r="O462" i="1" s="1"/>
  <c r="O455" i="1" s="1"/>
  <c r="N463" i="1"/>
  <c r="M463" i="1"/>
  <c r="L463" i="1"/>
  <c r="K463" i="1"/>
  <c r="J463" i="1"/>
  <c r="I463" i="1"/>
  <c r="G463" i="1"/>
  <c r="F463" i="1"/>
  <c r="F462" i="1" s="1"/>
  <c r="F455" i="1" s="1"/>
  <c r="E463" i="1"/>
  <c r="D463" i="1"/>
  <c r="H453" i="1"/>
  <c r="H452" i="1"/>
  <c r="H451" i="1"/>
  <c r="H450" i="1"/>
  <c r="H449" i="1"/>
  <c r="H448" i="1"/>
  <c r="H447" i="1"/>
  <c r="H446" i="1"/>
  <c r="H445" i="1"/>
  <c r="H444" i="1"/>
  <c r="H443" i="1"/>
  <c r="G443" i="1"/>
  <c r="F443" i="1"/>
  <c r="H442" i="1"/>
  <c r="G442" i="1"/>
  <c r="F442" i="1"/>
  <c r="H441" i="1"/>
  <c r="G441" i="1"/>
  <c r="F441" i="1"/>
  <c r="H440" i="1"/>
  <c r="H439" i="1"/>
  <c r="G439" i="1"/>
  <c r="F439" i="1"/>
  <c r="H438" i="1"/>
  <c r="G438" i="1"/>
  <c r="F438" i="1"/>
  <c r="H437" i="1"/>
  <c r="G437" i="1"/>
  <c r="F437" i="1"/>
  <c r="H436" i="1"/>
  <c r="Q436" i="1" s="1"/>
  <c r="G436" i="1"/>
  <c r="F436" i="1"/>
  <c r="H435" i="1"/>
  <c r="G435" i="1"/>
  <c r="F435" i="1"/>
  <c r="H434" i="1"/>
  <c r="G434" i="1"/>
  <c r="F434" i="1"/>
  <c r="H433" i="1"/>
  <c r="G433" i="1"/>
  <c r="F433" i="1"/>
  <c r="H432" i="1"/>
  <c r="Q432" i="1" s="1"/>
  <c r="G432" i="1"/>
  <c r="F432" i="1"/>
  <c r="H431" i="1"/>
  <c r="G431" i="1"/>
  <c r="F431" i="1"/>
  <c r="H430" i="1"/>
  <c r="G430" i="1"/>
  <c r="F430" i="1"/>
  <c r="H429" i="1"/>
  <c r="G429" i="1"/>
  <c r="F429" i="1"/>
  <c r="P428" i="1"/>
  <c r="P26" i="1" s="1"/>
  <c r="O428" i="1"/>
  <c r="N428" i="1"/>
  <c r="M428" i="1"/>
  <c r="L428" i="1"/>
  <c r="K428" i="1"/>
  <c r="J428" i="1"/>
  <c r="I428" i="1"/>
  <c r="H428" i="1"/>
  <c r="E428" i="1"/>
  <c r="D428" i="1"/>
  <c r="H426" i="1"/>
  <c r="R426" i="1" s="1"/>
  <c r="R425" i="1" s="1"/>
  <c r="G426" i="1"/>
  <c r="G425" i="1" s="1"/>
  <c r="F426" i="1"/>
  <c r="P425" i="1"/>
  <c r="O425" i="1"/>
  <c r="N425" i="1"/>
  <c r="M425" i="1"/>
  <c r="L425" i="1"/>
  <c r="K425" i="1"/>
  <c r="J425" i="1"/>
  <c r="I425" i="1"/>
  <c r="E425" i="1"/>
  <c r="D425" i="1"/>
  <c r="H424" i="1"/>
  <c r="R423" i="1"/>
  <c r="Q423" i="1"/>
  <c r="P423" i="1"/>
  <c r="O423" i="1"/>
  <c r="N423" i="1"/>
  <c r="N420" i="1" s="1"/>
  <c r="M423" i="1"/>
  <c r="L423" i="1"/>
  <c r="K423" i="1"/>
  <c r="J423" i="1"/>
  <c r="I423" i="1"/>
  <c r="G423" i="1"/>
  <c r="F423" i="1"/>
  <c r="E423" i="1"/>
  <c r="D423" i="1"/>
  <c r="G420" i="1"/>
  <c r="H419" i="1"/>
  <c r="R418" i="1"/>
  <c r="R416" i="1" s="1"/>
  <c r="Q418" i="1"/>
  <c r="P418" i="1"/>
  <c r="P416" i="1" s="1"/>
  <c r="O418" i="1"/>
  <c r="O416" i="1" s="1"/>
  <c r="N418" i="1"/>
  <c r="N416" i="1" s="1"/>
  <c r="M418" i="1"/>
  <c r="L418" i="1"/>
  <c r="L416" i="1" s="1"/>
  <c r="K418" i="1"/>
  <c r="K416" i="1" s="1"/>
  <c r="J418" i="1"/>
  <c r="J416" i="1" s="1"/>
  <c r="I418" i="1"/>
  <c r="H418" i="1"/>
  <c r="G418" i="1"/>
  <c r="G416" i="1" s="1"/>
  <c r="F418" i="1"/>
  <c r="F416" i="1" s="1"/>
  <c r="E418" i="1"/>
  <c r="D418" i="1"/>
  <c r="D416" i="1" s="1"/>
  <c r="Q416" i="1"/>
  <c r="M416" i="1"/>
  <c r="I416" i="1"/>
  <c r="E416" i="1"/>
  <c r="H415" i="1"/>
  <c r="H414" i="1" s="1"/>
  <c r="H412" i="1" s="1"/>
  <c r="R414" i="1"/>
  <c r="Q414" i="1"/>
  <c r="P414" i="1"/>
  <c r="P412" i="1" s="1"/>
  <c r="O414" i="1"/>
  <c r="O412" i="1" s="1"/>
  <c r="N414" i="1"/>
  <c r="N412" i="1" s="1"/>
  <c r="M414" i="1"/>
  <c r="L414" i="1"/>
  <c r="L412" i="1" s="1"/>
  <c r="K414" i="1"/>
  <c r="K412" i="1" s="1"/>
  <c r="J414" i="1"/>
  <c r="J412" i="1" s="1"/>
  <c r="I414" i="1"/>
  <c r="G414" i="1"/>
  <c r="G412" i="1" s="1"/>
  <c r="F414" i="1"/>
  <c r="F412" i="1" s="1"/>
  <c r="F411" i="1" s="1"/>
  <c r="E414" i="1"/>
  <c r="D414" i="1"/>
  <c r="R412" i="1"/>
  <c r="Q412" i="1"/>
  <c r="Q411" i="1" s="1"/>
  <c r="M412" i="1"/>
  <c r="M411" i="1" s="1"/>
  <c r="I412" i="1"/>
  <c r="E412" i="1"/>
  <c r="D412" i="1"/>
  <c r="H410" i="1"/>
  <c r="H409" i="1"/>
  <c r="H408" i="1"/>
  <c r="H407" i="1"/>
  <c r="H406" i="1"/>
  <c r="H405" i="1"/>
  <c r="H404" i="1"/>
  <c r="R404" i="1" s="1"/>
  <c r="S404" i="1" s="1"/>
  <c r="G404" i="1"/>
  <c r="F404" i="1"/>
  <c r="H403" i="1"/>
  <c r="R403" i="1" s="1"/>
  <c r="G403" i="1"/>
  <c r="F403" i="1"/>
  <c r="H402" i="1"/>
  <c r="R402" i="1" s="1"/>
  <c r="S402" i="1" s="1"/>
  <c r="G402" i="1"/>
  <c r="F402" i="1"/>
  <c r="H401" i="1"/>
  <c r="R401" i="1" s="1"/>
  <c r="G401" i="1"/>
  <c r="F401" i="1"/>
  <c r="H400" i="1"/>
  <c r="R400" i="1" s="1"/>
  <c r="G400" i="1"/>
  <c r="F400" i="1"/>
  <c r="H399" i="1"/>
  <c r="R399" i="1" s="1"/>
  <c r="G399" i="1"/>
  <c r="F399" i="1"/>
  <c r="H398" i="1"/>
  <c r="G398" i="1"/>
  <c r="F398" i="1"/>
  <c r="Q398" i="1" s="1"/>
  <c r="H397" i="1"/>
  <c r="H396" i="1"/>
  <c r="H395" i="1"/>
  <c r="G395" i="1"/>
  <c r="F395" i="1"/>
  <c r="H394" i="1"/>
  <c r="H393" i="1"/>
  <c r="G393" i="1"/>
  <c r="F393" i="1"/>
  <c r="P392" i="1"/>
  <c r="O392" i="1"/>
  <c r="N392" i="1"/>
  <c r="M392" i="1"/>
  <c r="L392" i="1"/>
  <c r="K392" i="1"/>
  <c r="J392" i="1"/>
  <c r="I392" i="1"/>
  <c r="E392" i="1"/>
  <c r="D392" i="1"/>
  <c r="H391" i="1"/>
  <c r="R390" i="1"/>
  <c r="Q390" i="1"/>
  <c r="P390" i="1"/>
  <c r="O390" i="1"/>
  <c r="N390" i="1"/>
  <c r="M390" i="1"/>
  <c r="L390" i="1"/>
  <c r="K390" i="1"/>
  <c r="J390" i="1"/>
  <c r="I390" i="1"/>
  <c r="G390" i="1"/>
  <c r="F390" i="1"/>
  <c r="E390" i="1"/>
  <c r="D390" i="1"/>
  <c r="H389" i="1"/>
  <c r="H388" i="1" s="1"/>
  <c r="R388" i="1"/>
  <c r="Q388" i="1"/>
  <c r="P388" i="1"/>
  <c r="O388" i="1"/>
  <c r="N388" i="1"/>
  <c r="M388" i="1"/>
  <c r="L388" i="1"/>
  <c r="K388" i="1"/>
  <c r="J388" i="1"/>
  <c r="I388" i="1"/>
  <c r="G388" i="1"/>
  <c r="F388" i="1"/>
  <c r="E388" i="1"/>
  <c r="D388" i="1"/>
  <c r="H387" i="1"/>
  <c r="H386" i="1"/>
  <c r="H385" i="1"/>
  <c r="H384" i="1"/>
  <c r="H383" i="1"/>
  <c r="G383" i="1"/>
  <c r="G382" i="1" s="1"/>
  <c r="F383" i="1"/>
  <c r="Q383" i="1" s="1"/>
  <c r="Q382" i="1" s="1"/>
  <c r="P382" i="1"/>
  <c r="O382" i="1"/>
  <c r="N382" i="1"/>
  <c r="N381" i="1" s="1"/>
  <c r="M382" i="1"/>
  <c r="L382" i="1"/>
  <c r="K382" i="1"/>
  <c r="J382" i="1"/>
  <c r="J381" i="1" s="1"/>
  <c r="I382" i="1"/>
  <c r="F382" i="1"/>
  <c r="E382" i="1"/>
  <c r="E381" i="1" s="1"/>
  <c r="D382" i="1"/>
  <c r="M381" i="1"/>
  <c r="I381" i="1"/>
  <c r="H380" i="1"/>
  <c r="H379" i="1"/>
  <c r="H378" i="1"/>
  <c r="R378" i="1" s="1"/>
  <c r="G378" i="1"/>
  <c r="F378" i="1"/>
  <c r="H377" i="1"/>
  <c r="H376" i="1"/>
  <c r="H375" i="1"/>
  <c r="R375" i="1" s="1"/>
  <c r="G375" i="1"/>
  <c r="F375" i="1"/>
  <c r="P374" i="1"/>
  <c r="O374" i="1"/>
  <c r="N374" i="1"/>
  <c r="M374" i="1"/>
  <c r="L374" i="1"/>
  <c r="K374" i="1"/>
  <c r="J374" i="1"/>
  <c r="I374" i="1"/>
  <c r="E374" i="1"/>
  <c r="D374" i="1"/>
  <c r="H373" i="1"/>
  <c r="H372" i="1"/>
  <c r="R371" i="1"/>
  <c r="Q371" i="1"/>
  <c r="P371" i="1"/>
  <c r="O371" i="1"/>
  <c r="N371" i="1"/>
  <c r="M371" i="1"/>
  <c r="L371" i="1"/>
  <c r="L365" i="1" s="1"/>
  <c r="K371" i="1"/>
  <c r="J371" i="1"/>
  <c r="I371" i="1"/>
  <c r="G371" i="1"/>
  <c r="F371" i="1"/>
  <c r="E371" i="1"/>
  <c r="D371" i="1"/>
  <c r="H369" i="1"/>
  <c r="H368" i="1"/>
  <c r="H367" i="1"/>
  <c r="R367" i="1" s="1"/>
  <c r="R366" i="1" s="1"/>
  <c r="G367" i="1"/>
  <c r="G366" i="1" s="1"/>
  <c r="F367" i="1"/>
  <c r="P366" i="1"/>
  <c r="O366" i="1"/>
  <c r="N366" i="1"/>
  <c r="M366" i="1"/>
  <c r="L366" i="1"/>
  <c r="K366" i="1"/>
  <c r="J366" i="1"/>
  <c r="I366" i="1"/>
  <c r="F366" i="1"/>
  <c r="E366" i="1"/>
  <c r="D366" i="1"/>
  <c r="H363" i="1"/>
  <c r="H362" i="1"/>
  <c r="H361" i="1"/>
  <c r="H360" i="1"/>
  <c r="R360" i="1" s="1"/>
  <c r="S360" i="1" s="1"/>
  <c r="G360" i="1"/>
  <c r="G359" i="1" s="1"/>
  <c r="F360" i="1"/>
  <c r="P359" i="1"/>
  <c r="P353" i="1" s="1"/>
  <c r="O359" i="1"/>
  <c r="N359" i="1"/>
  <c r="M359" i="1"/>
  <c r="L359" i="1"/>
  <c r="K359" i="1"/>
  <c r="J359" i="1"/>
  <c r="I359" i="1"/>
  <c r="E359" i="1"/>
  <c r="D359" i="1"/>
  <c r="H356" i="1"/>
  <c r="R355" i="1"/>
  <c r="Q355" i="1"/>
  <c r="P355" i="1"/>
  <c r="O355" i="1"/>
  <c r="N355" i="1"/>
  <c r="N353" i="1" s="1"/>
  <c r="M355" i="1"/>
  <c r="L355" i="1"/>
  <c r="K355" i="1"/>
  <c r="K353" i="1" s="1"/>
  <c r="J355" i="1"/>
  <c r="J353" i="1" s="1"/>
  <c r="I355" i="1"/>
  <c r="G355" i="1"/>
  <c r="F355" i="1"/>
  <c r="E355" i="1"/>
  <c r="D355" i="1"/>
  <c r="D353" i="1" s="1"/>
  <c r="O353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D346" i="1" s="1"/>
  <c r="H344" i="1"/>
  <c r="H343" i="1"/>
  <c r="H342" i="1"/>
  <c r="H341" i="1"/>
  <c r="H340" i="1"/>
  <c r="H339" i="1"/>
  <c r="H338" i="1"/>
  <c r="H337" i="1"/>
  <c r="R337" i="1" s="1"/>
  <c r="S337" i="1" s="1"/>
  <c r="G337" i="1"/>
  <c r="F337" i="1"/>
  <c r="H336" i="1"/>
  <c r="R336" i="1" s="1"/>
  <c r="G336" i="1"/>
  <c r="F336" i="1"/>
  <c r="H335" i="1"/>
  <c r="R335" i="1" s="1"/>
  <c r="G335" i="1"/>
  <c r="F335" i="1"/>
  <c r="H334" i="1"/>
  <c r="R334" i="1" s="1"/>
  <c r="G334" i="1"/>
  <c r="F334" i="1"/>
  <c r="Q334" i="1" s="1"/>
  <c r="H333" i="1"/>
  <c r="R333" i="1" s="1"/>
  <c r="G333" i="1"/>
  <c r="F333" i="1"/>
  <c r="H332" i="1"/>
  <c r="H331" i="1"/>
  <c r="H330" i="1"/>
  <c r="H329" i="1"/>
  <c r="H328" i="1"/>
  <c r="R328" i="1" s="1"/>
  <c r="G328" i="1"/>
  <c r="F328" i="1"/>
  <c r="H327" i="1"/>
  <c r="R327" i="1" s="1"/>
  <c r="G327" i="1"/>
  <c r="F327" i="1"/>
  <c r="H326" i="1"/>
  <c r="R326" i="1" s="1"/>
  <c r="G326" i="1"/>
  <c r="F326" i="1"/>
  <c r="H325" i="1"/>
  <c r="R325" i="1" s="1"/>
  <c r="G325" i="1"/>
  <c r="F325" i="1"/>
  <c r="Q325" i="1" s="1"/>
  <c r="H324" i="1"/>
  <c r="R324" i="1" s="1"/>
  <c r="G324" i="1"/>
  <c r="F324" i="1"/>
  <c r="H323" i="1"/>
  <c r="R323" i="1" s="1"/>
  <c r="G323" i="1"/>
  <c r="F323" i="1"/>
  <c r="H322" i="1"/>
  <c r="R322" i="1" s="1"/>
  <c r="G322" i="1"/>
  <c r="F322" i="1"/>
  <c r="H321" i="1"/>
  <c r="R321" i="1" s="1"/>
  <c r="G321" i="1"/>
  <c r="F321" i="1"/>
  <c r="Q321" i="1" s="1"/>
  <c r="H320" i="1"/>
  <c r="R320" i="1" s="1"/>
  <c r="G320" i="1"/>
  <c r="F320" i="1"/>
  <c r="H319" i="1"/>
  <c r="R319" i="1" s="1"/>
  <c r="G319" i="1"/>
  <c r="F319" i="1"/>
  <c r="H318" i="1"/>
  <c r="R318" i="1" s="1"/>
  <c r="G318" i="1"/>
  <c r="F318" i="1"/>
  <c r="H317" i="1"/>
  <c r="R317" i="1" s="1"/>
  <c r="G317" i="1"/>
  <c r="F317" i="1"/>
  <c r="Q317" i="1" s="1"/>
  <c r="H316" i="1"/>
  <c r="R316" i="1" s="1"/>
  <c r="G316" i="1"/>
  <c r="F316" i="1"/>
  <c r="H315" i="1"/>
  <c r="R315" i="1" s="1"/>
  <c r="G315" i="1"/>
  <c r="F315" i="1"/>
  <c r="H314" i="1"/>
  <c r="R314" i="1" s="1"/>
  <c r="G314" i="1"/>
  <c r="F314" i="1"/>
  <c r="H313" i="1"/>
  <c r="R313" i="1" s="1"/>
  <c r="G313" i="1"/>
  <c r="F313" i="1"/>
  <c r="Q313" i="1" s="1"/>
  <c r="H312" i="1"/>
  <c r="H311" i="1"/>
  <c r="H310" i="1"/>
  <c r="H309" i="1"/>
  <c r="H308" i="1"/>
  <c r="H307" i="1"/>
  <c r="H306" i="1"/>
  <c r="H305" i="1"/>
  <c r="H304" i="1"/>
  <c r="H303" i="1"/>
  <c r="H302" i="1"/>
  <c r="R302" i="1" s="1"/>
  <c r="G302" i="1"/>
  <c r="F302" i="1"/>
  <c r="H301" i="1"/>
  <c r="R301" i="1" s="1"/>
  <c r="G301" i="1"/>
  <c r="F301" i="1"/>
  <c r="H300" i="1"/>
  <c r="R300" i="1" s="1"/>
  <c r="G300" i="1"/>
  <c r="F300" i="1"/>
  <c r="H299" i="1"/>
  <c r="R299" i="1" s="1"/>
  <c r="G299" i="1"/>
  <c r="F299" i="1"/>
  <c r="H298" i="1"/>
  <c r="R298" i="1" s="1"/>
  <c r="G298" i="1"/>
  <c r="F298" i="1"/>
  <c r="H297" i="1"/>
  <c r="R297" i="1" s="1"/>
  <c r="G297" i="1"/>
  <c r="F297" i="1"/>
  <c r="H296" i="1"/>
  <c r="R296" i="1" s="1"/>
  <c r="G296" i="1"/>
  <c r="F296" i="1"/>
  <c r="H295" i="1"/>
  <c r="R295" i="1" s="1"/>
  <c r="G295" i="1"/>
  <c r="F295" i="1"/>
  <c r="H294" i="1"/>
  <c r="R294" i="1" s="1"/>
  <c r="G294" i="1"/>
  <c r="F294" i="1"/>
  <c r="H293" i="1"/>
  <c r="R293" i="1" s="1"/>
  <c r="G293" i="1"/>
  <c r="F293" i="1"/>
  <c r="H292" i="1"/>
  <c r="R292" i="1" s="1"/>
  <c r="G292" i="1"/>
  <c r="F292" i="1"/>
  <c r="H291" i="1"/>
  <c r="R291" i="1" s="1"/>
  <c r="G291" i="1"/>
  <c r="F291" i="1"/>
  <c r="H290" i="1"/>
  <c r="R290" i="1" s="1"/>
  <c r="G290" i="1"/>
  <c r="F290" i="1"/>
  <c r="H289" i="1"/>
  <c r="R289" i="1" s="1"/>
  <c r="G289" i="1"/>
  <c r="F289" i="1"/>
  <c r="H288" i="1"/>
  <c r="R288" i="1" s="1"/>
  <c r="G288" i="1"/>
  <c r="F288" i="1"/>
  <c r="H287" i="1"/>
  <c r="R287" i="1" s="1"/>
  <c r="G287" i="1"/>
  <c r="F287" i="1"/>
  <c r="H286" i="1"/>
  <c r="R286" i="1" s="1"/>
  <c r="G286" i="1"/>
  <c r="F286" i="1"/>
  <c r="H285" i="1"/>
  <c r="R285" i="1" s="1"/>
  <c r="G285" i="1"/>
  <c r="F285" i="1"/>
  <c r="H284" i="1"/>
  <c r="R284" i="1" s="1"/>
  <c r="G284" i="1"/>
  <c r="F284" i="1"/>
  <c r="H283" i="1"/>
  <c r="R283" i="1" s="1"/>
  <c r="G283" i="1"/>
  <c r="F283" i="1"/>
  <c r="H282" i="1"/>
  <c r="R282" i="1" s="1"/>
  <c r="G282" i="1"/>
  <c r="F282" i="1"/>
  <c r="H281" i="1"/>
  <c r="R281" i="1" s="1"/>
  <c r="G281" i="1"/>
  <c r="F281" i="1"/>
  <c r="H280" i="1"/>
  <c r="R280" i="1" s="1"/>
  <c r="G280" i="1"/>
  <c r="F280" i="1"/>
  <c r="H279" i="1"/>
  <c r="R279" i="1" s="1"/>
  <c r="G279" i="1"/>
  <c r="F279" i="1"/>
  <c r="H278" i="1"/>
  <c r="R278" i="1" s="1"/>
  <c r="G278" i="1"/>
  <c r="F278" i="1"/>
  <c r="H277" i="1"/>
  <c r="R277" i="1" s="1"/>
  <c r="G277" i="1"/>
  <c r="F277" i="1"/>
  <c r="H276" i="1"/>
  <c r="R276" i="1" s="1"/>
  <c r="G276" i="1"/>
  <c r="F276" i="1"/>
  <c r="H275" i="1"/>
  <c r="R275" i="1" s="1"/>
  <c r="G275" i="1"/>
  <c r="F275" i="1"/>
  <c r="H274" i="1"/>
  <c r="R274" i="1" s="1"/>
  <c r="G274" i="1"/>
  <c r="F274" i="1"/>
  <c r="H273" i="1"/>
  <c r="R273" i="1" s="1"/>
  <c r="G273" i="1"/>
  <c r="F273" i="1"/>
  <c r="H272" i="1"/>
  <c r="R272" i="1" s="1"/>
  <c r="G272" i="1"/>
  <c r="F272" i="1"/>
  <c r="H271" i="1"/>
  <c r="R271" i="1" s="1"/>
  <c r="G271" i="1"/>
  <c r="F271" i="1"/>
  <c r="H270" i="1"/>
  <c r="R270" i="1" s="1"/>
  <c r="G270" i="1"/>
  <c r="F270" i="1"/>
  <c r="H269" i="1"/>
  <c r="R269" i="1" s="1"/>
  <c r="G269" i="1"/>
  <c r="F269" i="1"/>
  <c r="H268" i="1"/>
  <c r="R268" i="1" s="1"/>
  <c r="G268" i="1"/>
  <c r="F268" i="1"/>
  <c r="H267" i="1"/>
  <c r="R267" i="1" s="1"/>
  <c r="G267" i="1"/>
  <c r="F267" i="1"/>
  <c r="H266" i="1"/>
  <c r="G266" i="1"/>
  <c r="F266" i="1"/>
  <c r="H265" i="1"/>
  <c r="G265" i="1"/>
  <c r="F265" i="1"/>
  <c r="H264" i="1"/>
  <c r="G264" i="1"/>
  <c r="F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R235" i="1" s="1"/>
  <c r="G235" i="1"/>
  <c r="F235" i="1"/>
  <c r="Q234" i="1"/>
  <c r="H234" i="1"/>
  <c r="R234" i="1" s="1"/>
  <c r="G234" i="1"/>
  <c r="F234" i="1"/>
  <c r="H233" i="1"/>
  <c r="G233" i="1"/>
  <c r="F233" i="1"/>
  <c r="H232" i="1"/>
  <c r="G232" i="1"/>
  <c r="F232" i="1"/>
  <c r="H231" i="1"/>
  <c r="R231" i="1" s="1"/>
  <c r="G231" i="1"/>
  <c r="F231" i="1"/>
  <c r="H230" i="1"/>
  <c r="R230" i="1" s="1"/>
  <c r="G230" i="1"/>
  <c r="F230" i="1"/>
  <c r="H229" i="1"/>
  <c r="H228" i="1"/>
  <c r="H227" i="1"/>
  <c r="H226" i="1"/>
  <c r="H225" i="1"/>
  <c r="H224" i="1"/>
  <c r="H223" i="1"/>
  <c r="H222" i="1"/>
  <c r="P221" i="1"/>
  <c r="O221" i="1"/>
  <c r="O26" i="1" s="1"/>
  <c r="N221" i="1"/>
  <c r="M221" i="1"/>
  <c r="M26" i="1" s="1"/>
  <c r="L221" i="1"/>
  <c r="K221" i="1"/>
  <c r="K26" i="1" s="1"/>
  <c r="J221" i="1"/>
  <c r="I221" i="1"/>
  <c r="I26" i="1" s="1"/>
  <c r="E221" i="1"/>
  <c r="D221" i="1"/>
  <c r="H219" i="1"/>
  <c r="H218" i="1"/>
  <c r="G218" i="1"/>
  <c r="F218" i="1"/>
  <c r="H217" i="1"/>
  <c r="G217" i="1"/>
  <c r="F217" i="1"/>
  <c r="Q217" i="1" s="1"/>
  <c r="Q216" i="1"/>
  <c r="H216" i="1"/>
  <c r="R216" i="1" s="1"/>
  <c r="S216" i="1" s="1"/>
  <c r="G216" i="1"/>
  <c r="F216" i="1"/>
  <c r="H215" i="1"/>
  <c r="R215" i="1" s="1"/>
  <c r="S215" i="1" s="1"/>
  <c r="G215" i="1"/>
  <c r="F215" i="1"/>
  <c r="H214" i="1"/>
  <c r="G214" i="1"/>
  <c r="F214" i="1"/>
  <c r="H213" i="1"/>
  <c r="G213" i="1"/>
  <c r="F213" i="1"/>
  <c r="P212" i="1"/>
  <c r="O212" i="1"/>
  <c r="N212" i="1"/>
  <c r="M212" i="1"/>
  <c r="L212" i="1"/>
  <c r="K212" i="1"/>
  <c r="J212" i="1"/>
  <c r="I212" i="1"/>
  <c r="E212" i="1"/>
  <c r="D212" i="1"/>
  <c r="H211" i="1"/>
  <c r="H210" i="1"/>
  <c r="H209" i="1" s="1"/>
  <c r="R209" i="1"/>
  <c r="Q209" i="1"/>
  <c r="P209" i="1"/>
  <c r="O209" i="1"/>
  <c r="N209" i="1"/>
  <c r="M209" i="1"/>
  <c r="L209" i="1"/>
  <c r="K209" i="1"/>
  <c r="J209" i="1"/>
  <c r="I209" i="1"/>
  <c r="G209" i="1"/>
  <c r="F209" i="1"/>
  <c r="E209" i="1"/>
  <c r="D209" i="1"/>
  <c r="H208" i="1"/>
  <c r="H207" i="1"/>
  <c r="R206" i="1"/>
  <c r="Q206" i="1"/>
  <c r="P206" i="1"/>
  <c r="O206" i="1"/>
  <c r="N206" i="1"/>
  <c r="M206" i="1"/>
  <c r="L206" i="1"/>
  <c r="K206" i="1"/>
  <c r="J206" i="1"/>
  <c r="I206" i="1"/>
  <c r="G206" i="1"/>
  <c r="F206" i="1"/>
  <c r="E206" i="1"/>
  <c r="D206" i="1"/>
  <c r="P204" i="1"/>
  <c r="L204" i="1"/>
  <c r="H200" i="1"/>
  <c r="G200" i="1"/>
  <c r="G199" i="1" s="1"/>
  <c r="G196" i="1" s="1"/>
  <c r="G195" i="1" s="1"/>
  <c r="F200" i="1"/>
  <c r="F199" i="1" s="1"/>
  <c r="P199" i="1"/>
  <c r="O199" i="1"/>
  <c r="N199" i="1"/>
  <c r="M199" i="1"/>
  <c r="L199" i="1"/>
  <c r="K199" i="1"/>
  <c r="J199" i="1"/>
  <c r="I199" i="1"/>
  <c r="E199" i="1"/>
  <c r="D199" i="1"/>
  <c r="H198" i="1"/>
  <c r="H197" i="1" s="1"/>
  <c r="R197" i="1"/>
  <c r="Q197" i="1"/>
  <c r="P197" i="1"/>
  <c r="O197" i="1"/>
  <c r="N197" i="1"/>
  <c r="M197" i="1"/>
  <c r="M196" i="1" s="1"/>
  <c r="M195" i="1" s="1"/>
  <c r="L197" i="1"/>
  <c r="L196" i="1" s="1"/>
  <c r="L195" i="1" s="1"/>
  <c r="K197" i="1"/>
  <c r="J197" i="1"/>
  <c r="I197" i="1"/>
  <c r="I196" i="1" s="1"/>
  <c r="I195" i="1" s="1"/>
  <c r="G197" i="1"/>
  <c r="F197" i="1"/>
  <c r="F196" i="1" s="1"/>
  <c r="F195" i="1" s="1"/>
  <c r="E197" i="1"/>
  <c r="D197" i="1"/>
  <c r="D196" i="1"/>
  <c r="D195" i="1" s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G168" i="1"/>
  <c r="F168" i="1"/>
  <c r="H167" i="1"/>
  <c r="R167" i="1" s="1"/>
  <c r="S167" i="1" s="1"/>
  <c r="G167" i="1"/>
  <c r="F167" i="1"/>
  <c r="Q167" i="1" s="1"/>
  <c r="H166" i="1"/>
  <c r="R166" i="1" s="1"/>
  <c r="G166" i="1"/>
  <c r="F166" i="1"/>
  <c r="Q166" i="1" s="1"/>
  <c r="H165" i="1"/>
  <c r="R165" i="1" s="1"/>
  <c r="S165" i="1" s="1"/>
  <c r="G165" i="1"/>
  <c r="F165" i="1"/>
  <c r="H164" i="1"/>
  <c r="G164" i="1"/>
  <c r="F164" i="1"/>
  <c r="H163" i="1"/>
  <c r="G163" i="1"/>
  <c r="F163" i="1"/>
  <c r="H162" i="1"/>
  <c r="G162" i="1"/>
  <c r="F162" i="1"/>
  <c r="H161" i="1"/>
  <c r="G161" i="1"/>
  <c r="F161" i="1"/>
  <c r="H160" i="1"/>
  <c r="H159" i="1"/>
  <c r="H158" i="1"/>
  <c r="H157" i="1"/>
  <c r="H156" i="1"/>
  <c r="H155" i="1"/>
  <c r="H154" i="1"/>
  <c r="H153" i="1"/>
  <c r="H152" i="1"/>
  <c r="G152" i="1"/>
  <c r="F152" i="1"/>
  <c r="H151" i="1"/>
  <c r="R151" i="1" s="1"/>
  <c r="S151" i="1" s="1"/>
  <c r="G151" i="1"/>
  <c r="F151" i="1"/>
  <c r="Q151" i="1" s="1"/>
  <c r="H150" i="1"/>
  <c r="R150" i="1" s="1"/>
  <c r="S150" i="1" s="1"/>
  <c r="G150" i="1"/>
  <c r="F150" i="1"/>
  <c r="H149" i="1"/>
  <c r="H148" i="1"/>
  <c r="G148" i="1"/>
  <c r="F148" i="1"/>
  <c r="H147" i="1"/>
  <c r="H146" i="1"/>
  <c r="G146" i="1"/>
  <c r="F146" i="1"/>
  <c r="H145" i="1"/>
  <c r="R145" i="1" s="1"/>
  <c r="S145" i="1" s="1"/>
  <c r="G145" i="1"/>
  <c r="F145" i="1"/>
  <c r="Q145" i="1" s="1"/>
  <c r="H144" i="1"/>
  <c r="R144" i="1" s="1"/>
  <c r="S144" i="1" s="1"/>
  <c r="G144" i="1"/>
  <c r="F144" i="1"/>
  <c r="H143" i="1"/>
  <c r="G143" i="1"/>
  <c r="F143" i="1"/>
  <c r="H142" i="1"/>
  <c r="G142" i="1"/>
  <c r="F142" i="1"/>
  <c r="H141" i="1"/>
  <c r="H140" i="1"/>
  <c r="G140" i="1"/>
  <c r="F140" i="1"/>
  <c r="H139" i="1"/>
  <c r="R139" i="1" s="1"/>
  <c r="S139" i="1" s="1"/>
  <c r="G139" i="1"/>
  <c r="F139" i="1"/>
  <c r="Q139" i="1" s="1"/>
  <c r="H138" i="1"/>
  <c r="R138" i="1" s="1"/>
  <c r="G138" i="1"/>
  <c r="F138" i="1"/>
  <c r="Q138" i="1" s="1"/>
  <c r="H137" i="1"/>
  <c r="R137" i="1" s="1"/>
  <c r="G137" i="1"/>
  <c r="F137" i="1"/>
  <c r="Q137" i="1" s="1"/>
  <c r="H136" i="1"/>
  <c r="R136" i="1" s="1"/>
  <c r="G136" i="1"/>
  <c r="F136" i="1"/>
  <c r="H135" i="1"/>
  <c r="R135" i="1" s="1"/>
  <c r="G135" i="1"/>
  <c r="F135" i="1"/>
  <c r="Q135" i="1" s="1"/>
  <c r="H134" i="1"/>
  <c r="R134" i="1" s="1"/>
  <c r="S134" i="1" s="1"/>
  <c r="G134" i="1"/>
  <c r="F134" i="1"/>
  <c r="Q134" i="1" s="1"/>
  <c r="H133" i="1"/>
  <c r="R133" i="1" s="1"/>
  <c r="G133" i="1"/>
  <c r="F133" i="1"/>
  <c r="H132" i="1"/>
  <c r="R132" i="1" s="1"/>
  <c r="G132" i="1"/>
  <c r="F132" i="1"/>
  <c r="H131" i="1"/>
  <c r="R131" i="1" s="1"/>
  <c r="G131" i="1"/>
  <c r="F131" i="1"/>
  <c r="Q131" i="1" s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R124" i="1" s="1"/>
  <c r="S124" i="1" s="1"/>
  <c r="G124" i="1"/>
  <c r="F124" i="1"/>
  <c r="H123" i="1"/>
  <c r="R123" i="1" s="1"/>
  <c r="G123" i="1"/>
  <c r="F123" i="1"/>
  <c r="Q123" i="1" s="1"/>
  <c r="H122" i="1"/>
  <c r="R122" i="1" s="1"/>
  <c r="G122" i="1"/>
  <c r="F122" i="1"/>
  <c r="H121" i="1"/>
  <c r="R121" i="1" s="1"/>
  <c r="G121" i="1"/>
  <c r="F121" i="1"/>
  <c r="H120" i="1"/>
  <c r="R120" i="1" s="1"/>
  <c r="G120" i="1"/>
  <c r="F120" i="1"/>
  <c r="H119" i="1"/>
  <c r="R119" i="1" s="1"/>
  <c r="G119" i="1"/>
  <c r="F119" i="1"/>
  <c r="Q119" i="1" s="1"/>
  <c r="H118" i="1"/>
  <c r="R118" i="1" s="1"/>
  <c r="G118" i="1"/>
  <c r="F118" i="1"/>
  <c r="H117" i="1"/>
  <c r="R117" i="1" s="1"/>
  <c r="S117" i="1" s="1"/>
  <c r="G117" i="1"/>
  <c r="F117" i="1"/>
  <c r="Q117" i="1" s="1"/>
  <c r="H116" i="1"/>
  <c r="H115" i="1"/>
  <c r="R115" i="1" s="1"/>
  <c r="G115" i="1"/>
  <c r="F115" i="1"/>
  <c r="H114" i="1"/>
  <c r="R114" i="1" s="1"/>
  <c r="G114" i="1"/>
  <c r="F114" i="1"/>
  <c r="H113" i="1"/>
  <c r="R113" i="1" s="1"/>
  <c r="G113" i="1"/>
  <c r="F113" i="1"/>
  <c r="H112" i="1"/>
  <c r="G112" i="1"/>
  <c r="F112" i="1"/>
  <c r="H111" i="1"/>
  <c r="H110" i="1"/>
  <c r="H109" i="1"/>
  <c r="G109" i="1"/>
  <c r="F109" i="1"/>
  <c r="H108" i="1"/>
  <c r="R108" i="1" s="1"/>
  <c r="S108" i="1" s="1"/>
  <c r="G108" i="1"/>
  <c r="F108" i="1"/>
  <c r="H107" i="1"/>
  <c r="R107" i="1" s="1"/>
  <c r="S107" i="1" s="1"/>
  <c r="G107" i="1"/>
  <c r="F107" i="1"/>
  <c r="H106" i="1"/>
  <c r="G106" i="1"/>
  <c r="F106" i="1"/>
  <c r="H105" i="1"/>
  <c r="H104" i="1"/>
  <c r="G104" i="1"/>
  <c r="F104" i="1"/>
  <c r="H103" i="1"/>
  <c r="R103" i="1" s="1"/>
  <c r="S103" i="1" s="1"/>
  <c r="G103" i="1"/>
  <c r="F103" i="1"/>
  <c r="H102" i="1"/>
  <c r="R102" i="1" s="1"/>
  <c r="G102" i="1"/>
  <c r="F102" i="1"/>
  <c r="P101" i="1"/>
  <c r="O101" i="1"/>
  <c r="N101" i="1"/>
  <c r="M101" i="1"/>
  <c r="L101" i="1"/>
  <c r="K101" i="1"/>
  <c r="J101" i="1"/>
  <c r="I101" i="1"/>
  <c r="E101" i="1"/>
  <c r="D101" i="1"/>
  <c r="H100" i="1"/>
  <c r="H99" i="1"/>
  <c r="H98" i="1"/>
  <c r="H97" i="1"/>
  <c r="H96" i="1"/>
  <c r="R96" i="1" s="1"/>
  <c r="S96" i="1" s="1"/>
  <c r="G96" i="1"/>
  <c r="F96" i="1"/>
  <c r="H95" i="1"/>
  <c r="G95" i="1"/>
  <c r="F95" i="1"/>
  <c r="H94" i="1"/>
  <c r="R94" i="1" s="1"/>
  <c r="G94" i="1"/>
  <c r="F94" i="1"/>
  <c r="H93" i="1"/>
  <c r="G93" i="1"/>
  <c r="F93" i="1"/>
  <c r="H92" i="1"/>
  <c r="R92" i="1" s="1"/>
  <c r="S92" i="1" s="1"/>
  <c r="G92" i="1"/>
  <c r="F92" i="1"/>
  <c r="H91" i="1"/>
  <c r="R90" i="1"/>
  <c r="H90" i="1"/>
  <c r="G90" i="1"/>
  <c r="F90" i="1"/>
  <c r="Q90" i="1" s="1"/>
  <c r="H89" i="1"/>
  <c r="R89" i="1" s="1"/>
  <c r="G89" i="1"/>
  <c r="F89" i="1"/>
  <c r="Q89" i="1" s="1"/>
  <c r="H88" i="1"/>
  <c r="R88" i="1" s="1"/>
  <c r="S88" i="1" s="1"/>
  <c r="G88" i="1"/>
  <c r="F88" i="1"/>
  <c r="H87" i="1"/>
  <c r="G87" i="1"/>
  <c r="F87" i="1"/>
  <c r="H86" i="1"/>
  <c r="G86" i="1"/>
  <c r="F86" i="1"/>
  <c r="R85" i="1"/>
  <c r="S85" i="1" s="1"/>
  <c r="H85" i="1"/>
  <c r="G85" i="1"/>
  <c r="F85" i="1"/>
  <c r="Q85" i="1" s="1"/>
  <c r="H84" i="1"/>
  <c r="R84" i="1" s="1"/>
  <c r="G84" i="1"/>
  <c r="F84" i="1"/>
  <c r="Q84" i="1" s="1"/>
  <c r="H83" i="1"/>
  <c r="R83" i="1" s="1"/>
  <c r="G83" i="1"/>
  <c r="F83" i="1"/>
  <c r="P82" i="1"/>
  <c r="O82" i="1"/>
  <c r="N82" i="1"/>
  <c r="M82" i="1"/>
  <c r="L82" i="1"/>
  <c r="K82" i="1"/>
  <c r="J82" i="1"/>
  <c r="I82" i="1"/>
  <c r="E82" i="1"/>
  <c r="D82" i="1"/>
  <c r="H80" i="1"/>
  <c r="H79" i="1"/>
  <c r="H78" i="1"/>
  <c r="H77" i="1"/>
  <c r="G77" i="1"/>
  <c r="F77" i="1"/>
  <c r="H76" i="1"/>
  <c r="R76" i="1" s="1"/>
  <c r="S76" i="1" s="1"/>
  <c r="G76" i="1"/>
  <c r="F76" i="1"/>
  <c r="H75" i="1"/>
  <c r="H74" i="1"/>
  <c r="H73" i="1"/>
  <c r="H72" i="1"/>
  <c r="H71" i="1"/>
  <c r="R71" i="1" s="1"/>
  <c r="G71" i="1"/>
  <c r="F71" i="1"/>
  <c r="H70" i="1"/>
  <c r="H69" i="1"/>
  <c r="P68" i="1"/>
  <c r="P67" i="1" s="1"/>
  <c r="O68" i="1"/>
  <c r="N68" i="1"/>
  <c r="M68" i="1"/>
  <c r="L68" i="1"/>
  <c r="L67" i="1" s="1"/>
  <c r="K68" i="1"/>
  <c r="J68" i="1"/>
  <c r="J67" i="1" s="1"/>
  <c r="I68" i="1"/>
  <c r="E68" i="1"/>
  <c r="E67" i="1" s="1"/>
  <c r="D68" i="1"/>
  <c r="N67" i="1"/>
  <c r="H66" i="1"/>
  <c r="H65" i="1"/>
  <c r="H64" i="1"/>
  <c r="G64" i="1"/>
  <c r="G60" i="1" s="1"/>
  <c r="F64" i="1"/>
  <c r="H63" i="1"/>
  <c r="G63" i="1"/>
  <c r="F63" i="1"/>
  <c r="H62" i="1"/>
  <c r="H61" i="1"/>
  <c r="R61" i="1" s="1"/>
  <c r="S61" i="1" s="1"/>
  <c r="G61" i="1"/>
  <c r="F61" i="1"/>
  <c r="F60" i="1" s="1"/>
  <c r="P60" i="1"/>
  <c r="O60" i="1"/>
  <c r="N60" i="1"/>
  <c r="M60" i="1"/>
  <c r="L60" i="1"/>
  <c r="K60" i="1"/>
  <c r="J60" i="1"/>
  <c r="I60" i="1"/>
  <c r="E60" i="1"/>
  <c r="D60" i="1"/>
  <c r="H59" i="1"/>
  <c r="H58" i="1" s="1"/>
  <c r="R58" i="1"/>
  <c r="Q58" i="1"/>
  <c r="P58" i="1"/>
  <c r="O58" i="1"/>
  <c r="N58" i="1"/>
  <c r="M58" i="1"/>
  <c r="L58" i="1"/>
  <c r="K58" i="1"/>
  <c r="J58" i="1"/>
  <c r="I58" i="1"/>
  <c r="G58" i="1"/>
  <c r="F58" i="1"/>
  <c r="E58" i="1"/>
  <c r="D58" i="1"/>
  <c r="H57" i="1"/>
  <c r="H56" i="1"/>
  <c r="H55" i="1" s="1"/>
  <c r="G56" i="1"/>
  <c r="G55" i="1" s="1"/>
  <c r="F56" i="1"/>
  <c r="P55" i="1"/>
  <c r="O55" i="1"/>
  <c r="N55" i="1"/>
  <c r="M55" i="1"/>
  <c r="L55" i="1"/>
  <c r="K55" i="1"/>
  <c r="J55" i="1"/>
  <c r="I55" i="1"/>
  <c r="E55" i="1"/>
  <c r="D55" i="1"/>
  <c r="H54" i="1"/>
  <c r="R54" i="1" s="1"/>
  <c r="G54" i="1"/>
  <c r="F54" i="1"/>
  <c r="H53" i="1"/>
  <c r="H52" i="1"/>
  <c r="G52" i="1"/>
  <c r="F52" i="1"/>
  <c r="H51" i="1"/>
  <c r="R51" i="1" s="1"/>
  <c r="G51" i="1"/>
  <c r="F51" i="1"/>
  <c r="P50" i="1"/>
  <c r="O50" i="1"/>
  <c r="O49" i="1" s="1"/>
  <c r="N50" i="1"/>
  <c r="M50" i="1"/>
  <c r="L50" i="1"/>
  <c r="K50" i="1"/>
  <c r="J50" i="1"/>
  <c r="I50" i="1"/>
  <c r="E50" i="1"/>
  <c r="D50" i="1"/>
  <c r="D49" i="1" s="1"/>
  <c r="H47" i="1"/>
  <c r="G47" i="1"/>
  <c r="F47" i="1"/>
  <c r="H46" i="1"/>
  <c r="H45" i="1"/>
  <c r="H44" i="1"/>
  <c r="G44" i="1"/>
  <c r="G40" i="1" s="1"/>
  <c r="G35" i="1" s="1"/>
  <c r="F44" i="1"/>
  <c r="H43" i="1"/>
  <c r="R43" i="1" s="1"/>
  <c r="S43" i="1" s="1"/>
  <c r="G43" i="1"/>
  <c r="F43" i="1"/>
  <c r="H42" i="1"/>
  <c r="R42" i="1" s="1"/>
  <c r="G42" i="1"/>
  <c r="F42" i="1"/>
  <c r="Q42" i="1" s="1"/>
  <c r="H41" i="1"/>
  <c r="R41" i="1" s="1"/>
  <c r="G41" i="1"/>
  <c r="F41" i="1"/>
  <c r="P40" i="1"/>
  <c r="P35" i="1" s="1"/>
  <c r="O40" i="1"/>
  <c r="O35" i="1" s="1"/>
  <c r="N40" i="1"/>
  <c r="M40" i="1"/>
  <c r="M35" i="1" s="1"/>
  <c r="M28" i="1" s="1"/>
  <c r="L40" i="1"/>
  <c r="L35" i="1" s="1"/>
  <c r="K40" i="1"/>
  <c r="K35" i="1" s="1"/>
  <c r="J40" i="1"/>
  <c r="I40" i="1"/>
  <c r="I35" i="1" s="1"/>
  <c r="E40" i="1"/>
  <c r="D40" i="1"/>
  <c r="N35" i="1"/>
  <c r="J35" i="1"/>
  <c r="E35" i="1"/>
  <c r="D35" i="1"/>
  <c r="R29" i="1"/>
  <c r="Q29" i="1"/>
  <c r="P29" i="1"/>
  <c r="P28" i="1" s="1"/>
  <c r="O29" i="1"/>
  <c r="O28" i="1" s="1"/>
  <c r="N29" i="1"/>
  <c r="M29" i="1"/>
  <c r="L29" i="1"/>
  <c r="K29" i="1"/>
  <c r="K28" i="1" s="1"/>
  <c r="J29" i="1"/>
  <c r="J28" i="1" s="1"/>
  <c r="I29" i="1"/>
  <c r="H29" i="1"/>
  <c r="G29" i="1"/>
  <c r="F29" i="1"/>
  <c r="E29" i="1"/>
  <c r="E28" i="1" s="1"/>
  <c r="D29" i="1"/>
  <c r="D28" i="1" s="1"/>
  <c r="L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J18" i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I18" i="1"/>
  <c r="C18" i="1"/>
  <c r="D18" i="1" s="1"/>
  <c r="E18" i="1" s="1"/>
  <c r="F18" i="1" s="1"/>
  <c r="G18" i="1" s="1"/>
  <c r="B18" i="1"/>
  <c r="N28" i="1" l="1"/>
  <c r="N26" i="1"/>
  <c r="D67" i="1"/>
  <c r="Q121" i="1"/>
  <c r="Q133" i="1"/>
  <c r="Q279" i="1"/>
  <c r="Q283" i="1"/>
  <c r="Q287" i="1"/>
  <c r="Q291" i="1"/>
  <c r="Q295" i="1"/>
  <c r="Q299" i="1"/>
  <c r="Q315" i="1"/>
  <c r="Q319" i="1"/>
  <c r="Q323" i="1"/>
  <c r="Q327" i="1"/>
  <c r="Q337" i="1"/>
  <c r="G353" i="1"/>
  <c r="P365" i="1"/>
  <c r="Q439" i="1"/>
  <c r="Q443" i="1"/>
  <c r="Q517" i="1"/>
  <c r="Q555" i="1"/>
  <c r="Q597" i="1"/>
  <c r="Q598" i="1"/>
  <c r="Q605" i="1"/>
  <c r="Q609" i="1"/>
  <c r="Q613" i="1"/>
  <c r="Q617" i="1"/>
  <c r="Q621" i="1"/>
  <c r="K691" i="1"/>
  <c r="N691" i="1"/>
  <c r="Q704" i="1"/>
  <c r="Q755" i="1"/>
  <c r="Q759" i="1"/>
  <c r="Q763" i="1"/>
  <c r="Q767" i="1"/>
  <c r="E782" i="1"/>
  <c r="M782" i="1"/>
  <c r="Q782" i="1"/>
  <c r="I49" i="1"/>
  <c r="I27" i="1" s="1"/>
  <c r="M49" i="1"/>
  <c r="Q88" i="1"/>
  <c r="Q108" i="1"/>
  <c r="Q118" i="1"/>
  <c r="Q132" i="1"/>
  <c r="Q136" i="1"/>
  <c r="J196" i="1"/>
  <c r="J195" i="1" s="1"/>
  <c r="N196" i="1"/>
  <c r="N195" i="1" s="1"/>
  <c r="P196" i="1"/>
  <c r="P195" i="1" s="1"/>
  <c r="Q218" i="1"/>
  <c r="Q278" i="1"/>
  <c r="Q282" i="1"/>
  <c r="Q286" i="1"/>
  <c r="Q290" i="1"/>
  <c r="Q294" i="1"/>
  <c r="Q298" i="1"/>
  <c r="Q302" i="1"/>
  <c r="Q314" i="1"/>
  <c r="Q318" i="1"/>
  <c r="Q322" i="1"/>
  <c r="Q326" i="1"/>
  <c r="Q336" i="1"/>
  <c r="L353" i="1"/>
  <c r="L346" i="1" s="1"/>
  <c r="I365" i="1"/>
  <c r="M365" i="1"/>
  <c r="Q367" i="1"/>
  <c r="Q366" i="1" s="1"/>
  <c r="Q403" i="1"/>
  <c r="J411" i="1"/>
  <c r="J23" i="1" s="1"/>
  <c r="Q550" i="1"/>
  <c r="Q552" i="1"/>
  <c r="Q560" i="1"/>
  <c r="Q601" i="1"/>
  <c r="K700" i="1"/>
  <c r="Q715" i="1"/>
  <c r="H714" i="1"/>
  <c r="Q754" i="1"/>
  <c r="Q758" i="1"/>
  <c r="Q762" i="1"/>
  <c r="Q766" i="1"/>
  <c r="Q770" i="1"/>
  <c r="F782" i="1"/>
  <c r="J26" i="1"/>
  <c r="H50" i="1"/>
  <c r="Q150" i="1"/>
  <c r="P346" i="1"/>
  <c r="H359" i="1"/>
  <c r="D365" i="1"/>
  <c r="G374" i="1"/>
  <c r="E411" i="1"/>
  <c r="J420" i="1"/>
  <c r="D676" i="1"/>
  <c r="J676" i="1"/>
  <c r="O676" i="1"/>
  <c r="G714" i="1"/>
  <c r="K204" i="1"/>
  <c r="K49" i="1"/>
  <c r="I67" i="1"/>
  <c r="M67" i="1"/>
  <c r="M22" i="1" s="1"/>
  <c r="F23" i="1"/>
  <c r="Q333" i="1"/>
  <c r="J365" i="1"/>
  <c r="N365" i="1"/>
  <c r="H371" i="1"/>
  <c r="R411" i="1"/>
  <c r="G411" i="1"/>
  <c r="O411" i="1"/>
  <c r="O23" i="1" s="1"/>
  <c r="E420" i="1"/>
  <c r="R420" i="1"/>
  <c r="H425" i="1"/>
  <c r="L420" i="1"/>
  <c r="L24" i="1" s="1"/>
  <c r="S426" i="1"/>
  <c r="G428" i="1"/>
  <c r="Q431" i="1"/>
  <c r="Q435" i="1"/>
  <c r="K462" i="1"/>
  <c r="K455" i="1" s="1"/>
  <c r="K454" i="1" s="1"/>
  <c r="H468" i="1"/>
  <c r="Q516" i="1"/>
  <c r="Q547" i="1"/>
  <c r="Q571" i="1"/>
  <c r="G676" i="1"/>
  <c r="N676" i="1"/>
  <c r="E691" i="1"/>
  <c r="H712" i="1"/>
  <c r="J782" i="1"/>
  <c r="N782" i="1"/>
  <c r="R782" i="1"/>
  <c r="D782" i="1"/>
  <c r="D781" i="1" s="1"/>
  <c r="H782" i="1"/>
  <c r="L782" i="1"/>
  <c r="L781" i="1" s="1"/>
  <c r="P782" i="1"/>
  <c r="P781" i="1" s="1"/>
  <c r="I28" i="1"/>
  <c r="G68" i="1"/>
  <c r="G82" i="1"/>
  <c r="Q92" i="1"/>
  <c r="Q96" i="1"/>
  <c r="I204" i="1"/>
  <c r="M204" i="1"/>
  <c r="D204" i="1"/>
  <c r="Q316" i="1"/>
  <c r="Q320" i="1"/>
  <c r="Q324" i="1"/>
  <c r="Q328" i="1"/>
  <c r="I353" i="1"/>
  <c r="I346" i="1" s="1"/>
  <c r="M353" i="1"/>
  <c r="M346" i="1" s="1"/>
  <c r="M345" i="1" s="1"/>
  <c r="E365" i="1"/>
  <c r="Q378" i="1"/>
  <c r="Q404" i="1"/>
  <c r="K420" i="1"/>
  <c r="O420" i="1"/>
  <c r="O24" i="1" s="1"/>
  <c r="Q426" i="1"/>
  <c r="Q425" i="1" s="1"/>
  <c r="Q420" i="1" s="1"/>
  <c r="Q430" i="1"/>
  <c r="Q434" i="1"/>
  <c r="Q438" i="1"/>
  <c r="Q442" i="1"/>
  <c r="G462" i="1"/>
  <c r="G455" i="1" s="1"/>
  <c r="E495" i="1"/>
  <c r="J495" i="1"/>
  <c r="J454" i="1" s="1"/>
  <c r="N495" i="1"/>
  <c r="Q515" i="1"/>
  <c r="Q604" i="1"/>
  <c r="Q608" i="1"/>
  <c r="Q612" i="1"/>
  <c r="Q616" i="1"/>
  <c r="Q620" i="1"/>
  <c r="Q624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K676" i="1"/>
  <c r="O700" i="1"/>
  <c r="Q717" i="1"/>
  <c r="Q807" i="1"/>
  <c r="O204" i="1"/>
  <c r="L28" i="1"/>
  <c r="Q51" i="1"/>
  <c r="Q103" i="1"/>
  <c r="Q113" i="1"/>
  <c r="Q114" i="1"/>
  <c r="Q115" i="1"/>
  <c r="M23" i="1"/>
  <c r="O196" i="1"/>
  <c r="O195" i="1" s="1"/>
  <c r="R374" i="1"/>
  <c r="Q429" i="1"/>
  <c r="Q433" i="1"/>
  <c r="Q437" i="1"/>
  <c r="J462" i="1"/>
  <c r="J455" i="1" s="1"/>
  <c r="N462" i="1"/>
  <c r="N455" i="1" s="1"/>
  <c r="R462" i="1"/>
  <c r="R455" i="1" s="1"/>
  <c r="H491" i="1"/>
  <c r="Q556" i="1"/>
  <c r="R676" i="1"/>
  <c r="D691" i="1"/>
  <c r="F697" i="1"/>
  <c r="R200" i="1"/>
  <c r="R199" i="1" s="1"/>
  <c r="H199" i="1"/>
  <c r="H196" i="1" s="1"/>
  <c r="Q43" i="1"/>
  <c r="G50" i="1"/>
  <c r="G49" i="1" s="1"/>
  <c r="Q61" i="1"/>
  <c r="Q76" i="1"/>
  <c r="G101" i="1"/>
  <c r="G23" i="1"/>
  <c r="Q360" i="1"/>
  <c r="Q359" i="1" s="1"/>
  <c r="Q353" i="1" s="1"/>
  <c r="Q346" i="1" s="1"/>
  <c r="F359" i="1"/>
  <c r="F353" i="1" s="1"/>
  <c r="F346" i="1" s="1"/>
  <c r="E49" i="1"/>
  <c r="Q56" i="1"/>
  <c r="Q55" i="1" s="1"/>
  <c r="Q120" i="1"/>
  <c r="Q122" i="1"/>
  <c r="Q124" i="1"/>
  <c r="Q144" i="1"/>
  <c r="K196" i="1"/>
  <c r="K195" i="1" s="1"/>
  <c r="H212" i="1"/>
  <c r="R214" i="1"/>
  <c r="S214" i="1" s="1"/>
  <c r="Q277" i="1"/>
  <c r="Q281" i="1"/>
  <c r="Q285" i="1"/>
  <c r="Q289" i="1"/>
  <c r="Q293" i="1"/>
  <c r="Q297" i="1"/>
  <c r="Q301" i="1"/>
  <c r="Q335" i="1"/>
  <c r="F374" i="1"/>
  <c r="F365" i="1" s="1"/>
  <c r="N411" i="1"/>
  <c r="M27" i="1"/>
  <c r="E204" i="1"/>
  <c r="E24" i="1" s="1"/>
  <c r="Q825" i="1"/>
  <c r="Q824" i="1" s="1"/>
  <c r="Q820" i="1" s="1"/>
  <c r="F824" i="1"/>
  <c r="F820" i="1" s="1"/>
  <c r="L49" i="1"/>
  <c r="L21" i="1" s="1"/>
  <c r="P49" i="1"/>
  <c r="P27" i="1" s="1"/>
  <c r="Q52" i="1"/>
  <c r="J49" i="1"/>
  <c r="J21" i="1" s="1"/>
  <c r="N49" i="1"/>
  <c r="Q107" i="1"/>
  <c r="Q215" i="1"/>
  <c r="Q230" i="1"/>
  <c r="Q276" i="1"/>
  <c r="Q280" i="1"/>
  <c r="Q284" i="1"/>
  <c r="Q288" i="1"/>
  <c r="Q292" i="1"/>
  <c r="Q296" i="1"/>
  <c r="Q300" i="1"/>
  <c r="H392" i="1"/>
  <c r="K411" i="1"/>
  <c r="R548" i="1"/>
  <c r="S548" i="1" s="1"/>
  <c r="H542" i="1"/>
  <c r="Q165" i="1"/>
  <c r="J204" i="1"/>
  <c r="J24" i="1" s="1"/>
  <c r="N204" i="1"/>
  <c r="N24" i="1" s="1"/>
  <c r="E353" i="1"/>
  <c r="E346" i="1" s="1"/>
  <c r="D381" i="1"/>
  <c r="L381" i="1"/>
  <c r="P381" i="1"/>
  <c r="L411" i="1"/>
  <c r="L23" i="1" s="1"/>
  <c r="D420" i="1"/>
  <c r="Q549" i="1"/>
  <c r="K675" i="1"/>
  <c r="K24" i="1"/>
  <c r="Q214" i="1"/>
  <c r="Q235" i="1"/>
  <c r="R365" i="1"/>
  <c r="Q375" i="1"/>
  <c r="Q400" i="1"/>
  <c r="Q401" i="1"/>
  <c r="Q402" i="1"/>
  <c r="D411" i="1"/>
  <c r="D23" i="1" s="1"/>
  <c r="P411" i="1"/>
  <c r="P23" i="1" s="1"/>
  <c r="I420" i="1"/>
  <c r="I24" i="1" s="1"/>
  <c r="M420" i="1"/>
  <c r="M24" i="1" s="1"/>
  <c r="S425" i="1"/>
  <c r="Q441" i="1"/>
  <c r="F428" i="1"/>
  <c r="H481" i="1"/>
  <c r="O691" i="1"/>
  <c r="O675" i="1" s="1"/>
  <c r="R693" i="1"/>
  <c r="H692" i="1"/>
  <c r="E700" i="1"/>
  <c r="E22" i="1" s="1"/>
  <c r="E196" i="1"/>
  <c r="E195" i="1" s="1"/>
  <c r="E23" i="1" s="1"/>
  <c r="K365" i="1"/>
  <c r="K21" i="1" s="1"/>
  <c r="O365" i="1"/>
  <c r="G365" i="1"/>
  <c r="I22" i="1"/>
  <c r="K381" i="1"/>
  <c r="O381" i="1"/>
  <c r="E462" i="1"/>
  <c r="E455" i="1" s="1"/>
  <c r="E454" i="1" s="1"/>
  <c r="I676" i="1"/>
  <c r="L676" i="1"/>
  <c r="P676" i="1"/>
  <c r="P675" i="1" s="1"/>
  <c r="G697" i="1"/>
  <c r="G691" i="1" s="1"/>
  <c r="M781" i="1"/>
  <c r="Q510" i="1"/>
  <c r="Q511" i="1"/>
  <c r="G542" i="1"/>
  <c r="Q548" i="1"/>
  <c r="Q569" i="1"/>
  <c r="G594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E676" i="1"/>
  <c r="Q693" i="1"/>
  <c r="Q692" i="1" s="1"/>
  <c r="Q696" i="1"/>
  <c r="Q695" i="1" s="1"/>
  <c r="Q705" i="1"/>
  <c r="I781" i="1"/>
  <c r="Q809" i="1"/>
  <c r="Q811" i="1"/>
  <c r="P420" i="1"/>
  <c r="P24" i="1" s="1"/>
  <c r="D462" i="1"/>
  <c r="D455" i="1" s="1"/>
  <c r="L462" i="1"/>
  <c r="L455" i="1" s="1"/>
  <c r="P462" i="1"/>
  <c r="P455" i="1" s="1"/>
  <c r="O454" i="1"/>
  <c r="D495" i="1"/>
  <c r="Q513" i="1"/>
  <c r="Q676" i="1"/>
  <c r="J700" i="1"/>
  <c r="J675" i="1" s="1"/>
  <c r="N700" i="1"/>
  <c r="D700" i="1"/>
  <c r="E781" i="1"/>
  <c r="J781" i="1"/>
  <c r="N781" i="1"/>
  <c r="G806" i="1"/>
  <c r="G802" i="1" s="1"/>
  <c r="Q828" i="1"/>
  <c r="L27" i="1"/>
  <c r="S102" i="1"/>
  <c r="R233" i="1"/>
  <c r="Q233" i="1"/>
  <c r="G28" i="1"/>
  <c r="R44" i="1"/>
  <c r="Q44" i="1"/>
  <c r="H40" i="1"/>
  <c r="S71" i="1"/>
  <c r="R77" i="1"/>
  <c r="R68" i="1" s="1"/>
  <c r="Q77" i="1"/>
  <c r="R93" i="1"/>
  <c r="S93" i="1" s="1"/>
  <c r="Q93" i="1"/>
  <c r="Q102" i="1"/>
  <c r="F101" i="1"/>
  <c r="R146" i="1"/>
  <c r="S146" i="1" s="1"/>
  <c r="Q146" i="1"/>
  <c r="R168" i="1"/>
  <c r="S168" i="1" s="1"/>
  <c r="Q168" i="1"/>
  <c r="H206" i="1"/>
  <c r="Q231" i="1"/>
  <c r="F221" i="1"/>
  <c r="J346" i="1"/>
  <c r="J20" i="1" s="1"/>
  <c r="N346" i="1"/>
  <c r="H390" i="1"/>
  <c r="R47" i="1"/>
  <c r="Q47" i="1"/>
  <c r="P21" i="1"/>
  <c r="Q83" i="1"/>
  <c r="F82" i="1"/>
  <c r="H827" i="1"/>
  <c r="D27" i="1"/>
  <c r="R63" i="1"/>
  <c r="Q63" i="1"/>
  <c r="R64" i="1"/>
  <c r="Q64" i="1"/>
  <c r="K67" i="1"/>
  <c r="O67" i="1"/>
  <c r="O22" i="1" s="1"/>
  <c r="H68" i="1"/>
  <c r="Q71" i="1"/>
  <c r="F68" i="1"/>
  <c r="R125" i="1"/>
  <c r="Q125" i="1"/>
  <c r="R126" i="1"/>
  <c r="Q126" i="1"/>
  <c r="R127" i="1"/>
  <c r="Q127" i="1"/>
  <c r="R128" i="1"/>
  <c r="Q128" i="1"/>
  <c r="R129" i="1"/>
  <c r="S129" i="1" s="1"/>
  <c r="Q129" i="1"/>
  <c r="R142" i="1"/>
  <c r="S142" i="1" s="1"/>
  <c r="Q142" i="1"/>
  <c r="R152" i="1"/>
  <c r="Q152" i="1"/>
  <c r="R161" i="1"/>
  <c r="Q161" i="1"/>
  <c r="R162" i="1"/>
  <c r="Q162" i="1"/>
  <c r="R163" i="1"/>
  <c r="S163" i="1" s="1"/>
  <c r="Q163" i="1"/>
  <c r="R213" i="1"/>
  <c r="Q213" i="1"/>
  <c r="R104" i="1"/>
  <c r="S104" i="1" s="1"/>
  <c r="Q104" i="1"/>
  <c r="H101" i="1"/>
  <c r="S41" i="1"/>
  <c r="Q41" i="1"/>
  <c r="Q40" i="1" s="1"/>
  <c r="Q35" i="1" s="1"/>
  <c r="Q28" i="1" s="1"/>
  <c r="F40" i="1"/>
  <c r="F35" i="1" s="1"/>
  <c r="F28" i="1" s="1"/>
  <c r="Q54" i="1"/>
  <c r="F50" i="1"/>
  <c r="S83" i="1"/>
  <c r="R86" i="1"/>
  <c r="S86" i="1" s="1"/>
  <c r="Q86" i="1"/>
  <c r="H82" i="1"/>
  <c r="R109" i="1"/>
  <c r="S109" i="1" s="1"/>
  <c r="Q109" i="1"/>
  <c r="R140" i="1"/>
  <c r="Q140" i="1"/>
  <c r="R196" i="1"/>
  <c r="R195" i="1" s="1"/>
  <c r="R23" i="1" s="1"/>
  <c r="G221" i="1"/>
  <c r="H221" i="1"/>
  <c r="R264" i="1"/>
  <c r="Q264" i="1"/>
  <c r="R265" i="1"/>
  <c r="Q265" i="1"/>
  <c r="R266" i="1"/>
  <c r="S266" i="1" s="1"/>
  <c r="Q266" i="1"/>
  <c r="G346" i="1"/>
  <c r="K346" i="1"/>
  <c r="O346" i="1"/>
  <c r="O345" i="1" s="1"/>
  <c r="H594" i="1"/>
  <c r="F55" i="1"/>
  <c r="H60" i="1"/>
  <c r="Q87" i="1"/>
  <c r="Q94" i="1"/>
  <c r="Q95" i="1"/>
  <c r="Q106" i="1"/>
  <c r="Q112" i="1"/>
  <c r="Q130" i="1"/>
  <c r="Q143" i="1"/>
  <c r="Q148" i="1"/>
  <c r="Q164" i="1"/>
  <c r="Q200" i="1"/>
  <c r="Q199" i="1" s="1"/>
  <c r="Q196" i="1" s="1"/>
  <c r="Q195" i="1" s="1"/>
  <c r="Q23" i="1" s="1"/>
  <c r="Q232" i="1"/>
  <c r="H355" i="1"/>
  <c r="H366" i="1"/>
  <c r="R522" i="1"/>
  <c r="Q522" i="1"/>
  <c r="R523" i="1"/>
  <c r="Q523" i="1"/>
  <c r="R525" i="1"/>
  <c r="Q525" i="1"/>
  <c r="R536" i="1"/>
  <c r="S536" i="1" s="1"/>
  <c r="R52" i="1"/>
  <c r="S52" i="1" s="1"/>
  <c r="R56" i="1"/>
  <c r="R87" i="1"/>
  <c r="S87" i="1" s="1"/>
  <c r="R95" i="1"/>
  <c r="S95" i="1" s="1"/>
  <c r="R106" i="1"/>
  <c r="S106" i="1" s="1"/>
  <c r="R112" i="1"/>
  <c r="S112" i="1" s="1"/>
  <c r="R130" i="1"/>
  <c r="S130" i="1" s="1"/>
  <c r="R143" i="1"/>
  <c r="S143" i="1" s="1"/>
  <c r="R148" i="1"/>
  <c r="S148" i="1" s="1"/>
  <c r="R164" i="1"/>
  <c r="S164" i="1" s="1"/>
  <c r="F212" i="1"/>
  <c r="F204" i="1" s="1"/>
  <c r="G212" i="1"/>
  <c r="G204" i="1" s="1"/>
  <c r="G24" i="1" s="1"/>
  <c r="R217" i="1"/>
  <c r="S217" i="1" s="1"/>
  <c r="R218" i="1"/>
  <c r="R232" i="1"/>
  <c r="R359" i="1"/>
  <c r="R353" i="1" s="1"/>
  <c r="R346" i="1" s="1"/>
  <c r="I411" i="1"/>
  <c r="I23" i="1" s="1"/>
  <c r="H496" i="1"/>
  <c r="Q499" i="1"/>
  <c r="Q496" i="1" s="1"/>
  <c r="F496" i="1"/>
  <c r="H508" i="1"/>
  <c r="L495" i="1"/>
  <c r="P495" i="1"/>
  <c r="H374" i="1"/>
  <c r="R383" i="1"/>
  <c r="Q395" i="1"/>
  <c r="H416" i="1"/>
  <c r="H423" i="1"/>
  <c r="H487" i="1"/>
  <c r="Q713" i="1"/>
  <c r="Q712" i="1" s="1"/>
  <c r="F712" i="1"/>
  <c r="Q267" i="1"/>
  <c r="Q268" i="1"/>
  <c r="Q269" i="1"/>
  <c r="Q270" i="1"/>
  <c r="Q271" i="1"/>
  <c r="Q272" i="1"/>
  <c r="Q273" i="1"/>
  <c r="Q274" i="1"/>
  <c r="Q275" i="1"/>
  <c r="H382" i="1"/>
  <c r="G392" i="1"/>
  <c r="G381" i="1" s="1"/>
  <c r="R398" i="1"/>
  <c r="S398" i="1" s="1"/>
  <c r="Q399" i="1"/>
  <c r="F392" i="1"/>
  <c r="F381" i="1" s="1"/>
  <c r="H463" i="1"/>
  <c r="H505" i="1"/>
  <c r="Q536" i="1"/>
  <c r="R553" i="1"/>
  <c r="S553" i="1" s="1"/>
  <c r="Q553" i="1"/>
  <c r="R561" i="1"/>
  <c r="Q561" i="1"/>
  <c r="R563" i="1"/>
  <c r="Q563" i="1"/>
  <c r="R564" i="1"/>
  <c r="S564" i="1" s="1"/>
  <c r="Q564" i="1"/>
  <c r="H697" i="1"/>
  <c r="R698" i="1"/>
  <c r="R699" i="1"/>
  <c r="S699" i="1" s="1"/>
  <c r="R393" i="1"/>
  <c r="Q393" i="1"/>
  <c r="R395" i="1"/>
  <c r="H411" i="1"/>
  <c r="I462" i="1"/>
  <c r="I455" i="1" s="1"/>
  <c r="M462" i="1"/>
  <c r="M455" i="1" s="1"/>
  <c r="Q462" i="1"/>
  <c r="Q455" i="1" s="1"/>
  <c r="S499" i="1"/>
  <c r="G508" i="1"/>
  <c r="G495" i="1" s="1"/>
  <c r="R429" i="1"/>
  <c r="R430" i="1"/>
  <c r="R431" i="1"/>
  <c r="R432" i="1"/>
  <c r="R433" i="1"/>
  <c r="R434" i="1"/>
  <c r="R435" i="1"/>
  <c r="R436" i="1"/>
  <c r="R437" i="1"/>
  <c r="R438" i="1"/>
  <c r="R439" i="1"/>
  <c r="R441" i="1"/>
  <c r="R442" i="1"/>
  <c r="R443" i="1"/>
  <c r="R500" i="1"/>
  <c r="S500" i="1" s="1"/>
  <c r="R515" i="1"/>
  <c r="R516" i="1"/>
  <c r="R517" i="1"/>
  <c r="R518" i="1"/>
  <c r="R520" i="1"/>
  <c r="S520" i="1" s="1"/>
  <c r="R549" i="1"/>
  <c r="R550" i="1"/>
  <c r="R552" i="1"/>
  <c r="S552" i="1" s="1"/>
  <c r="R558" i="1"/>
  <c r="R565" i="1"/>
  <c r="S565" i="1" s="1"/>
  <c r="R573" i="1"/>
  <c r="S573" i="1" s="1"/>
  <c r="R591" i="1"/>
  <c r="S592" i="1"/>
  <c r="F425" i="1"/>
  <c r="F420" i="1" s="1"/>
  <c r="F508" i="1"/>
  <c r="F542" i="1"/>
  <c r="Q565" i="1"/>
  <c r="Q592" i="1"/>
  <c r="Q591" i="1" s="1"/>
  <c r="Q587" i="1" s="1"/>
  <c r="F591" i="1"/>
  <c r="F587" i="1" s="1"/>
  <c r="Q603" i="1"/>
  <c r="F594" i="1"/>
  <c r="H748" i="1"/>
  <c r="R751" i="1"/>
  <c r="R748" i="1" s="1"/>
  <c r="Q573" i="1"/>
  <c r="H581" i="1"/>
  <c r="H591" i="1"/>
  <c r="L700" i="1"/>
  <c r="L675" i="1" s="1"/>
  <c r="P700" i="1"/>
  <c r="H677" i="1"/>
  <c r="I691" i="1"/>
  <c r="M691" i="1"/>
  <c r="M21" i="1" s="1"/>
  <c r="H695" i="1"/>
  <c r="R696" i="1"/>
  <c r="Q698" i="1"/>
  <c r="Q699" i="1"/>
  <c r="G701" i="1"/>
  <c r="G700" i="1" s="1"/>
  <c r="G675" i="1" s="1"/>
  <c r="Q701" i="1"/>
  <c r="R704" i="1"/>
  <c r="S704" i="1" s="1"/>
  <c r="R722" i="1"/>
  <c r="Q722" i="1"/>
  <c r="R723" i="1"/>
  <c r="Q723" i="1"/>
  <c r="R724" i="1"/>
  <c r="Q724" i="1"/>
  <c r="R725" i="1"/>
  <c r="Q725" i="1"/>
  <c r="R726" i="1"/>
  <c r="Q726" i="1"/>
  <c r="R674" i="1"/>
  <c r="S674" i="1" s="1"/>
  <c r="R703" i="1"/>
  <c r="R718" i="1"/>
  <c r="R720" i="1"/>
  <c r="S720" i="1" s="1"/>
  <c r="G782" i="1"/>
  <c r="G781" i="1" s="1"/>
  <c r="K782" i="1"/>
  <c r="K781" i="1" s="1"/>
  <c r="O782" i="1"/>
  <c r="O781" i="1" s="1"/>
  <c r="F692" i="1"/>
  <c r="F691" i="1" s="1"/>
  <c r="H701" i="1"/>
  <c r="F714" i="1"/>
  <c r="F700" i="1" s="1"/>
  <c r="H734" i="1"/>
  <c r="F748" i="1"/>
  <c r="Q751" i="1"/>
  <c r="Q748" i="1" s="1"/>
  <c r="F806" i="1"/>
  <c r="F802" i="1" s="1"/>
  <c r="H796" i="1"/>
  <c r="R801" i="1"/>
  <c r="R800" i="1" s="1"/>
  <c r="R796" i="1" s="1"/>
  <c r="Q801" i="1"/>
  <c r="Q800" i="1" s="1"/>
  <c r="Q796" i="1" s="1"/>
  <c r="R808" i="1"/>
  <c r="H806" i="1"/>
  <c r="Q808" i="1"/>
  <c r="F827" i="1"/>
  <c r="Q827" i="1"/>
  <c r="R809" i="1"/>
  <c r="S809" i="1" s="1"/>
  <c r="Q50" i="1" l="1"/>
  <c r="J27" i="1"/>
  <c r="E675" i="1"/>
  <c r="O21" i="1"/>
  <c r="N23" i="1"/>
  <c r="L20" i="1"/>
  <c r="L454" i="1"/>
  <c r="Q428" i="1"/>
  <c r="I21" i="1"/>
  <c r="J22" i="1"/>
  <c r="J345" i="1"/>
  <c r="L345" i="1"/>
  <c r="N21" i="1"/>
  <c r="E21" i="1"/>
  <c r="G67" i="1"/>
  <c r="D21" i="1"/>
  <c r="Q806" i="1"/>
  <c r="Q802" i="1" s="1"/>
  <c r="N454" i="1"/>
  <c r="G454" i="1"/>
  <c r="N22" i="1"/>
  <c r="Q508" i="1"/>
  <c r="Q374" i="1"/>
  <c r="Q365" i="1" s="1"/>
  <c r="P345" i="1"/>
  <c r="D675" i="1"/>
  <c r="R714" i="1"/>
  <c r="S714" i="1" s="1"/>
  <c r="Q594" i="1"/>
  <c r="G26" i="1"/>
  <c r="D24" i="1"/>
  <c r="D22" i="1"/>
  <c r="G21" i="1"/>
  <c r="Q212" i="1"/>
  <c r="Q204" i="1" s="1"/>
  <c r="Q68" i="1"/>
  <c r="Q60" i="1"/>
  <c r="P20" i="1"/>
  <c r="E345" i="1"/>
  <c r="K23" i="1"/>
  <c r="Q49" i="1"/>
  <c r="Q697" i="1"/>
  <c r="Q691" i="1" s="1"/>
  <c r="I345" i="1"/>
  <c r="N27" i="1"/>
  <c r="D345" i="1"/>
  <c r="Q542" i="1"/>
  <c r="Q495" i="1" s="1"/>
  <c r="Q454" i="1" s="1"/>
  <c r="Q781" i="1"/>
  <c r="R508" i="1"/>
  <c r="S508" i="1" s="1"/>
  <c r="R221" i="1"/>
  <c r="L22" i="1"/>
  <c r="L19" i="1" s="1"/>
  <c r="E20" i="1"/>
  <c r="E19" i="1" s="1"/>
  <c r="N345" i="1"/>
  <c r="R40" i="1"/>
  <c r="R35" i="1" s="1"/>
  <c r="N20" i="1"/>
  <c r="N675" i="1"/>
  <c r="R692" i="1"/>
  <c r="S692" i="1" s="1"/>
  <c r="S693" i="1"/>
  <c r="D454" i="1"/>
  <c r="D20" i="1"/>
  <c r="Q714" i="1"/>
  <c r="Q700" i="1" s="1"/>
  <c r="R542" i="1"/>
  <c r="S542" i="1" s="1"/>
  <c r="Q392" i="1"/>
  <c r="Q381" i="1" s="1"/>
  <c r="P22" i="1"/>
  <c r="K345" i="1"/>
  <c r="F67" i="1"/>
  <c r="K22" i="1"/>
  <c r="K27" i="1"/>
  <c r="E27" i="1"/>
  <c r="S420" i="1"/>
  <c r="S221" i="1"/>
  <c r="S40" i="1"/>
  <c r="H365" i="1"/>
  <c r="F345" i="1"/>
  <c r="S68" i="1"/>
  <c r="R50" i="1"/>
  <c r="S808" i="1"/>
  <c r="R806" i="1"/>
  <c r="S696" i="1"/>
  <c r="R695" i="1"/>
  <c r="I675" i="1"/>
  <c r="H580" i="1"/>
  <c r="R594" i="1"/>
  <c r="S594" i="1" s="1"/>
  <c r="F24" i="1"/>
  <c r="P454" i="1"/>
  <c r="H26" i="1"/>
  <c r="G22" i="1"/>
  <c r="F20" i="1"/>
  <c r="R60" i="1"/>
  <c r="S60" i="1" s="1"/>
  <c r="F26" i="1"/>
  <c r="H204" i="1"/>
  <c r="H35" i="1"/>
  <c r="K20" i="1"/>
  <c r="R496" i="1"/>
  <c r="H381" i="1"/>
  <c r="G345" i="1"/>
  <c r="S213" i="1"/>
  <c r="R212" i="1"/>
  <c r="H700" i="1"/>
  <c r="H691" i="1"/>
  <c r="R428" i="1"/>
  <c r="M454" i="1"/>
  <c r="M20" i="1"/>
  <c r="M19" i="1" s="1"/>
  <c r="R392" i="1"/>
  <c r="S392" i="1" s="1"/>
  <c r="F495" i="1"/>
  <c r="F454" i="1" s="1"/>
  <c r="R82" i="1"/>
  <c r="S82" i="1" s="1"/>
  <c r="F49" i="1"/>
  <c r="F21" i="1" s="1"/>
  <c r="Q20" i="1"/>
  <c r="Q24" i="1"/>
  <c r="H67" i="1"/>
  <c r="Q221" i="1"/>
  <c r="O27" i="1"/>
  <c r="G20" i="1"/>
  <c r="G27" i="1"/>
  <c r="R101" i="1"/>
  <c r="S101" i="1" s="1"/>
  <c r="H802" i="1"/>
  <c r="H781" i="1" s="1"/>
  <c r="S703" i="1"/>
  <c r="R701" i="1"/>
  <c r="H495" i="1"/>
  <c r="H195" i="1"/>
  <c r="F781" i="1"/>
  <c r="F675" i="1"/>
  <c r="H676" i="1"/>
  <c r="H587" i="1"/>
  <c r="M675" i="1"/>
  <c r="R587" i="1"/>
  <c r="S587" i="1" s="1"/>
  <c r="S591" i="1"/>
  <c r="I454" i="1"/>
  <c r="I20" i="1"/>
  <c r="I19" i="1" s="1"/>
  <c r="R697" i="1"/>
  <c r="S697" i="1" s="1"/>
  <c r="H462" i="1"/>
  <c r="H420" i="1"/>
  <c r="S383" i="1"/>
  <c r="R382" i="1"/>
  <c r="R55" i="1"/>
  <c r="S55" i="1" s="1"/>
  <c r="S56" i="1"/>
  <c r="H353" i="1"/>
  <c r="J19" i="1"/>
  <c r="H49" i="1"/>
  <c r="Q82" i="1"/>
  <c r="Q101" i="1"/>
  <c r="O20" i="1"/>
  <c r="D19" i="1" l="1"/>
  <c r="O19" i="1"/>
  <c r="Q345" i="1"/>
  <c r="N19" i="1"/>
  <c r="Q675" i="1"/>
  <c r="Q21" i="1"/>
  <c r="G19" i="1"/>
  <c r="R26" i="1"/>
  <c r="S26" i="1" s="1"/>
  <c r="K19" i="1"/>
  <c r="F27" i="1"/>
  <c r="Q26" i="1"/>
  <c r="P19" i="1"/>
  <c r="R67" i="1"/>
  <c r="S67" i="1" s="1"/>
  <c r="Q67" i="1"/>
  <c r="Q22" i="1" s="1"/>
  <c r="Q19" i="1" s="1"/>
  <c r="H455" i="1"/>
  <c r="H21" i="1"/>
  <c r="H346" i="1"/>
  <c r="S382" i="1"/>
  <c r="R381" i="1"/>
  <c r="S212" i="1"/>
  <c r="R204" i="1"/>
  <c r="S695" i="1"/>
  <c r="R691" i="1"/>
  <c r="S806" i="1"/>
  <c r="R802" i="1"/>
  <c r="H23" i="1"/>
  <c r="H28" i="1"/>
  <c r="S701" i="1"/>
  <c r="R700" i="1"/>
  <c r="S700" i="1" s="1"/>
  <c r="H24" i="1"/>
  <c r="H675" i="1"/>
  <c r="H22" i="1"/>
  <c r="S496" i="1"/>
  <c r="R495" i="1"/>
  <c r="S50" i="1"/>
  <c r="R49" i="1"/>
  <c r="F22" i="1"/>
  <c r="F19" i="1" s="1"/>
  <c r="S35" i="1"/>
  <c r="R28" i="1"/>
  <c r="Q27" i="1" l="1"/>
  <c r="R22" i="1"/>
  <c r="S22" i="1" s="1"/>
  <c r="S802" i="1"/>
  <c r="R781" i="1"/>
  <c r="S781" i="1" s="1"/>
  <c r="S381" i="1"/>
  <c r="R345" i="1"/>
  <c r="S345" i="1" s="1"/>
  <c r="H345" i="1"/>
  <c r="S204" i="1"/>
  <c r="R24" i="1"/>
  <c r="S24" i="1" s="1"/>
  <c r="H27" i="1"/>
  <c r="H20" i="1"/>
  <c r="R20" i="1"/>
  <c r="S28" i="1"/>
  <c r="R27" i="1"/>
  <c r="S27" i="1" s="1"/>
  <c r="R21" i="1"/>
  <c r="S21" i="1" s="1"/>
  <c r="S49" i="1"/>
  <c r="S495" i="1"/>
  <c r="R454" i="1"/>
  <c r="S454" i="1" s="1"/>
  <c r="S691" i="1"/>
  <c r="R675" i="1"/>
  <c r="S675" i="1" s="1"/>
  <c r="H454" i="1"/>
  <c r="S20" i="1" l="1"/>
  <c r="R19" i="1"/>
  <c r="S19" i="1" s="1"/>
  <c r="H19" i="1"/>
</calcChain>
</file>

<file path=xl/sharedStrings.xml><?xml version="1.0" encoding="utf-8"?>
<sst xmlns="http://schemas.openxmlformats.org/spreadsheetml/2006/main" count="6480" uniqueCount="1729">
  <si>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</si>
  <si>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</si>
  <si>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</si>
  <si>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</si>
  <si>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9 месяцев 2023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</si>
  <si>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</si>
  <si>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</si>
  <si>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</si>
  <si>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</si>
  <si>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</si>
  <si>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</si>
  <si>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</si>
  <si>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</si>
  <si>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</si>
  <si>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01.01.2023 года, млн рублей 
(с НДС) </t>
  </si>
  <si>
    <t xml:space="preserve">Остаток финансирования капитальных вложений 
на  01.01.2023 года  в прогнозных ценах соответствующих лет,  млн рублей (с НДС) </t>
  </si>
  <si>
    <t>Финансирование капитальных вложений года 2023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</si>
  <si>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</si>
  <si>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</si>
  <si>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</si>
  <si>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</si>
  <si>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</si>
  <si>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</si>
  <si>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</si>
  <si>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</si>
  <si>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</si>
  <si>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</si>
  <si>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</si>
  <si>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</si>
  <si>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</si>
  <si>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</si>
  <si>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</si>
  <si>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</si>
  <si>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</si>
  <si>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</si>
  <si>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</si>
  <si>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</si>
  <si>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</si>
  <si>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</si>
  <si>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</si>
  <si>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</si>
  <si>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</si>
  <si>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</si>
  <si>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</si>
  <si>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</si>
  <si>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</si>
  <si>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</si>
  <si>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</si>
  <si>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</si>
  <si>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</si>
  <si>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</si>
  <si>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</si>
  <si>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</si>
  <si>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</si>
  <si>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</si>
  <si>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</si>
  <si>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</si>
  <si>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</si>
  <si>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</si>
  <si>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</si>
  <si>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</si>
  <si>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</si>
  <si>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</si>
  <si>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</si>
  <si>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</si>
  <si>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</si>
  <si>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</si>
  <si>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</si>
  <si>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</si>
  <si>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</si>
  <si>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</si>
  <si>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</si>
  <si>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</si>
  <si>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</si>
  <si>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</si>
  <si>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Финансирование КЗ 2022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</si>
  <si>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</si>
  <si>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</si>
  <si>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</si>
  <si>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</si>
  <si>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Отражен факт оплаты по выполненным  ПИР и СМР в соответствии с условиями договоров подряда (работы ведутся с опережением графика производства работ).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</si>
  <si>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</si>
  <si>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</si>
  <si>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 xml:space="preserve"> Отражен факт по выполненным работам в соответствии с условиями договора подряда  по монтажу МТР, преданного Заказчиком (подрядчик ООО "Энергодиагностика" дог. 90/ХТС-23 от 14.06.2023).  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</si>
  <si>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</si>
  <si>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</si>
  <si>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Новый проект, включен в ИПР на основании заключенного договора на технологическое присоединение. Отражен факт оплаты за выполнение  ПИР в рамках исполнения договора с ООО «Энергодиагностика» №30/ХТС-23 от 31.03.2023.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</si>
  <si>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</si>
  <si>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</si>
  <si>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</si>
  <si>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</si>
  <si>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</si>
  <si>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</si>
  <si>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</si>
  <si>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</si>
  <si>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</si>
  <si>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</si>
  <si>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</si>
  <si>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</si>
  <si>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Выплата аванса согласно договорным условиям</t>
  </si>
  <si>
    <t>Реконструкция градирни Амурской ТЭЦ-1</t>
  </si>
  <si>
    <t>H_505-ХГ-103</t>
  </si>
  <si>
    <t>Финансирование согласно договорным условиям</t>
  </si>
  <si>
    <t>Реконструкция градирни ст. №3 Хабаровской ТЭЦ-3</t>
  </si>
  <si>
    <t>I_505-ХГ-136</t>
  </si>
  <si>
    <t>Внеплановый проект. Финансирование согласно договорным условиям</t>
  </si>
  <si>
    <t>Реконструкция электрофильтров Хабаровской ТЭЦ-3</t>
  </si>
  <si>
    <t>I_505-ХГ-134</t>
  </si>
  <si>
    <t>Оплата за поставленных МТР и выполненные работы согласно договорным условиям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</si>
  <si>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</si>
  <si>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</si>
  <si>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</si>
  <si>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</si>
  <si>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Все затраты профинансироаны в 2022 году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</si>
  <si>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</si>
  <si>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</si>
  <si>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Отставание подрядчика от графика работ, пролонгация Договора на 2023 год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</si>
  <si>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</si>
  <si>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</si>
  <si>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</si>
  <si>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</si>
  <si>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Перенос сроков реализации проекта в связи с расторжением договора с подрядчиком. Проведение обследования объекта и актуализации ПСД. Возврат гарантийного удержания.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</si>
  <si>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</si>
  <si>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</si>
  <si>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</si>
  <si>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</si>
  <si>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</si>
  <si>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</si>
  <si>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Финансирование прочих затрат, перенос работ ПИР на 2023 год</t>
  </si>
  <si>
    <t>Реконструкция системы сброса сточных вод золоотвала Комсомольской ТЭЦ-2</t>
  </si>
  <si>
    <t>I_505-ХГ-90</t>
  </si>
  <si>
    <t>Оплата за выполненные работы ПИР</t>
  </si>
  <si>
    <t>Реконструкция бака-запаса горячей воды емк. 5000 м3,  СП Хабаровская ТЭЦ-2</t>
  </si>
  <si>
    <t>F_505-ХТСКх-8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</si>
  <si>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</si>
  <si>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</si>
  <si>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Новый проект включен в ИПР с целью обеспечения пожарной безопасности и повышения надежности эксплуатации здания, потребность в которой подтверждается Заключением экспертизы промышленной безопасности рег.№71-ЗС-01125-2014 от 12.12.2013г.</t>
  </si>
  <si>
    <t>Реконструкция насосного оборудования на ЦТП-6 в г. Советская Гавань, СП ТЭЦ Советская Гавань</t>
  </si>
  <si>
    <t>N_505-ХГ-209</t>
  </si>
  <si>
    <t xml:space="preserve"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 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</si>
  <si>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</si>
  <si>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</si>
  <si>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</si>
  <si>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</si>
  <si>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</si>
  <si>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</si>
  <si>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Перенос поставки и финансирования оборудования с 2022 года на 2023 год</t>
  </si>
  <si>
    <t>Установка на Амурской ТЭЦ-1 третьего трансформатора связи 110/35/6 кВ мощностью 60 МВА, СП Амурская ТЭЦ</t>
  </si>
  <si>
    <t>L_505-ХГ-178</t>
  </si>
  <si>
    <t>Изменение срока реализации проекта, стоимости проекта и объемов финансирования проекта по годам реализации обусловлено корректировкой параметров в соответствии с разработанной проектно-сметной документацией (утв. Приказом ДГК от 30.12.2021): изменение стоимости по результатам проведения закупок в соответствии с протоколом Центральной закупочной комиссии № 941 от 10.11.2021. В процессе формирования технического задания на проектирование в состав необходимых работ были включены предпроектные обследования, гидрометеорологические изыскания, получение технических условий специализированных организаций и балансодержателей инженерных сетей. Для оценки актуальной стоимости выполнения ПИР в июле 2021 года был проведен ценовой мониторинг. Утвержденная проектная документация отсутствует. Начало реализации проекта в 2022 году. Заключен договор на разработку ПИР №216/ХГ-22 от 17.03.2022г.</t>
  </si>
  <si>
    <t>Модернизация котлоагрегата э/б ст. №3  Хабаровской ТЭЦ-3</t>
  </si>
  <si>
    <t>K_505-ХГ-150</t>
  </si>
  <si>
    <t>Все затраты профинансированы в 2022 году</t>
  </si>
  <si>
    <t>Модернизация котлоагрегата к/а ст. № 13 БКЗ-220-140-7 Хабаровской ТЭЦ-1</t>
  </si>
  <si>
    <t>H_505-ХГ-99</t>
  </si>
  <si>
    <t>Перенос оплата вследствии движения материалов по складам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</si>
  <si>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</si>
  <si>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</si>
  <si>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</si>
  <si>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</si>
  <si>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</si>
  <si>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</si>
  <si>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</si>
  <si>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</si>
  <si>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Пролонгация работ на 2023 год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</si>
  <si>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</si>
  <si>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</si>
  <si>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</si>
  <si>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</si>
  <si>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Новый проект включен в ИПР с целью выполнения противоававрийных мероприятий Акта особого учета расследования причин аварии, произошедшей 24.05.2022 (задержка включения ТГ №5 в работу), с целью реализации преобразования сигнала в электронный вид с приборов контроля мех. величин и вибростойкости с последующей архивацией данных.</t>
  </si>
  <si>
    <t>Установка баков ёмкостью 200 м.куб, 2 шт., СП ТЭЦ Советская Гавань</t>
  </si>
  <si>
    <t>N_505-ТЭЦСов.Гавань-1</t>
  </si>
  <si>
    <t>Новый проект включен в ИПР с целью оптимизации затрат, связанных с безвозвратной потерей конденсата, а также с целью недопущения возникновения ситуации вынужденного простоя оборудования, в результате невозможности одновременного включения двух котлоагрегатов из холодного состояния на основании протокола ПАО "РусГидро" от 06.09.2021 №06-ТЭЦ Советская Гавань.</t>
  </si>
  <si>
    <t>Замена вентиляторов горячего дутья ВГД-10/3000, 12 шт. СП ТЭЦ  Советская Гавань</t>
  </si>
  <si>
    <t>N_505-ТЭЦСов.Гавань-2</t>
  </si>
  <si>
    <t>Новый проект включен в ИПР с целью вывода вентилятора из работы, для проведения профилактических осмотров и ремонтов, в случае роста вибрации влечет за собой соответствующий вывод из работы пылесистемы (питателя сырого угля и мельницы), что в условиях эксплуатации угольной станции не всегда представляется возможным, дальнейшая вынужденная работа механизма с повышенной вибрацией еще больше увеличивает объемы, время и стоимость ремонтных работ, по причине разрушения посадочных мест подшипников в корпусах и валах агрегата.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</si>
  <si>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</si>
  <si>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</si>
  <si>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</si>
  <si>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</si>
  <si>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</si>
  <si>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</si>
  <si>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Изменение срока реализации, объемов финансирования по годам реализации в связи с невозможностью исполнения договорных условий подрядчиком по итогам 2021-2022 гг по причине наличия тепловых сетей с проходящими трубопроводами "спутниками" ХВС. Увеличение цены договора</t>
  </si>
  <si>
    <t>Техперевооружение теплотрассы №3 г. Комсомольск-на-Амуре.(СП КТС)</t>
  </si>
  <si>
    <t>H_505-ХТСКх-9-36</t>
  </si>
  <si>
    <t>Фактическое заключение договоров на поставку давальческого материала, перераспределение прочих затрат ОКСа. Фактиечское завершение работ и ввод объекта во II кв. 2023 года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</si>
  <si>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</si>
  <si>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</si>
  <si>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</si>
  <si>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</si>
  <si>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</si>
  <si>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</si>
  <si>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</si>
  <si>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</si>
  <si>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</si>
  <si>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Перераспределение прочих затрат ОКСа. Перенос проекта на 2024 год в связи с отсутсвием финансирования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</si>
  <si>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</si>
  <si>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</si>
  <si>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</si>
  <si>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</si>
  <si>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</si>
  <si>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</si>
  <si>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</si>
  <si>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</si>
  <si>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КЗ, запланированная на 1 квартал 2023 года, погашена в 2022 году</t>
  </si>
  <si>
    <t>Техперевооружение тепломагистрали №32 г. Хабаровск. СП ХТС</t>
  </si>
  <si>
    <t>H_505-ХТСКх-10-23</t>
  </si>
  <si>
    <t>Отражен факт оплаты за выполненные работы, в соответствии с условиями договора подряда. Ввиду выполнения работ с опережением графика производства работ договорные обязательства  выполнены в полном объеме. Объект сдан в эксплуатацию.</t>
  </si>
  <si>
    <t>Техперевооружение тепломагистрали №17 г. Хабаровск. СП ХТС</t>
  </si>
  <si>
    <t>H_505-ХТСКх-10-25</t>
  </si>
  <si>
    <t>Отражен факт оплаты за выполненные работы, в соответствии с условиями договора подряда. Работы выполняются с опережением графика производства работ.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</si>
  <si>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</si>
  <si>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</si>
  <si>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</si>
  <si>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</si>
  <si>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ТМ-18 от ТК 626.01 до узла 626 г.Хабаровск, Дн=530х10 мм, L=192х2 м.п.,СП ХТС</t>
  </si>
  <si>
    <t>N_505-ХТС-10</t>
  </si>
  <si>
    <t>Внеплановый проект, включенный в ИПР в рамках реализации Программы по снижению потерь тепловой энергии. Отражен факт  оплаты за выполненные СМР и поставку МТР.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</si>
  <si>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</si>
  <si>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</si>
  <si>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</si>
  <si>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</si>
  <si>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Реконструкция ТМ-18 блок 626 от ТК-188.40б (уз.626) в сторону ПНС-626, Дн=720х10мм, L=530 м.п., СП ХТС</t>
  </si>
  <si>
    <t>N_505-ХТС-14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</si>
  <si>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</si>
  <si>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</si>
  <si>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</si>
  <si>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</si>
  <si>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Финансирование прочих затрат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</si>
  <si>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</si>
  <si>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</si>
  <si>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</si>
  <si>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</si>
  <si>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Перенос сроков выполнения работ по договору связан с неисполнением договора 2022 года по причине длительных торговых закупочных процедур. Договор подряда 2022 года расторгнут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</si>
  <si>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</si>
  <si>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</si>
  <si>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</si>
  <si>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</si>
  <si>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Изменение объемов финансирования по годам реализации проекта в связи с неисполнением договорых обязательств 2021-2022 годов.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</si>
  <si>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</si>
  <si>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</si>
  <si>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Отставание подрдчика от графика выполнения работ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</si>
  <si>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</si>
  <si>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</si>
  <si>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</si>
  <si>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</si>
  <si>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</si>
  <si>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</si>
  <si>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Изменение условий оплаты по результатам заключения договоров, оплата фактически сложившейся кредиторской задолженности 2022г.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</si>
  <si>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</si>
  <si>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</si>
  <si>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</si>
  <si>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</si>
  <si>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</si>
  <si>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</si>
  <si>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</si>
  <si>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</si>
  <si>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</si>
  <si>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</si>
  <si>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</si>
  <si>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</si>
  <si>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Оплата фактически сложившейся задолженности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</si>
  <si>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</si>
  <si>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</si>
  <si>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Отсутствие обязательств для финансирования.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</si>
  <si>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</si>
  <si>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</si>
  <si>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</si>
  <si>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</si>
  <si>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</si>
  <si>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</si>
  <si>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 xml:space="preserve">Выполнены ПИРы в соответствии с условиями договора, ранее запланированного срока. 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</si>
  <si>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</si>
  <si>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</si>
  <si>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</si>
  <si>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</si>
  <si>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</si>
  <si>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</si>
  <si>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</si>
  <si>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</si>
  <si>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</si>
  <si>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</si>
  <si>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</si>
  <si>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</si>
  <si>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</si>
  <si>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</si>
  <si>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</si>
  <si>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</si>
  <si>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</si>
  <si>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</si>
  <si>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</si>
  <si>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</si>
  <si>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</si>
  <si>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</si>
  <si>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</si>
  <si>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</si>
  <si>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</si>
  <si>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</si>
  <si>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</si>
  <si>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</si>
  <si>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</si>
  <si>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</si>
  <si>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</si>
  <si>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</si>
  <si>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</si>
  <si>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</si>
  <si>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</si>
  <si>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</si>
  <si>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</si>
  <si>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</si>
  <si>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</si>
  <si>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</si>
  <si>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</si>
  <si>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</si>
  <si>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Перенос работ 2022 года на 2023 год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</si>
  <si>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</si>
  <si>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</si>
  <si>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</si>
  <si>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</si>
  <si>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</si>
  <si>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</si>
  <si>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</si>
  <si>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</si>
  <si>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</si>
  <si>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</si>
  <si>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</si>
  <si>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</si>
  <si>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Изменение срока реализации проекта обусловлено корректировкой графика финансирования работ в связи с уточнением сроков гашения КЗ. Изменение стоимости проекта по результатам разработанной ПСД в 2022 году. Изменение объемов финансирования по годам реализации в связи с неисполнением договорных обязательств в 2021 году. Первоначальная сметная стоимость реализации проекта была сформирована с учетом расчета стоимости на проведение проектно-изыскательских работ. 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</si>
  <si>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</si>
  <si>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</si>
  <si>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</si>
  <si>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</si>
  <si>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Изменение срока реализации, стоимости проекта и объемов финансирования по годам реализации проекта обусловлено корректировкой параметров в соответствии с разработанной проектно-сметной документацией. Первоначальная сметная стоимость реализации проекта была сформирована с учетом расчета стоимости на проведение проектно-изыскательских работ. При корректировке программы  в стоимость инвестиционного проекта были включены расчеты на проведение строительно-монтажных работ. 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</si>
  <si>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</si>
  <si>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</si>
  <si>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Изменение стоимости проекта и объемов финансирования по годам реализации проекта обусловлено корректировкой параметров в соответствии с разработанной проектно-сметной документацией. Первоначальная сметная стоимость реализации проекта была сформирована с учетом расчета стоимости на проведение проектно-изыскательских работ. При корректировке программы  в стоимость инвестиционного проекта были включены расчеты на проведение строительно-монтажных работ.  В рамках п. 1.11 замечания Минэнерго России от 13.07.2023 №07-4239  (вх. АО «ДГК» от 14.07.2023 № 7899) была выявлена ошибка в расчете финансирования (а именно в проекте ИПР не учтено гашение КЗ), что повлияло не некорректное определние окончание реализации проекта. </t>
  </si>
  <si>
    <t>Техперевооружение установки постоянного тока на Амурской ТЭЦ-1</t>
  </si>
  <si>
    <t>K_505-ХГ-172</t>
  </si>
  <si>
    <t>Изменение срока реализации проекта и объемов финансирования проекта по годам реализации обусловлено корректировкой графика финансирования работ в связи с уточнением сроков гашения КЗ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</si>
  <si>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</si>
  <si>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</si>
  <si>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Оплата согласно договорным условиям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</si>
  <si>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</si>
  <si>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</si>
  <si>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 xml:space="preserve">Новый проект, включен в ИПР на основании протокола технического совещания от 22.07.2021 по вопросу несоответствия условий эксплуатации системы.
</t>
  </si>
  <si>
    <t>Модернизация АСУ ТП к/а №2 , СП Амурская ТЭЦ-1</t>
  </si>
  <si>
    <t>N_505-ХГ-194</t>
  </si>
  <si>
    <t>Новый проект.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</t>
  </si>
  <si>
    <t>Установка кондиционера в помещении главного щита управления, для СП "Комсомольская ТЭЦ-2", 1 шт</t>
  </si>
  <si>
    <t>N_505-ХГ-198</t>
  </si>
  <si>
    <t>Новый проект.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труда.</t>
  </si>
  <si>
    <t>Техперевооружение золошлакопроводов.СП "Комсомольская ТЭЦ-2", 1 шт</t>
  </si>
  <si>
    <t>N_505-ХГ-200</t>
  </si>
  <si>
    <t>Новый проект. Включен в ИПР на основании протокола технического совещания  № 7 от 30.07.2021 г в рамках исполнения ФЗ от 21.07.1997 № 117-ФЗ (ред. От 11.06.2021) «О безопасности гидротехнических сооружений»,  ФЗ от 10.01.2002 № 7-ФЗ «Об охране окр. среды (ст.51)». К учету приняты выполненные ПИР.</t>
  </si>
  <si>
    <t>«Модернизация системы узлов учёта сброса сточных вод СП «Комсомольская ТЭЦ-2</t>
  </si>
  <si>
    <t>N_505-ХГ-201</t>
  </si>
  <si>
    <t>Новый проект. Включен в ИПР  для исполнения природоохранного законадательства в части учета объема сточных вод  средствами измерений,внесенных в Государственный реестр(учёт объёма сброса сточных вод в порядк, установленном Приказом Правительства РФ от 09.11.2020 г.  № 903; выполнение условий использования водного объекта, обозначенных в Решении о предоставлении водного объекта в пользование №27-20.03.09.001-Р-РСВХ-С-2017-01764/00 от 31.08.20217 г.; организация коммерческого учёта воды, сточных вод согласно Постановлению Правительства РФ от 04.09.2013 г. №776 (с измен. на 22.05.2020 г.). К учету приняты выполненные ПИР.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</si>
  <si>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</si>
  <si>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</si>
  <si>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</si>
  <si>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</si>
  <si>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Возврат ГУ за 2022 год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</si>
  <si>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</si>
  <si>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</si>
  <si>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 xml:space="preserve">Новый проект, включен в ИПР на основании протокола  технического совещания, в рамках выполнения Требований п. 4.4.26. ПРАВИЛ ТЕХНИЧЕСКОЙ ЭКСПЛУАТАЦИИ ЭЛЕКТРИЧЕСКИХ СТАНЦИЙ И СЕТЕЙ РОССИЙСКОЙ ФЕДЕРАЦИИ, утв. Приказом Минэнерго России от 19 июня 2003 г. № 229. 
</t>
  </si>
  <si>
    <t>Модернизация АСУ ТП  котельного оборудования Хабаровской ТЭЦ-2</t>
  </si>
  <si>
    <t>I_505-ХТСКх-64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</si>
  <si>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</si>
  <si>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</si>
  <si>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</si>
  <si>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</si>
  <si>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В связи с поздним заключением договора (декабрь 2022г) и переносом реализации проекта перенесена на 1 кв. 2023г. Фактическое заключение договоров на поставку давальческого материала, перераспределение прочих затрат ОКСа.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</si>
  <si>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</si>
  <si>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</si>
  <si>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</si>
  <si>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</si>
  <si>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В связи с поздним заключением договора (декабрь 2022г), реализация проекта перенесена на 1 кв. 2023г.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</si>
  <si>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</si>
  <si>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</si>
  <si>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Фактическое заключение договоров на покупку участков ТТ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</si>
  <si>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</si>
  <si>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</si>
  <si>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</si>
  <si>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</si>
  <si>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</si>
  <si>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</si>
  <si>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</si>
  <si>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</si>
  <si>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</si>
  <si>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</si>
  <si>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</si>
  <si>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</si>
  <si>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</si>
  <si>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</si>
  <si>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</si>
  <si>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Техническое перевооружение дымососа ДН-24 ст. № ДС-10Б (1 шт) котла БКЗ-210-140 ст.№ 10, СП "Амурская ТЭЦ-1"</t>
  </si>
  <si>
    <t>N_505-АмТЭЦ-1-4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</si>
  <si>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Выполнены работы по заключенному договору.                                                                                                                              
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</si>
  <si>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</si>
  <si>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</si>
  <si>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</si>
  <si>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</si>
  <si>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</si>
  <si>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</si>
  <si>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</si>
  <si>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</si>
  <si>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 xml:space="preserve">Установка автомобильных весов, кол-во 1 шт., СП "Комсомольская ТЭЦ-2" </t>
  </si>
  <si>
    <t>N_505-КТЭЦ2-1</t>
  </si>
  <si>
    <t>Новый проект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 2353, приказа Общества от 09.01.2019 № 1 «Об утверждении перечня приоритетных мероприятий по функциональным направлениям деятельности на 2019 год»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</si>
  <si>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</si>
  <si>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</si>
  <si>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насосного оборудования СП "Хабаровская ТЭЦ-3"</t>
  </si>
  <si>
    <t>N_505-ХТЭЦ-3-27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</si>
  <si>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</si>
  <si>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</si>
  <si>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</si>
  <si>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</si>
  <si>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</si>
  <si>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</si>
  <si>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</si>
  <si>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</si>
  <si>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</si>
  <si>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</si>
  <si>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</si>
  <si>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</si>
  <si>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</si>
  <si>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</si>
  <si>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</si>
  <si>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</si>
  <si>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1.3.4.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</si>
  <si>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</si>
  <si>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</si>
  <si>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Внеплановый проект, включенный в ИПР в рамках реализации Программы по снижению потерь тепловой энергии. Заключен договор на выполнению ПИР с ООО «Энергодиагностика» (договор № 93/ХТС-23 от 14.06.2023).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</si>
  <si>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</si>
  <si>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</si>
  <si>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</si>
  <si>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</si>
  <si>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</si>
  <si>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</si>
  <si>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</si>
  <si>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</si>
  <si>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</si>
  <si>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</si>
  <si>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</si>
  <si>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</si>
  <si>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</si>
  <si>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</si>
  <si>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</si>
  <si>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</si>
  <si>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</si>
  <si>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</si>
  <si>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</si>
  <si>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</si>
  <si>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</si>
  <si>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</si>
  <si>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</si>
  <si>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</si>
  <si>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</si>
  <si>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</si>
  <si>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</si>
  <si>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</si>
  <si>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</si>
  <si>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</si>
  <si>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</si>
  <si>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</si>
  <si>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</si>
  <si>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</si>
  <si>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</si>
  <si>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</si>
  <si>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</si>
  <si>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</si>
  <si>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</si>
  <si>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</si>
  <si>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Возврат гарантийного удержания согласно ТФУ договора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</si>
  <si>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</si>
  <si>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</si>
  <si>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</si>
  <si>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</si>
  <si>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</si>
  <si>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</si>
  <si>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</si>
  <si>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</si>
  <si>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</si>
  <si>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</si>
  <si>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</si>
  <si>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</si>
  <si>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</si>
  <si>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</si>
  <si>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помещения хлораторной установки СП Хабаровская ТЭЦ-1</t>
  </si>
  <si>
    <t>N_505-ХТЭЦ-1-5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</si>
  <si>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</si>
  <si>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</si>
  <si>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</si>
  <si>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</si>
  <si>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</si>
  <si>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</si>
  <si>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</si>
  <si>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</si>
  <si>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Новый проект включен в ИПР на основании протокола технического совещания Исполнительного аппарата АО "ДГК" по обеспечению работы оборудования, оснащенного АСУТП  № 474пр от 01.08.2022 г. К учету приняты ПИР.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</si>
  <si>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</si>
  <si>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</si>
  <si>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</si>
  <si>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</si>
  <si>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</si>
  <si>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</si>
  <si>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</si>
  <si>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</si>
  <si>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</si>
  <si>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</si>
  <si>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Новый проект, включен в ИПР в рамках реализации Программы по снижению потерь тепловой энергии. Отражен факт оплаты по выполнению ПИР в рамках исполнения договора с ООО «Электротехнические системы» (договор № 134/ХТС-23 от 03.08.2023).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</si>
  <si>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</si>
  <si>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</si>
  <si>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 xml:space="preserve">Новый проект, включен в ИПР в рамках реализации Программы по снижению потерь тепловой энергии. Отражен факт оплаты по выполнению ПИР в рамках исполнения договора 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</si>
  <si>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</si>
  <si>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</si>
  <si>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</si>
  <si>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</si>
  <si>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ХТЭЦ-3,   кол-во 1 шт. </t>
  </si>
  <si>
    <t>I_505-ХГ-45-264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</si>
  <si>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</si>
  <si>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</si>
  <si>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</si>
  <si>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</si>
  <si>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</si>
  <si>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</si>
  <si>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Актуализация стоимости вследствии значительного удорожания продукции у производителей</t>
  </si>
  <si>
    <t>Покупка автомобиль грузовой самосвал 12т. 1 шт . СП Хабаровская ТЭЦ-1</t>
  </si>
  <si>
    <t>N_505-ХТЭЦ-1-45-1</t>
  </si>
  <si>
    <t>Внесение в программу на основании Письма АО "ДГК" №01.8/9922 от 06.06.22 о о закупке сецтехники в 2023году</t>
  </si>
  <si>
    <t>Покупка электрогенератора бензинового АБП 5,5-Т230В- 1 шт., СП Хабаровская ТЭЦ-1</t>
  </si>
  <si>
    <t>N_505-ХТЭЦ-1-45-10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</si>
  <si>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</si>
  <si>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</si>
  <si>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</si>
  <si>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</si>
  <si>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</si>
  <si>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</si>
  <si>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</si>
  <si>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</si>
  <si>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</si>
  <si>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</si>
  <si>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бульдозера ДЭТ-250, СП Хабаровская ТЭЦ-1, 1.шт.</t>
  </si>
  <si>
    <t>N_505-ХТЭЦ-1-45-14</t>
  </si>
  <si>
    <t>Покупка экскаватора ЭО-2621, СП Хабаровская ТЭЦ-1, 1.шт.</t>
  </si>
  <si>
    <t>N_505-ХТЭЦ-1-45-15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</si>
  <si>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</si>
  <si>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</si>
  <si>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</si>
  <si>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</si>
  <si>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</si>
  <si>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</si>
  <si>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</si>
  <si>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N_505-ХТЭЦ-3-45-19</t>
  </si>
  <si>
    <t>Покупка центрифуги, 1 шт, СП ХТЭЦ-3</t>
  </si>
  <si>
    <t>N_505-ХТЭЦ-3-45-20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</si>
  <si>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</si>
  <si>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</si>
  <si>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</si>
  <si>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</si>
  <si>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</si>
  <si>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</si>
  <si>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Покупка Станка сверлильного магнитного, 1 шт, СП "Амурская ТЭЦ-1"</t>
  </si>
  <si>
    <t>N_505-АмТЭЦ-1-45-4</t>
  </si>
  <si>
    <t>N_505-ХТЭЦ-3-45-3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</si>
  <si>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</si>
  <si>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</si>
  <si>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</si>
  <si>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</si>
  <si>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Бульдозера Т-11 (Четра) или аналог, 1 шт. СП Николаевская ТЭЦ</t>
  </si>
  <si>
    <t>N_505-НТЭЦ-45-1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</si>
  <si>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</si>
  <si>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</si>
  <si>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</si>
  <si>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</si>
  <si>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</si>
  <si>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</si>
  <si>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</si>
  <si>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</si>
  <si>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</si>
  <si>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</si>
  <si>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триммера,1 шт, СП ТЭЦ Советская Гавань</t>
  </si>
  <si>
    <t>N_505-ТЭЦСов.Гавань-45-19</t>
  </si>
  <si>
    <t>Покупка  высокочастотного тестера  ВЧТ-25М, СП  Амурская ТЭЦ, кол-во 2 шт.</t>
  </si>
  <si>
    <t>H_505-ХГ-45-130</t>
  </si>
  <si>
    <t>Покупка Установка обработки трансформаторного масла УВФ-500, СП Николавская ТЭЦ, (1 шт. 2021г, 2шт. -2023г.)</t>
  </si>
  <si>
    <t>H_505-ХГ-45-229</t>
  </si>
  <si>
    <t>Оплата фактически сложившейся задолженности.  Актуализация стоимости вследствии значительного удорожания продукции у производителей</t>
  </si>
  <si>
    <t>Покупка Магазин затухания  ВЧА-75М, СП Комсомольская ТЭЦ-2, 2 шт.</t>
  </si>
  <si>
    <t>H_505-ХГ-45-236</t>
  </si>
  <si>
    <t>Уменьшение стоимости проекта по результатам закупочных поцедур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</si>
  <si>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</si>
  <si>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</si>
  <si>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</si>
  <si>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</si>
  <si>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</si>
  <si>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</si>
  <si>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</si>
  <si>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</si>
  <si>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</si>
  <si>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</si>
  <si>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</si>
  <si>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</si>
  <si>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</si>
  <si>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</si>
  <si>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</si>
  <si>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</si>
  <si>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</si>
  <si>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</si>
  <si>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</si>
  <si>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</si>
  <si>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Поставка оборудования ранее запланированного срока.Увеличение стоимости проекта по результатам закупочных поцедур.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</si>
  <si>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</si>
  <si>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</si>
  <si>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</si>
  <si>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</si>
  <si>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</si>
  <si>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</si>
  <si>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</si>
  <si>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</si>
  <si>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</si>
  <si>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</si>
  <si>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</si>
  <si>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</si>
  <si>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</si>
  <si>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</si>
  <si>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</si>
  <si>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</si>
  <si>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</si>
  <si>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</si>
  <si>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ТЭЦ-2,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</si>
  <si>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</si>
  <si>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</si>
  <si>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</si>
  <si>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</si>
  <si>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</si>
  <si>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</si>
  <si>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</si>
  <si>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Поставка оборудования ранее запланированного срока.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</si>
  <si>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</si>
  <si>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</si>
  <si>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</si>
  <si>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</si>
  <si>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</si>
  <si>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</si>
  <si>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</si>
  <si>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</si>
  <si>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</si>
  <si>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</si>
  <si>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</si>
  <si>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</si>
  <si>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</si>
  <si>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</si>
  <si>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</si>
  <si>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</si>
  <si>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</si>
  <si>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</si>
  <si>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</si>
  <si>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</si>
  <si>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</si>
  <si>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</si>
  <si>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</si>
  <si>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</si>
  <si>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</si>
  <si>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</si>
  <si>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</si>
  <si>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</si>
  <si>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</si>
  <si>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</si>
  <si>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</si>
  <si>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</si>
  <si>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</si>
  <si>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</si>
  <si>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</si>
  <si>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</si>
  <si>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</si>
  <si>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</si>
  <si>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</si>
  <si>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</si>
  <si>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</si>
  <si>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</si>
  <si>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</si>
  <si>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</si>
  <si>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</si>
  <si>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</si>
  <si>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</si>
  <si>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</si>
  <si>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</si>
  <si>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</si>
  <si>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Отражен факт оплаты оборудования в соответствии с заключенным договором  Договорные обязательства выполнены в полном объеме. Поставка оборудования  ранее запланированного срока. Оборудование передано в эксплуатацию.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</si>
  <si>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</si>
  <si>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</si>
  <si>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</si>
  <si>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</si>
  <si>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Отражен факт оплаты оборудования в соответствии с заключенным договором с ООО "АТ-707" № 401/81-23 от 14.03.2023. Договорные обязательства выполнены в полном объеме. Поставка оборудования ранее запланированного срока. Оборудование передано в эксплуатацию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</si>
  <si>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</si>
  <si>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</si>
  <si>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</si>
  <si>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</si>
  <si>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</si>
  <si>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</si>
  <si>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</si>
  <si>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</si>
  <si>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</si>
  <si>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</si>
  <si>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</si>
  <si>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</si>
  <si>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автомобиля, 1 шт.,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</si>
  <si>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</si>
  <si>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</si>
  <si>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</si>
  <si>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</si>
  <si>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</si>
  <si>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</si>
  <si>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</si>
  <si>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</si>
  <si>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</si>
  <si>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</si>
  <si>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</si>
  <si>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Уменьшение срока поставки оборудования от запланированного.</t>
  </si>
  <si>
    <t>Покупка станции гидравлической МС-20 с комплектом руковов высокого давления 1 шт, СП ХТС</t>
  </si>
  <si>
    <t>N_505-ХТС-34-31</t>
  </si>
  <si>
    <t>Новый проект. Включен в ИПР для обеспечения производственного процесса современным специализированным оборудованием.</t>
  </si>
  <si>
    <t xml:space="preserve">Покупка счетчика расходомера ультразвукового СП КТС, 1 шт </t>
  </si>
  <si>
    <t>N_505-КТС-34-8</t>
  </si>
  <si>
    <t xml:space="preserve">Покупка полуприцепа бортового чмзап 99064 - 1 шт., СП КТС </t>
  </si>
  <si>
    <t>N_505-КТС-34-26</t>
  </si>
  <si>
    <t>Новый проект включен в ИПР с целью замены изношенной техники для обеспечения тесперебойности производственного процесса.</t>
  </si>
  <si>
    <t>Покупка томографа акустический (течеискатель) - 1 шт, СП КТС</t>
  </si>
  <si>
    <t>N_505-КТС-34-27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</si>
  <si>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</si>
  <si>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</si>
  <si>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</si>
  <si>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Изменение стоимости проекта и объема инвестиций по годам реализации обусловлено пересчетом стоимости проекта с учетом индексов-дефляторов Минэкономразвития России от сентября 2022г.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</si>
  <si>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</si>
  <si>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</si>
  <si>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К учету приняты только услуги агента на заключение договора на поставку оборудования.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</si>
  <si>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</si>
  <si>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</si>
  <si>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Изменение стоимости проекта и объема инвестиций по годам реализации  обусловлено учетом фактически понесенных затрат по итогам закупочных процедур 2021-2022 года в соответствии с заключенными договорами поставки.</t>
  </si>
  <si>
    <t>Покупка оборудования защиты сетей (2023 г. - 1 комп), Исполнительный аппарат АО "ДГК"</t>
  </si>
  <si>
    <t>I_505-ИА-1-58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</si>
  <si>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</si>
  <si>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</si>
  <si>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Изменение стоимости проекта обусловлено необходимостью удорожания стоимости материалов, используемых для создания опытного образца. Изменение сроков реализации и объемов финансирования по годам реализации обусловлено корректировкой графика производства работ по итогам 2021 года. К учету приняты затраты , выполненные по основному договору на выполнение работ по проекту.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</si>
  <si>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</si>
  <si>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</si>
  <si>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Новый проект. Включен в ИПР для  выработки конкретных инновационных технических решений и организационных мероприятий, позволяющих повысить эффективность очистки уходящих газов и минимизацию расходов электроэнергии на собственные нужды «Хабаровской ТЭЦ-3» с целью модернизации системы пылеудаления. К учету приняты затраты , выполненные по основному договору на выполнение работ по проекту.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</si>
  <si>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</si>
  <si>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</si>
  <si>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</si>
  <si>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</si>
  <si>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</si>
  <si>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</si>
  <si>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повысительно-смесительных насосных (ПНС-816, ПНС-817) г.Хабаровск., СП ХТС</t>
  </si>
  <si>
    <t>N_505-ХТС-5</t>
  </si>
  <si>
    <t>Новый проект. 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 Профинасирован в 2022 г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</si>
  <si>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</si>
  <si>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</si>
  <si>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 xml:space="preserve"> Внеплановый проект. Позднее заключение договора в 2023 году на выкуп здания ПНС и тепловой сети к ней (Продавец ООО «Восток ДВ»). В соответствии с условиями договора передача имущества прошла во 2 квартале 2023.
</t>
  </si>
  <si>
    <t>Выкуп тепловых сетей в г. Амурск, 32 шт, СП КТС</t>
  </si>
  <si>
    <t>N_505-КТС-4</t>
  </si>
  <si>
    <t>Внеплановый проект, оплата за факт.затраты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</si>
  <si>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</si>
  <si>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</si>
  <si>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</si>
  <si>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</si>
  <si>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</si>
  <si>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</si>
  <si>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</si>
  <si>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</si>
  <si>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</si>
  <si>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</si>
  <si>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</si>
  <si>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</si>
  <si>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</si>
  <si>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</si>
  <si>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проект. Включен в ИПР на основании заключенного договора на технологическое присоединение к системе теплоснабжения.Финансироване фактически сложившейся кред. задолжености.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</si>
  <si>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</si>
  <si>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</si>
  <si>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</si>
  <si>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</si>
  <si>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</si>
  <si>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</si>
  <si>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</si>
  <si>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</si>
  <si>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Новый проект. Включен в ИПР на основании заключенного договора на технологическое присоединение к системе теплоснабжения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</si>
  <si>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</si>
  <si>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</si>
  <si>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Новый проект включен в ИПР в соответствии с договором на тех. присоединение.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</si>
  <si>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</si>
  <si>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</si>
  <si>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</si>
  <si>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</si>
  <si>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</si>
  <si>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</si>
  <si>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</si>
  <si>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</si>
  <si>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</si>
  <si>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Изменение срока реализации проекта, стоимости проекта и объемов финансирования связано с получением рабочей документации, разработанной в 2021 г.от ООО "ОРТЭС": скорректирован состав, объем работ и стоимости материалов.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</si>
  <si>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</si>
  <si>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</si>
  <si>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</si>
  <si>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</si>
  <si>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</si>
  <si>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</si>
  <si>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Изменение сроков реализации и объемов финансирования по годам в связи с корректировкой графика реализации из-за необеспеченности источником финансирования. К учету приняты затраты в соответствии сзаключенным договором на выполнение работ.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</si>
  <si>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</si>
  <si>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</si>
  <si>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 xml:space="preserve">Внеплановый проект. Необходимость в реализации проекта возникла после процедуры выкупа имущества,находящегося в собственности КУМИ г. Благовещенска, </t>
  </si>
  <si>
    <t>2.2.4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</si>
  <si>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</si>
  <si>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</si>
  <si>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</si>
  <si>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</si>
  <si>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Изменение, объемов инвестиций по годам в связи с корректировкой графика реализации проекта.Передано оборудование в монтаж.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</si>
  <si>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</si>
  <si>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</si>
  <si>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</si>
  <si>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</si>
  <si>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</si>
  <si>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</si>
  <si>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</si>
  <si>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</si>
  <si>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Новый проект. Включен в ИПР для повышения надежности электролизной установки, обеспечения качества водорода согл. требованиям СО 153-34.20.501-2003 (Правила технической эксплуатации электрических станций и сетей РФ п.5.1.11), снижения затрат на проведение неплановых ремонтов, организации мониторинга технологических параметров электролизной установки с выдачей информации в АСУ. К учету приняты ПИР.</t>
  </si>
  <si>
    <t>2.3</t>
  </si>
  <si>
    <t>2.3.1</t>
  </si>
  <si>
    <t>Модернизация котлоагрегата ст. №4 .БТЭЦ</t>
  </si>
  <si>
    <t>I_505-АГ-59</t>
  </si>
  <si>
    <t>Изменение стоимости проекта и объемов финансирования по годам в связи с удорожанием оборудования согласно договору поставки. К выполнению приняты фактически выполненные работы.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</si>
  <si>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</si>
  <si>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</si>
  <si>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устройств КПА-М АРЗКЗ на Благовещенской ТЭЦ (2-ая очередь)</t>
  </si>
  <si>
    <t>N_505-БлТЭЦ2-12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</si>
  <si>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</si>
  <si>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</si>
  <si>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</si>
  <si>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</si>
  <si>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Новый проект включен в ИПР  с целью повышения эффективноссти работы оборудования, замена физически изношенного оборудования, доведение до норм ПТЭ. Выполнение требований требований ФЗ № 190 "О теплоснабжении, ФЗ №261 "Об энергосбережении". К учету приняты затраты в соответствии с заключенным договором на выполнение работ.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</si>
  <si>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</si>
  <si>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</si>
  <si>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</si>
  <si>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По факту распределение затрат ОКС.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</si>
  <si>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</si>
  <si>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</si>
  <si>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</si>
  <si>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 xml:space="preserve">выполнение внепланового проекта в рамках реализации Программы по снижению потерь тепловой энергии. По факту закуплена трубная продукция, оплачены работы принятые по АОВР. 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</si>
  <si>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</si>
  <si>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</si>
  <si>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</si>
  <si>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</si>
  <si>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</si>
  <si>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 xml:space="preserve">Изменение стоимости проекта и объемов финансирования по годам реализации связано с получением рабочей документации, разработанной в 2021 г. ООО "ОРТЭС", график реалиазции проекта скорректирован. Ввиду уточнения состава, объемов работ и стоимости материалов скорректировалась сметная стоимость инвестиционного проекта. 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</si>
  <si>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</si>
  <si>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</si>
  <si>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</si>
  <si>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</si>
  <si>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Финансирование фактически сложившейся КЗ в 1 кв.2023 года</t>
  </si>
  <si>
    <t>Наращивание дамбы золоотвала № 2 СП РГРЭС</t>
  </si>
  <si>
    <t>H_505-АГ-41</t>
  </si>
  <si>
    <t xml:space="preserve">Изменение срока реализации проекта, стоимости и объемов инвестиций по годам реализации ввиду учета стоимости по разработанной ПСД, проходящей экспертизу, и учета  графика выполнения СМР. </t>
  </si>
  <si>
    <t>Техперевооружение комплекса инженерно-технических средств  физической защиты объектов БТЭЦ</t>
  </si>
  <si>
    <t>H_505-АГ-48</t>
  </si>
  <si>
    <t xml:space="preserve">Финансирование фактически сложившейся КЗ на конец 2022 года.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</si>
  <si>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</si>
  <si>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</si>
  <si>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</si>
  <si>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</si>
  <si>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</si>
  <si>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</si>
  <si>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</si>
  <si>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</si>
  <si>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</si>
  <si>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</si>
  <si>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</si>
  <si>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</si>
  <si>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Финансирование фактически сложившейся задолженности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</si>
  <si>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</si>
  <si>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</si>
  <si>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</si>
  <si>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</si>
  <si>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 xml:space="preserve">Изменение срока реализации проекта, стоимости  и объемов финансирования по годам обусловлено корректировкой графика работ и условиями заключенного договора. 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</si>
  <si>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</si>
  <si>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</si>
  <si>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выполнение внепланового проекта в рамках реализации Программы по снижению потерь тепловой энергии. По факту оплачены ПИР по догвору подряда, аванс на СМР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</si>
  <si>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</si>
  <si>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</si>
  <si>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 xml:space="preserve">выполнение внепланового проекта в рамках реализации Программы по снижению потерь тепловой энергии. По факту оплачен первый этап ПИР (обследование и сбор информации). 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</si>
  <si>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</si>
  <si>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</si>
  <si>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</si>
  <si>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</si>
  <si>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Новый проект включен в ИПР для исполнения требований Постановление Правительства РФ от 18 ноября 2013 г. N 1034 "О коммерческом учете тепловой энергии, теплоносителя". К учету приняты выполненные работы, в соответствии с заключенным договором на выполение работ.
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</si>
  <si>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</si>
  <si>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</si>
  <si>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</si>
  <si>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</si>
  <si>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</si>
  <si>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</si>
  <si>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</si>
  <si>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</si>
  <si>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2.4.2.1</t>
  </si>
  <si>
    <t>2.4.2.2</t>
  </si>
  <si>
    <t>Резервирование электроснабжения ПНСС №№ 1,3,4,6,7,8, СП РГРЭС</t>
  </si>
  <si>
    <t>N_505-АГ-117ис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</si>
  <si>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</si>
  <si>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</si>
  <si>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</si>
  <si>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</si>
  <si>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</si>
  <si>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</si>
  <si>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</t>
  </si>
  <si>
    <t>2.5.4</t>
  </si>
  <si>
    <t>Строительство Новый золоотвал БТЭЦ, емкость - 7,5 млн. м3 (аренда земли)</t>
  </si>
  <si>
    <t>F_505-АГ-26</t>
  </si>
  <si>
    <t xml:space="preserve">Изменение объемов финансировния  обусловлено корректировкой графика реализации проекта. 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</si>
  <si>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</si>
  <si>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</si>
  <si>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</si>
  <si>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</si>
  <si>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Новый проект. Включен в ИПР для обеспечения производственного процесса современным оборудованием</t>
  </si>
  <si>
    <t>Покупка автобус среднего класса на 50(30) п/м ПАЗ-4234-04 (2 шт.) СП БТЭЦ 2 шт.</t>
  </si>
  <si>
    <t>I_505-АГ-27-122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</si>
  <si>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</si>
  <si>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</si>
  <si>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</si>
  <si>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</si>
  <si>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фронтальный погрузчик-экскаватор TLB-825 БТЭЦ 1 шт.</t>
  </si>
  <si>
    <t>I_505-АГ-27-157</t>
  </si>
  <si>
    <t>Покупка Легковой автомобиль, седа, мощность дв. Не менее 150 л.с., бензин, АКПП СП БТЭЦ (1 шт)</t>
  </si>
  <si>
    <t>J_505-АГ-27-168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</si>
  <si>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</si>
  <si>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</si>
  <si>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</si>
  <si>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</si>
  <si>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</si>
  <si>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</si>
  <si>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Комплекс измерительный механических параметров турбин РГРЭС, (2 шт)</t>
  </si>
  <si>
    <t>I_505-АГ-27-144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</si>
  <si>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</si>
  <si>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</si>
  <si>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Фронатльный погрузчик  СП РГРЭС (1 шт)</t>
  </si>
  <si>
    <t>J_505-АГ-27-170</t>
  </si>
  <si>
    <t>Изменение стоимости, сроков реализации и объемов инвестиций по годам обусловлено получание актуальных ТКП и необходимостью приобретения техники в 2023 году.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</si>
  <si>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</si>
  <si>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</si>
  <si>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</si>
  <si>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</si>
  <si>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</si>
  <si>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</si>
  <si>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Финансирование в соответствии с условиями договора.</t>
  </si>
  <si>
    <t>Покупка  бульдозера, 2 шт , СП Благовещенская ТЭЦ 2-ая очередь</t>
  </si>
  <si>
    <t>N_505-БлТЭЦ2-27-1</t>
  </si>
  <si>
    <t xml:space="preserve">Новый проект. Включен в ИПР для обеспечения производственного процесса современной техникой. 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</si>
  <si>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</si>
  <si>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</si>
  <si>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</si>
  <si>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</si>
  <si>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</si>
  <si>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</si>
  <si>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</si>
  <si>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</si>
  <si>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</si>
  <si>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</si>
  <si>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</si>
  <si>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</si>
  <si>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Покупка газоанализатора портативного,2 шт,СП АТС</t>
  </si>
  <si>
    <t>N_505-АТС-27-1</t>
  </si>
  <si>
    <t>Внеплановый проект. В рамках реализации Годовой комплексной программы закупок на 2023 год для нужд АО «ДГК» запланирована закупка по статье ТМЦ до 100 тыс. руб. без НДС. лот № 120146-РЕМ-ПРОД-2023-ДГК на право заключения договора поставки приборов, устройств защиты и автоматизации, в том числе газоанализаторов портативных МИКРОСЕНС (СН4, СО2, О2, СО/Н2S) в количестве 2 шт. для нужд цеха тепловых сетей. По результату закупочной процедуры стоимость газоанализатора портативного МИКРОСЕНС М3 составила 106 763,00 руб. без НДС за один прибор. В связи с этим было принято решение о реализации данного мероприятия по Инвестиционной программе</t>
  </si>
  <si>
    <t>Выкуп котельной Агромех,тепловых сетей пгт. Новорайчихинск, СП АТС</t>
  </si>
  <si>
    <t>N_505-АТС-13ис</t>
  </si>
  <si>
    <t>На основании выписки из протокола № 10 от 16.05.2023 заседания комиссии по имуществу согласовано участие АО «ДГК» в аукционе по продаже муниципального имущества в сфере теплоснабжения (Здание котельной с оборудованием и тепловых сетей). По результату аукциона заключено два договора (выкуп здания с оборудованием и выкуп тепловых сетей) на общую сумму 13,83 млн. руб. без НДС.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</si>
  <si>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</si>
  <si>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</si>
  <si>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</si>
  <si>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</si>
  <si>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</si>
  <si>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</si>
  <si>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</si>
  <si>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</si>
  <si>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</si>
  <si>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</si>
  <si>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</si>
  <si>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</si>
  <si>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</si>
  <si>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</si>
  <si>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</si>
  <si>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</si>
  <si>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№79/71-21 от 21.01.2021). Корректировка затрат, отнесенных в 2022 году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</si>
  <si>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</si>
  <si>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</si>
  <si>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</si>
  <si>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</si>
  <si>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3.1.3.2</t>
  </si>
  <si>
    <t>3.1.3.3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</si>
  <si>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</si>
  <si>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</si>
  <si>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</si>
  <si>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</si>
  <si>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</si>
  <si>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</si>
  <si>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</si>
  <si>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</si>
  <si>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</si>
  <si>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</si>
  <si>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</si>
  <si>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</si>
  <si>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</si>
  <si>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№922/71-21 от 23.08.2021).Корректировка затрат, отнесенных в 2022 году.</t>
  </si>
  <si>
    <t>Техперевооружение теплотрассы УТ2611-УТ 2608 по ул. Борисенко.48  до точки подключения</t>
  </si>
  <si>
    <t>N_505-ПТС-4тп</t>
  </si>
  <si>
    <t xml:space="preserve">Новый проект. Включен в ИПР на основании заключенного договора на технологическое присоединение к системе теплоснабжения. 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</si>
  <si>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</si>
  <si>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</si>
  <si>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</si>
  <si>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</si>
  <si>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</si>
  <si>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</si>
  <si>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</si>
  <si>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</si>
  <si>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Новый проект. Включен в ИПР на основании заключенного договора на технологическое присоединение к системе теплоснабжения.</t>
  </si>
  <si>
    <t>3.1.3.4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</si>
  <si>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</si>
  <si>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</si>
  <si>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</si>
  <si>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 xml:space="preserve">Новый проект. Включен в ИПР на основании заключенного договора на технологическое присоединение к системе теплоснабжения (договор на подключение №85/71-21 от 25.01.2021). К учету приняты ПИР, в соответствии с заключенным договором. 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</si>
  <si>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</si>
  <si>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</si>
  <si>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</si>
  <si>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</si>
  <si>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</si>
  <si>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</si>
  <si>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3.1.4</t>
  </si>
  <si>
    <t>3.2</t>
  </si>
  <si>
    <t>3.2.1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</si>
  <si>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</si>
  <si>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</si>
  <si>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</si>
  <si>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</si>
  <si>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</si>
  <si>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</si>
  <si>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</si>
  <si>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 xml:space="preserve">  Срок реализации проекта перенесен на 4 кв. 2023 г.  со сроком окончания работ в 1 кв. 2024 г. Перераспределение прочих затрат ОКСа отнесенных в 1 квартале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</si>
  <si>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</si>
  <si>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</si>
  <si>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</si>
  <si>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</si>
  <si>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</si>
  <si>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</si>
  <si>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Длительные закупочные процедуры, поставка в соответствии с уловиями договора.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</si>
  <si>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</si>
  <si>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</si>
  <si>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</si>
  <si>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</si>
  <si>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</si>
  <si>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</si>
  <si>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 xml:space="preserve">В соответствии с графиком выполнения работ по заключенному договору 432/ПГ-22 от 02.11.2022г.                                                                                                                    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</si>
  <si>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</si>
  <si>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</si>
  <si>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Новый проект. Включен в ИПР на основании протокола заседания экспертной комиссии №24 от 07.04.2021г ввиду отсутствия надежного электроснабжения секций собственных нужд 4 и 6 сек 6кВ  ПГРЭС. К учету приняты выполненные ПИР, в соответствии с графиком выполнения работ по договору.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</si>
  <si>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</si>
  <si>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</si>
  <si>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 изменено название проекта.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</si>
  <si>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</si>
  <si>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</si>
  <si>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Опережение графика поставки оборудования поставщиком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</si>
  <si>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</si>
  <si>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</si>
  <si>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Финансирование за выполнение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</si>
  <si>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</si>
  <si>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</si>
  <si>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</si>
  <si>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>Новый проект, включен в ИПР на основании протокола тех.совещания от 28.12.2021 №28 " О планировании работ по замене электродвигателей" ввиду окончания нормативного срока эксплуатации. Финансирование фактических затрат.</t>
  </si>
  <si>
    <t>Замена насосов рециркуляции сетевой воды пиковой водогрейной котельной Восточная ТЭЦ, 9 шт</t>
  </si>
  <si>
    <t>N_505-ПГг-161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</si>
  <si>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Финансирование прочих затрат.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</si>
  <si>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</si>
  <si>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</si>
  <si>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</si>
  <si>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</si>
  <si>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</si>
  <si>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</si>
  <si>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</si>
  <si>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</si>
  <si>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</si>
  <si>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Финансирование фактически сложившейся КЗ на конец 2022 года, возврат ГУ 2022 года.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</si>
  <si>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</si>
  <si>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</si>
  <si>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</si>
  <si>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</si>
  <si>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Изменение стоимости проекта и объемов финансирования по годам реалиазции обусловлено удорожанием металлопродукции в 2021 году. Изменение сроков реализации проекта обуслловлено корректировкой графика производства работ. К учету приняты работы, выполненные в соответствии с договором подряда.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</si>
  <si>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</si>
  <si>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</si>
  <si>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</si>
  <si>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</si>
  <si>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</si>
  <si>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</si>
  <si>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</si>
  <si>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</si>
  <si>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</si>
  <si>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</si>
  <si>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</si>
  <si>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</si>
  <si>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Уточнение стоимости проекта и изменение объемов финансирования по годам, вследствии удорожания стоимости металопродукции в 2021г.  Срок окончания финансирования запланирован на 2024 год в соответствии изменением объемов финансирования по годам.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</si>
  <si>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</si>
  <si>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</si>
  <si>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Изменение стоимости и объемов финансирования по годам реализации ввиду удорожания стоимости металопродукции в 2021 году.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</si>
  <si>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</si>
  <si>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</si>
  <si>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</si>
  <si>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</si>
  <si>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Изменение объемов инвестиций по годам реалиазции связано с корректировкой графика производства работ.</t>
  </si>
  <si>
    <t>Техперевооружение теплотрассы  УТ1023-УТ1024  ул. Петра Великого Дн 720 L=134м.п. Приморские тепловые сети</t>
  </si>
  <si>
    <t>K_505-ПГт-5-96</t>
  </si>
  <si>
    <t>Уточнение стоимости проекта и изменение объемов финансирования по годам, вследствии удорожания стоимости металопродукции в 2021г. Сроки производства работ перенесены влево (с 2024 на 2023 год) в связи с неудовлетворительным техническим состоянием участка трубопроводов (общее утонение стенки трубопроводов участка составляет 50%, состояние изоляции и ее внешнего кожуха - неудовлетворительное, в канале наблюдаются протечки через стыки плит перекрытий).  К учету приняты работы в соответствии с заключенным договором подряда.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</si>
  <si>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</si>
  <si>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</si>
  <si>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</si>
  <si>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</si>
  <si>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</si>
  <si>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</si>
  <si>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Новый проект, включен в ИПР на основании протокола технического совещания №18 от 17.07.2021г. Необходимость подтверждается актом дефектации от 19.07.2021 б/н, заключением ООО "Примэксперт" от 19.07.2021 №49/21.   К учету приняты работы в соответствии с заключенным договором подряда.</t>
  </si>
  <si>
    <t>Техперевооружение теплотрассы УТ3711-УТ3714 ул. Фадеева Дн 720 L=412п.м Приморские тепловые сети</t>
  </si>
  <si>
    <t>N_505-ПГт-5-128</t>
  </si>
  <si>
    <t>Новый проект. Включен в ИПР на основании протокола тех. совещания №15 от 12.07.2021, необходимость подтверждается актом дефиктации от 12.07.2021, заключением ООО "Примэксперт" от 12.07.2021 №46/21.  К учету приняты работы в соответствии с заключенным договором подряда.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</si>
  <si>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</si>
  <si>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</si>
  <si>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 xml:space="preserve">Новый проект.  Включен в ИПР на основании протокола технического совещания №16 от 12.07.2021, необходимость подтверждается актом дефиктации от 12.07.2021, заключением ООО "Примэксперт" от 12.07.2021 №45/21. 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</si>
  <si>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</si>
  <si>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</si>
  <si>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Новый проект. Включен в ИПР на основании протокола технического совещания №14 от 02.12.2020, необходимость подтверждается актом дефиктации от 30.11.2020, заключением ООО "Примэксперт" от 28.11.2020 №416/20. К учету приняты работы в соответствии с заключенным договором подряда.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</si>
  <si>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</si>
  <si>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</si>
  <si>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</si>
  <si>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</si>
  <si>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</si>
  <si>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</si>
  <si>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</si>
  <si>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</si>
  <si>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</si>
  <si>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</si>
  <si>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</si>
  <si>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</si>
  <si>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</si>
  <si>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Отсутствие обязательств по финансированию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</si>
  <si>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</si>
  <si>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</si>
  <si>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Финансирование согласно договорных условий</t>
  </si>
  <si>
    <t>Техперевооружение теплотрассы УТ 1235- УТ 1236, ул. Интернациональная Дн 720, Приморские тепловые сети</t>
  </si>
  <si>
    <t>N_505-ПТС-5-1</t>
  </si>
  <si>
    <t xml:space="preserve">Новый проект включен в ИПР на основании акта б/н от 07.11.2022г. на осмотр тепломагистрали, заключения №224/22  от 10.11.2022 по результатам  визуального измерительного контроля и толщинометрии участка обратного трубопровода тепловой сети, протокола № 10-тех  от 10.11.2022  и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</si>
  <si>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 1235- УТ 1234, ул. Интернациональная Дн 720, Приморские тепловые сети</t>
  </si>
  <si>
    <t>N_505-ПТС-5-2</t>
  </si>
  <si>
    <t xml:space="preserve">Новый проект включен в ИПР на основании акта от 07.11.2022г. на осмотр тепломагистрали, заключеня №223/22  от 10.11.2022 по результатам  визуального измерительного контроля и толщинометрии участка обратного трубопровода тепловой сети, протокола № 13-тех  от 10.11.2022 и 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</si>
  <si>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</si>
  <si>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</si>
  <si>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</si>
  <si>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</si>
  <si>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</si>
  <si>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 xml:space="preserve"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№12-тех от 10.11.2022. Производятся СМР работы по проекту. </t>
  </si>
  <si>
    <t>3.3.4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</si>
  <si>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</si>
  <si>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</si>
  <si>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</si>
  <si>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</si>
  <si>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Перенос сроков окончания работ на 30.06.2024 г. в связи с длительным процессом изготовления и поставки оборудования.                                                        Перераспределение прочих затрат на содержание ОКСа.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</si>
  <si>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</si>
  <si>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</si>
  <si>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</si>
  <si>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</si>
  <si>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</si>
  <si>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</si>
  <si>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</si>
  <si>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</si>
  <si>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 xml:space="preserve"> Опережение графика выполнения работ по договору с ООО "Техноуспех № 49/АТ-23 от 28.06.2023.   Перераспределение прочих затрат на содержание ОКС.Возврат гарантийных удержаний по договору подряда  № 145/ПГ-22 от 28.03.2022г. за выполненные работы 2022г.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</si>
  <si>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</si>
  <si>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</si>
  <si>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</si>
  <si>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</si>
  <si>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 xml:space="preserve">В соответствии с графиком выполнения работ по заключенному договору 10/АТ-23 от 08.02.2023г.                                                                                                                    </t>
  </si>
  <si>
    <t>Установка системы для сбора дренажных вод мазутохозяйства, СП Артемовская ТЭЦ</t>
  </si>
  <si>
    <t>K_505-ПГг-134</t>
  </si>
  <si>
    <t>Возврат гарантийных удержаний по договору   № 327/ПГ-22 от 27.07.2022 .</t>
  </si>
  <si>
    <t>Устройство системы аспирации пыления трактов топливоподачи, СП Артемовской ТЭЦ</t>
  </si>
  <si>
    <t>K_505-ПГг-135</t>
  </si>
  <si>
    <t>Перераспределение прочих затрат на содержание ОКСа.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</si>
  <si>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</si>
  <si>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</si>
  <si>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Финансовые обязательства по договорам №№ 228/ПГ-21 от 20.04.2021 г. и  18/ПГ-22 от 27.01.2022г. закрыты в 2022 г, кредиторская задолженность отсутствует.</t>
  </si>
  <si>
    <t>Установка АОПО для ВЛ 110 кВ Артемовская ТЭЦ – Западная –Кролевцы – Штыкова №1,2.  Артемовской ТЭЦ</t>
  </si>
  <si>
    <t>J_505-ПГг-112</t>
  </si>
  <si>
    <t>Продление сроков выполнения работ подрядной организацией по причине  неисполнения работ  АО «ДРСК» по проведению комплексного опробывания с тестовым прохождением команд ВОЛС.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</si>
  <si>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</si>
  <si>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</si>
  <si>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</si>
  <si>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</si>
  <si>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</si>
  <si>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</si>
  <si>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Корректировка графика реализации проекта. В связи резким повышением цен на материалы и оборудование в 2022 г принято решение реализацию данного проекта перенести на более поздние сроки. Выплачен аванс на выполнение СМР.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</si>
  <si>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</si>
  <si>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</si>
  <si>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</si>
  <si>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</si>
  <si>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</si>
  <si>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</si>
  <si>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</si>
  <si>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</si>
  <si>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</si>
  <si>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</si>
  <si>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>Перераспределение затрат на содержание ОКС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</si>
  <si>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</si>
  <si>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</si>
  <si>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</si>
  <si>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</si>
  <si>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Всвязи с длительными закупочными процедурами по выбору подрядной организации на выполнение монтажа основного оборудования в 2022 г, работы осуществлялись в  1 кв. 2023 г. Финансирование КЗ.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</si>
  <si>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</si>
  <si>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</si>
  <si>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</si>
  <si>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</si>
  <si>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</si>
  <si>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</si>
  <si>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</si>
  <si>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</si>
  <si>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</si>
  <si>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</si>
  <si>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Изменение срока реализации проекта и объемов финансирования проекта по годам реализации обусловлено корректировкой графика финансирования работ в связи с уточнением сроков гашения КЗ. Изменение стоимости за счет замены иностранного оборудования на оборудование Российского производства.</t>
  </si>
  <si>
    <t>Замена бака аккумулятора  емк. 3 000 м3 ст.№2 КЦ-1 СП Приморские тепловые сети</t>
  </si>
  <si>
    <t>K_505-ПГт-138</t>
  </si>
  <si>
    <t>Авансирование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</si>
  <si>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системы управления информационной безопасности, Приморские тепловые сети</t>
  </si>
  <si>
    <t>K_505-ПГт-143</t>
  </si>
  <si>
    <t>Увеличение стоимости оборудования в соответствии с заключенным договором. Финансирование фактически сложившейся КЗ.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</si>
  <si>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</si>
  <si>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</si>
  <si>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</si>
  <si>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</si>
  <si>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Изменение сроков реализации проекта, стоимости и объмов инвестиций по годам в связи с уточнением графика реализации проекта и учетом прочих затрат, ранее не учтенных в проекте.</t>
  </si>
  <si>
    <t>Техперевооружение действующей системы пожарной сигнализации зданий Восточной ТЭЦ (ПИР)</t>
  </si>
  <si>
    <t>N_505-ПГг-143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</si>
  <si>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Финансирование фактически сложившейся КЗ в 1 кв.2023 года.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</si>
  <si>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</si>
  <si>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</si>
  <si>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узла учета тепловой энергии, теплоносителя на КЦ-1 СП Приморские тепловые сети</t>
  </si>
  <si>
    <t>N_505-ПГт-169</t>
  </si>
  <si>
    <t>Новый проект. Включен в ИПР на основании протокола технического совещания от 01.07.2021 №35 "О необходимости реконструкции узлов учета тепловой энергии, теплоносителя на КЦ-1" вцелях исполнения требований федерального закона об энергосбережении №261-ФЗ от 22.11.2009. По проекту выполнены СМР.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</si>
  <si>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</si>
  <si>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</si>
  <si>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Новый проект, включен в ИПР на основании протокола тех.совещания от 28.12.2021 №28 " О планировании работ по замене электродвигателей" ввиду окончания нормативного срока эксплуатации.Финансирование фактически сложившейся КЗ в 1 кв.2023 года.</t>
  </si>
  <si>
    <t>Автоматизация и диспечеризация ЦТП и ТНС в г. Артем (10шт), СП Приморские тепловые сети</t>
  </si>
  <si>
    <t>N_505-ПГт-178</t>
  </si>
  <si>
    <t>Новый проект, включен в ИПР на основании протокола технического совещания от 01.07.2021 №34 "О необходимости автоматизации и диспетчерезации ЦТП СП ПТС в г. Артеме" для снижения перетопа у конечных потребителей и контроля режимов работы т/с. Перераспределение прочих затрат.</t>
  </si>
  <si>
    <t>Техперевооружение системы управления информационной безопасности, СП ТЭЦ Восточная</t>
  </si>
  <si>
    <t>N_505-ТЭЦВост-2</t>
  </si>
  <si>
    <t>Внеплановый проект. Включен для создание системы безопасности критической информационной инфраструктуры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</si>
  <si>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</si>
  <si>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</si>
  <si>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</si>
  <si>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</si>
  <si>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</si>
  <si>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</si>
  <si>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</si>
  <si>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</si>
  <si>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</si>
  <si>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</si>
  <si>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</si>
  <si>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</si>
  <si>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</si>
  <si>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</si>
  <si>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</si>
  <si>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Перераспределение затрат на содержание ОКС. 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</si>
  <si>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</si>
  <si>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</si>
  <si>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</si>
  <si>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</si>
  <si>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Изменение срока реализации проекта, стоимости проекта и объема инвестиций по годам реализации проекта обусловлено учетом фактических условий заключенного договора (Допсоглашение №4 от 08.09.2021 к договору №9/ПГ-19 от 14.01.2019). К учету приняты ПИР.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</si>
  <si>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</si>
  <si>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</si>
  <si>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Внеплановый проект. Разработка ПИР включено с целью Восполнения возможного дефицита тепловой мощности "Восточной ТЭЦ" вследствии отсутствия возможности эксплуатации ГТУ иностранного производства, а также учитывая увеличение тепловой нагрузки при технологическом присоединении новых потребителей.</t>
  </si>
  <si>
    <t>Покупка многофункционального устройства Артемовская ТЭЦ - 1 шт</t>
  </si>
  <si>
    <t>I_505-ПГг-39-84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</si>
  <si>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</si>
  <si>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</si>
  <si>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</si>
  <si>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</si>
  <si>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</si>
  <si>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</si>
  <si>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</si>
  <si>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</si>
  <si>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</si>
  <si>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</si>
  <si>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Проект профинансирован в 2022 г.</t>
  </si>
  <si>
    <t>Покупка спектрофотометра ПЭ-5400ВИ  Партизанская ГРЭС 4 шт.</t>
  </si>
  <si>
    <t>L_505-ПГг-39-152</t>
  </si>
  <si>
    <t>Изменение условий оплаты по результатам заключения договоров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</si>
  <si>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</si>
  <si>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</si>
  <si>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</si>
  <si>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</si>
  <si>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</si>
  <si>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</si>
  <si>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</si>
  <si>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</si>
  <si>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</si>
  <si>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</si>
  <si>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Поставка оборудования ранее запланированного срока. Увеличение стоимости проекта по результатам закупочных поцедур.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</si>
  <si>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</si>
  <si>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</si>
  <si>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</si>
  <si>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</si>
  <si>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</si>
  <si>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</si>
  <si>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</si>
  <si>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</si>
  <si>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</si>
  <si>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</si>
  <si>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</si>
  <si>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</si>
  <si>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</si>
  <si>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</si>
  <si>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Изменение стоимости проекта и объема финансирования по годам реализации обусловлено пересчетом стоимости проекта на основании обновленных технико-коммерческих предложений (ТКП)  с учетом индексов-дефляторов Минэкономразвития России от сентября 2022г.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</si>
  <si>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</si>
  <si>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</si>
  <si>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Опережение графика поставки оборудования поставщиком.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</si>
  <si>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</si>
  <si>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</si>
  <si>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</si>
  <si>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</si>
  <si>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</si>
  <si>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</si>
  <si>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</si>
  <si>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</si>
  <si>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</si>
  <si>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</si>
  <si>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</si>
  <si>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</si>
  <si>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</si>
  <si>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</si>
  <si>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</si>
  <si>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</si>
  <si>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сушильного шкафа BINDERАртемовская ТЭЦ, 1 шт.</t>
  </si>
  <si>
    <t>L_505-ПГг-39-181</t>
  </si>
  <si>
    <t xml:space="preserve">Расчёт за поставку оборудования по договору № 1123/81-22 от 10.08.2022 г., оборудование поставлено в СП 28.12.2022г. 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</si>
  <si>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</si>
  <si>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</si>
  <si>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</si>
  <si>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</si>
  <si>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,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</si>
  <si>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</si>
  <si>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</si>
  <si>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</si>
  <si>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</si>
  <si>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</si>
  <si>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Покупка широкоформатного принтера, Приморские тепловые сети - 1шт.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</si>
  <si>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</si>
  <si>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</si>
  <si>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</si>
  <si>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кондиционеров Daikin FTXS42K/RXS42L/-30 с зимним комплектом. Партизанская ГРЭС, 6 шт.</t>
  </si>
  <si>
    <t>L_505-ПГг-39-151</t>
  </si>
  <si>
    <t>Покупка сварочного аппарата EURARC 422 230V/400V, 1шт СП Приморские тепловые сети</t>
  </si>
  <si>
    <t>K_505-ПГт-11-99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</si>
  <si>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</si>
  <si>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</si>
  <si>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</si>
  <si>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</si>
  <si>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</si>
  <si>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</si>
  <si>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</si>
  <si>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J_505-ПГт-11-54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</si>
  <si>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</si>
  <si>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</si>
  <si>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Новый проект. Включен для обеспечения производственного процесса. Позволить снизить трудозатраты, повысить оперативность и эффективность выполняемых работ.</t>
  </si>
  <si>
    <t>Покупка электрического отбойного молотка, 2 шт. 
Приморские тепловые сети</t>
  </si>
  <si>
    <t>J_505-ПГт-11-62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</si>
  <si>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</si>
  <si>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</si>
  <si>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</si>
  <si>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</si>
  <si>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>Покупка кондуктометра «МАРК-603», 4шт. СП Примоские тепловые сети</t>
  </si>
  <si>
    <t>L_505-ПГт-11-144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</si>
  <si>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</si>
  <si>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</si>
  <si>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</si>
  <si>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</si>
  <si>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</si>
  <si>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</si>
  <si>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</si>
  <si>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</si>
  <si>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Поставка оборудования ранее запланированного срока.Уменьшение стоимости проекта по результатам закупочных поцедур</t>
  </si>
  <si>
    <t>Покупка спектрофотометра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</si>
  <si>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</si>
  <si>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</si>
  <si>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</si>
  <si>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</si>
  <si>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</si>
  <si>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</si>
  <si>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</si>
  <si>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</si>
  <si>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</si>
  <si>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</si>
  <si>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</si>
  <si>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комплекта оборудования диспетчерской связи, , 1 шт. СП Приморские тепловые сети</t>
  </si>
  <si>
    <t>N_505-ПГт-11-119</t>
  </si>
  <si>
    <t>Новый проект. Включен в ИПР для обеспечение производственного процесса средствами автоматизации и информатизации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</si>
  <si>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</si>
  <si>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</si>
  <si>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Внеплановый проект. Во исполнение требований охраны труда и пожарной безопасности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</si>
  <si>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</si>
  <si>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</si>
  <si>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оплата посталенной продукции</t>
  </si>
  <si>
    <t>Покупка машины высокого давления для чистки теплообменников  «Вулкан-БС» для Восточной ТЭЦ,  1 шт.</t>
  </si>
  <si>
    <t>N_505-ПГг-39-194</t>
  </si>
  <si>
    <t xml:space="preserve">Позднее проведение конкурсных процедур. Договор заключен 29.08.2023. </t>
  </si>
  <si>
    <t>Покупка робота-тренажера "Гоша-01", СП Артемовская ТЭЦ, 1 шт.</t>
  </si>
  <si>
    <t>N_505-ПГг-39-200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</si>
  <si>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</si>
  <si>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</si>
  <si>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</si>
  <si>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</si>
  <si>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Бульдозера Т-20.01 ЯБР СП Партизанская ГРЭС, 1 шт.</t>
  </si>
  <si>
    <t>N_505-ПГРЭС-39-3</t>
  </si>
  <si>
    <t>Новый проект. Включен в ИПР для обеспечения производственного процесса современной техникой взамен физически изношенной. Финансирование поставленной техники.</t>
  </si>
  <si>
    <t>Покупка Фаскоснимателя Р3-PG 150 (или аналог), 1шт. СП Партизанская ГРЭС</t>
  </si>
  <si>
    <t>N_505-ПГРЭС-39-7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</si>
  <si>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</si>
  <si>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</si>
  <si>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</si>
  <si>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</si>
  <si>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Заключен договор на приобретение объекта основных средств. Финансирование возникших обязательств по договору.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</si>
  <si>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</si>
  <si>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</si>
  <si>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</si>
  <si>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</si>
  <si>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домкратов, 2шт. СП Артемовская ТЭЦ </t>
  </si>
  <si>
    <t>N_505-АрТЭЦ-39-2</t>
  </si>
  <si>
    <t>Покупка сьёмника подшипников СГ2/350600 (или эквивалент), 1 шт. СП Артемовская ТЭЦ</t>
  </si>
  <si>
    <t>N_505-АрТЭЦ-39-6</t>
  </si>
  <si>
    <t>Покупка бульдозера ДЭТ-250, СП Артемовская ТЭЦ,1.шт.</t>
  </si>
  <si>
    <t>N_505-АрТЭЦ-39-13</t>
  </si>
  <si>
    <t>Опережение графика поставки оборудования поставщиком (внеплановый проект)</t>
  </si>
  <si>
    <t>Покупка триммера,1 шт, СП Артемовская ТЭЦ</t>
  </si>
  <si>
    <t>N_505-АрТЭЦ-39-14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</si>
  <si>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</si>
  <si>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</si>
  <si>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</si>
  <si>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</si>
  <si>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</si>
  <si>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</si>
  <si>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Поставка оборудования вне плана, включено в ИПР по программе снижения теплопотерь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</si>
  <si>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</si>
  <si>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</si>
  <si>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Изменение объемов финансирования по годам реализации проектаобусловлено корректировкой графика производства работ в связи с длительными закупочными процедурами и как следствие позднее заключение договора для  выполнения работ (договор заключен в феврале 2022 года).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</si>
  <si>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</si>
  <si>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</si>
  <si>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</si>
  <si>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</si>
  <si>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</si>
  <si>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</si>
  <si>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</si>
  <si>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</si>
  <si>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</si>
  <si>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</si>
  <si>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Возникновение обязательств для оплаты на основании заключенных  договора о компенсации затрат и комплексного договора подряда.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</si>
  <si>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</si>
  <si>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</si>
  <si>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</si>
  <si>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</si>
  <si>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</si>
  <si>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</si>
  <si>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</si>
  <si>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</si>
  <si>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</si>
  <si>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</si>
  <si>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</si>
  <si>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</si>
  <si>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</si>
  <si>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</si>
  <si>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</si>
  <si>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Изменение условий оплаты по результатам заключения договорных отношений.Финансирование фактически сложившейся КЗ на конец 2022 года.</t>
  </si>
  <si>
    <t>4.2.2</t>
  </si>
  <si>
    <t>4.2.3</t>
  </si>
  <si>
    <t>Реконструкция  II очереди МТС г. Нерюнгри" НГРЭС</t>
  </si>
  <si>
    <t>J_505-НГ-84</t>
  </si>
  <si>
    <t>Изменение условий оплаты по результатам заключения договорных отношений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</si>
  <si>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</si>
  <si>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</si>
  <si>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</si>
  <si>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Наращивание дамбы шлакозолоотвала №1 НГРЭС</t>
  </si>
  <si>
    <t>J_505-НГ-75</t>
  </si>
  <si>
    <t>Изменение условий оплаты по результатам заключения дополнительных соглашений к договору.</t>
  </si>
  <si>
    <t>4.3</t>
  </si>
  <si>
    <t>4.3.1</t>
  </si>
  <si>
    <t>Замена оборудования энергоблока ст.№1 НГРЭС (насосы с эл. двиг.: ПЭН-1Б, ЦН-1А, ЦН-1Б; ГВ ВГ-1; МВ В-1Т 110кВ)</t>
  </si>
  <si>
    <t>L_505-НГ-103</t>
  </si>
  <si>
    <t>Продление срока реализации проекта в связи с возникшими дополнительными работами. Изменение условий оплаты по результатам заключения дополнительных соглашений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</si>
  <si>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</si>
  <si>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</si>
  <si>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оплаты по результатам заключения дополнительных соглашений</t>
  </si>
  <si>
    <t>Замена оборудования энергоблока ст.№3 НГРЭС (3Т ТДЦ-250/220 кВ; насос ПЭН-3А с эл. двиг.)</t>
  </si>
  <si>
    <t>L_505-НГ-105</t>
  </si>
  <si>
    <t>Изменение условий оплаты по результатам заключения договоров, дополнительных соглашений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</si>
  <si>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</si>
  <si>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</si>
  <si>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</si>
  <si>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</si>
  <si>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Финансирование фактически сложившейся КЗ на конец 2022 года</t>
  </si>
  <si>
    <t>Замена системы возбуждения турбогенераторов ТГ-2, ТГ-3 Нерюнгринской ГРЭС</t>
  </si>
  <si>
    <t>N_505-НГ-119</t>
  </si>
  <si>
    <t>Проект включен в ИПР в соответствии с  программой повышения надежности тепловых электростанций АО «ДГК».Финансирование фактически сложившейся КЗ на конец 2022 года</t>
  </si>
  <si>
    <t>Реконструкция пылесистем котлоагрегатов Нерюнгринской ГРЭС (ПИР)</t>
  </si>
  <si>
    <t>N_505-НГ-122</t>
  </si>
  <si>
    <t>Установка системы принудительного расхолаживания турбин Нерюнгринской ГРЭС</t>
  </si>
  <si>
    <t>N_505-НГ-123</t>
  </si>
  <si>
    <t>Новый проект включен в ИПР в соответствии с  программой повышения надежности тепловых электростанций АО «ДГК»</t>
  </si>
  <si>
    <t>4.3.2</t>
  </si>
  <si>
    <t>Установка редукционно-охладительной установки Чульманской ТЭЦ (2 шт.)</t>
  </si>
  <si>
    <t>N_505-НГ-124</t>
  </si>
  <si>
    <t xml:space="preserve">Изменение условий оплаты по результатам заключения договорных отношений. Новый проект включен в ИПР с целью резервирования выдачи тепловой мощности с целью обеспечения вывода т/а ст. №3.5.6. из эксплуатации. Необходимость подтверждается протоколом тех. совещания АО "ДГК" от 07.04.2022 №258пр. 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</si>
  <si>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</si>
  <si>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</si>
  <si>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</si>
  <si>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</si>
  <si>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</si>
  <si>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</si>
  <si>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</si>
  <si>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</si>
  <si>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</si>
  <si>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</si>
  <si>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</si>
  <si>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</si>
  <si>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</si>
  <si>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</si>
  <si>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Финансирование фактически сложившейся КЗ  на конец 2022 года,выплата гарантийного удержпния.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</si>
  <si>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</si>
  <si>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</si>
  <si>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</si>
  <si>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</si>
  <si>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</si>
  <si>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</si>
  <si>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</si>
  <si>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</si>
  <si>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</si>
  <si>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</si>
  <si>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</si>
  <si>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</si>
  <si>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</si>
  <si>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</si>
  <si>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</si>
  <si>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</si>
  <si>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Поздняя поставка ДФМ привела к увеличению продолжительности запланированных работ (перенос на 2024 год).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</si>
  <si>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</si>
  <si>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</si>
  <si>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</si>
  <si>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</si>
  <si>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Выплата гарантийного удержания 2022г.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</si>
  <si>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</si>
  <si>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</si>
  <si>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Выплата гарантийного удержания 2021-2022г.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</si>
  <si>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</si>
  <si>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</si>
  <si>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Поздняя поставка лифтов привела к увеличению продолжительности запланированных работ</t>
  </si>
  <si>
    <t>Реконструкция ленточного конвейера ЛК-4/1Б Нерюнгринской ГРЭС</t>
  </si>
  <si>
    <t>N_505-НГ-121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</si>
  <si>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 </t>
  </si>
  <si>
    <t>N_505-НГ-125</t>
  </si>
  <si>
    <t>Выполнение этапа проектирования в соответствии с заключенным договором.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</si>
  <si>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</si>
  <si>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</si>
  <si>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</si>
  <si>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</si>
  <si>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</si>
  <si>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</si>
  <si>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</si>
  <si>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</si>
  <si>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</si>
  <si>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</si>
  <si>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</si>
  <si>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</si>
  <si>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</si>
  <si>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</si>
  <si>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Выплата аванса по результатам заключенного договора.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</si>
  <si>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</si>
  <si>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</si>
  <si>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</si>
  <si>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</si>
  <si>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Разработка ПИР для проекта "Реконструкция  III очереди МТС г. Нерюнгри" НГРЭС"</t>
  </si>
  <si>
    <t>N_505-НГ-113</t>
  </si>
  <si>
    <t>Новый проект. Включен в ИПР в рамках устранения предписаний Ленского Управления Ростехнадзора от 09.10.2020г №П-400-392-о "О перекладке аварийных участков магистральных тепловых сетей".  Выполнены ПИР в соответствии с заключенным договором. Финансирование сложившейся КЗ.</t>
  </si>
  <si>
    <t xml:space="preserve">Покупка серверного оборудования, НГРЭС, 1 компл. </t>
  </si>
  <si>
    <t>I_505-НГ-24-42</t>
  </si>
  <si>
    <t>Поставка оборудования ранее запланированного срока. Уменьшение стоимости проекта по результатам закупочных поцедур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</si>
  <si>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</si>
  <si>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</si>
  <si>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</si>
  <si>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</si>
  <si>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</si>
  <si>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</si>
  <si>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</si>
  <si>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</si>
  <si>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</si>
  <si>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</si>
  <si>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</si>
  <si>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</si>
  <si>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</si>
  <si>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</si>
  <si>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</si>
  <si>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</si>
  <si>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</si>
  <si>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</si>
  <si>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</si>
  <si>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</si>
  <si>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</si>
  <si>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</si>
  <si>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</si>
  <si>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</si>
  <si>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</si>
  <si>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</si>
  <si>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</si>
  <si>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</si>
  <si>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</si>
  <si>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</si>
  <si>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</si>
  <si>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</si>
  <si>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</si>
  <si>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</si>
  <si>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</si>
  <si>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</si>
  <si>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 xml:space="preserve">Покупка сварочного аппарата ВОЛС, НГРЭС, 1 компл.
</t>
  </si>
  <si>
    <t>L_505-НГ-24-111</t>
  </si>
  <si>
    <t>Покупка ультарзвукового дефектоскопа А 1214 ЭКСПЕРТ, НГРЭС, 1 шт.</t>
  </si>
  <si>
    <t>N_505-НГ-24-95</t>
  </si>
  <si>
    <t>Закупка оборудования сверх запланированного по выгодным коммерческим предложениям</t>
  </si>
  <si>
    <t>Покупка ультразвукового толщиномера А1209, НГРЭС, 1шт.</t>
  </si>
  <si>
    <t>N_505-НГ-24-96</t>
  </si>
  <si>
    <t>Покупка ручного щлифовально-полировального станка типа LaboPol, НГРЭС, 1 шт.</t>
  </si>
  <si>
    <t>N_505-НГ-24-101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</si>
  <si>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</si>
  <si>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</si>
  <si>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</si>
  <si>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</si>
  <si>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>Покупка передвижного сварочного агрегата ЧТЭЦ, 1 шт.</t>
  </si>
  <si>
    <t>N_505-НГ-24-121</t>
  </si>
  <si>
    <t>Покупка фасадного подъемника, НГРЭС, 1шт.</t>
  </si>
  <si>
    <t>N_505-НГ-24-136</t>
  </si>
  <si>
    <t>Покупка широкоформатного принтера НГРЭС, 1 шт.</t>
  </si>
  <si>
    <t>N_505-НГ-24-149</t>
  </si>
  <si>
    <t>Покупка широкоформатного сканера,НГРЭС, 1 шт.</t>
  </si>
  <si>
    <t>N_505-НГ-24-150</t>
  </si>
  <si>
    <t xml:space="preserve">Выкуп сооружения производственного (промышленного) назначения, СП НГРЭС, 1 шт. </t>
  </si>
  <si>
    <t>N_505-НГ-128</t>
  </si>
  <si>
    <t xml:space="preserve">Возникновение обязательств по оплате в связи с заключением договорных обязательств по приобретению основного средства 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</si>
  <si>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</si>
  <si>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</si>
  <si>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</si>
  <si>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</si>
  <si>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</si>
  <si>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</si>
  <si>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</si>
  <si>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</si>
  <si>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</si>
  <si>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</si>
  <si>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</si>
  <si>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</si>
  <si>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</si>
  <si>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</si>
  <si>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</si>
  <si>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5.1.4</t>
  </si>
  <si>
    <t>5.2</t>
  </si>
  <si>
    <t>5.2.1</t>
  </si>
  <si>
    <t>5.2.2</t>
  </si>
  <si>
    <t>5.2.3</t>
  </si>
  <si>
    <t>5.2.4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</si>
  <si>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</si>
  <si>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</si>
  <si>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</si>
  <si>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</si>
  <si>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</si>
  <si>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</si>
  <si>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</si>
  <si>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</si>
  <si>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</si>
  <si>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Уменьшение стоимости проекта в связи с ограничением лимитного источника</t>
  </si>
  <si>
    <t>Модернизация системы безопасности мазутонасосной котельного цеха (58 м3/ч).  (СП "БТЭЦ")</t>
  </si>
  <si>
    <t>I_505-ХТСКб-16</t>
  </si>
  <si>
    <t>Длительное проведение закупочных процедур по выбору подрядных организаций</t>
  </si>
  <si>
    <t>Техническое перевооружение котлов БКЗ 75-39ФБ ст. №4-№7, №9 (СП БТЭЦ)</t>
  </si>
  <si>
    <t>K_505-БирТЭЦ-1</t>
  </si>
  <si>
    <t>Увеличение стоимости проекта по результатам закупочных процедур (материалов)</t>
  </si>
  <si>
    <t xml:space="preserve">Устройство площадки для хранения отходов 5 класса, СП Биробиджанская ТЭЦ </t>
  </si>
  <si>
    <t>K_505-БирТЭЦ-2</t>
  </si>
  <si>
    <t>Внеплановая закупка. Исключение загрязнения окружающей природной среды и рисков  наложения штрафных санкций на АО «ДГК» за нарушение санитарно-эпидемиологического и природоохранного законодательства в области обращения с отходами СП «Биробиджанская ТЭЦ».</t>
  </si>
  <si>
    <t>Техническое перевооружение РОУ (редукционно-охладительная установка) (СП БТЭЦ)</t>
  </si>
  <si>
    <t>F_505-ХТСКб-2</t>
  </si>
  <si>
    <t>Перераспределение прочих затрат ГКСиР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</si>
  <si>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</si>
  <si>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</si>
  <si>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Новый проект. Реализация программы по снижению потерь тепловой энергии АО «ДГК» на 2023-2023гг.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</si>
  <si>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</si>
  <si>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</si>
  <si>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</si>
  <si>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</si>
  <si>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</si>
  <si>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</si>
  <si>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</si>
  <si>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</si>
  <si>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</si>
  <si>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</si>
  <si>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</si>
  <si>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</si>
  <si>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</si>
  <si>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</si>
  <si>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</si>
  <si>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</si>
  <si>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 Автофургон грузопассажирский  – 1 шт БирТЭЦ</t>
  </si>
  <si>
    <t>L_505-БирТЭЦ-8-31</t>
  </si>
  <si>
    <t>Покупка газоанализатора четырехсенсорный с зондом - 1 шт. Бир.ТЭЦ</t>
  </si>
  <si>
    <t>N_505-БирТЭЦ-8-34</t>
  </si>
  <si>
    <t>Новый проект.  Выполнение требований приказа Минэнерго России Приказ АО «ДГК» от 12.09.2018 №439 "Об оснащении автоматическими средствами измерения и учета выбросов и сбросов.</t>
  </si>
  <si>
    <t>Покупка помпы гидравлической ручной - 1 шт. , Бир.ТЭЦ</t>
  </si>
  <si>
    <t>N_505-БирТЭЦ-8-35</t>
  </si>
  <si>
    <t>Новый проект.  Выполнение требований приказа Минэнерго России от 25.10.2017 № 1013 «Об утверждении требований к обеспечению надежности электроэнергетических систем, надежности и безопасности объектов электроэнергетики и энергопринимающих установок «Правила организации технического обслуживания и ремонта объектов электроэнергетики» и приказа Ростехнадзора от 25.03.2014 № 116 «Об утверждении Федеральных норм и правил в области промышленной безопасности «Правила промышленной безопасности опасных производственных объектов, на которых используется оборудование, работающее под избыточным давлением»</t>
  </si>
  <si>
    <t>Покупка станка сверлильного MBSR-100 (или аналог), 1 шт., СП Бир. ТЭЦ</t>
  </si>
  <si>
    <t>N_505-БирТЭЦ-8-37</t>
  </si>
  <si>
    <t>Новый проект. Включен в ИПР для проведения контроля поверхностей нагрева в период ремонтов.Финансирование сложившейся КЗ.</t>
  </si>
  <si>
    <t>Покупка сварочного аппарата,1 шт., СП Бир.ТЭЦ</t>
  </si>
  <si>
    <t>N_505-БирТЭЦ-8-39</t>
  </si>
  <si>
    <t xml:space="preserve">Новый проект.  Выполнение требований приказа Минэнерго России от 25.10.2017 № 1013 «Об утверждении требований к обеспечению надежности электроэнергетических систем, надежности и безопасности объектов электроэнергетики и энергопринимающих установок «Правила организации технического обслуживания и ремонта объектов электроэнергетики» и приказа Ростехнадзора от 25.03.2014 № 116 «Об утверждении Федеральных норм и правил в области промышленной безопасности </t>
  </si>
  <si>
    <t>Покупка генератора бензинового, 1 шт., СП Бир.ТЭЦ</t>
  </si>
  <si>
    <t>N_505-БирТЭЦ-8-41</t>
  </si>
  <si>
    <t>Покупка переносного прибора для определения зольности угля ASHPROBE– 1 шт, БТЭЦ</t>
  </si>
  <si>
    <t>H_505-ХТСКб-8-19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</si>
</sst>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.000000000000000000000000000"/>
    <numFmt numFmtId="165" formatCode="0.000000"/>
    <numFmt numFmtId="166" formatCode="0.0000000"/>
    <numFmt numFmtId="167" formatCode="0.00000"/>
    <numFmt numFmtId="168" formatCode="#,##0.00000000000000000"/>
    <numFmt numFmtId="169" formatCode="#,##0.000000000000000"/>
    <numFmt numFmtId="170" formatCode="#,##0.0"/>
    <numFmt numFmtId="171" formatCode="0.00000000000"/>
    <numFmt numFmtId="172" formatCode="0.00000000000000000000000"/>
    <numFmt numFmtId="173" formatCode="0.000000000000000000000"/>
    <numFmt numFmtId="175" formatCode="0.0000000000"/>
    <numFmt numFmtId="176" formatCode="0.000000000000000000000000000000"/>
  </numFmts>
  <fonts count="11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10" fillId="0" borderId="0"/>
  </cellStyleXfs>
  <cellXfs count="164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wrapText="1"/>
    </xf>
    <xf numFmtId="164" fontId="2" fillId="0" borderId="0" xfId="1" applyNumberFormat="1" applyFont="1" applyFill="1" applyAlignment="1">
      <alignment wrapText="1"/>
    </xf>
    <xf numFmtId="4" fontId="2" fillId="0" borderId="0" xfId="1" applyNumberFormat="1" applyFont="1" applyFill="1"/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5" fillId="0" borderId="1" xfId="2" applyNumberFormat="1" applyFont="1" applyFill="1" applyBorder="1" applyAlignment="1">
      <alignment horizontal="center" vertical="center"/>
    </xf>
    <xf numFmtId="2" fontId="5" fillId="0" borderId="1" xfId="2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8" fillId="0" borderId="1" xfId="3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0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left" vertical="top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171" fontId="2" fillId="0" borderId="0" xfId="1" applyNumberFormat="1" applyFont="1" applyFill="1" applyAlignment="1">
      <alignment horizontal="center"/>
    </xf>
    <xf numFmtId="172" fontId="2" fillId="0" borderId="0" xfId="1" applyNumberFormat="1" applyFont="1" applyFill="1" applyAlignment="1">
      <alignment horizontal="center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70" fontId="8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73" fontId="2" fillId="0" borderId="0" xfId="1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top"/>
    </xf>
    <xf numFmtId="175" fontId="2" fillId="0" borderId="0" xfId="1" applyNumberFormat="1" applyFont="1" applyFill="1" applyAlignment="1">
      <alignment horizontal="center"/>
    </xf>
    <xf numFmtId="2" fontId="2" fillId="0" borderId="1" xfId="2" applyNumberFormat="1" applyFont="1" applyFill="1" applyBorder="1" applyAlignment="1">
      <alignment wrapText="1"/>
    </xf>
    <xf numFmtId="176" fontId="2" fillId="0" borderId="0" xfId="1" applyNumberFormat="1" applyFont="1" applyFill="1" applyAlignment="1">
      <alignment horizontal="center"/>
    </xf>
    <xf numFmtId="2" fontId="2" fillId="0" borderId="1" xfId="1" applyNumberFormat="1" applyFont="1" applyFill="1" applyBorder="1" applyAlignment="1">
      <alignment horizontal="center" wrapText="1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/>
    <xf numFmtId="166" fontId="2" fillId="0" borderId="0" xfId="1" applyNumberFormat="1" applyFont="1" applyFill="1"/>
    <xf numFmtId="167" fontId="2" fillId="0" borderId="0" xfId="1" applyNumberFormat="1" applyFont="1" applyFill="1"/>
    <xf numFmtId="4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168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4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8" fillId="0" borderId="2" xfId="3" applyNumberFormat="1" applyFont="1" applyFill="1" applyBorder="1" applyAlignment="1" applyProtection="1">
      <alignment horizontal="left" vertical="center" wrapText="1"/>
      <protection locked="0"/>
    </xf>
    <xf numFmtId="2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10" fontId="2" fillId="0" borderId="3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2" fontId="8" fillId="0" borderId="2" xfId="4" applyNumberFormat="1" applyFont="1" applyFill="1" applyBorder="1" applyAlignment="1" applyProtection="1">
      <alignment horizontal="left" vertical="center" wrapText="1"/>
      <protection locked="0"/>
    </xf>
    <xf numFmtId="2" fontId="8" fillId="0" borderId="2" xfId="4" applyNumberFormat="1" applyFont="1" applyFill="1" applyBorder="1" applyAlignment="1" applyProtection="1">
      <alignment horizontal="left" vertical="top" wrapText="1"/>
      <protection locked="0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 applyProtection="1">
      <alignment horizontal="left" vertical="center" wrapText="1"/>
      <protection locked="0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6" applyNumberFormat="1" applyFont="1" applyFill="1" applyBorder="1" applyAlignment="1">
      <alignment horizontal="center" vertical="center"/>
    </xf>
    <xf numFmtId="170" fontId="8" fillId="0" borderId="1" xfId="3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 applyProtection="1">
      <alignment horizontal="left" vertical="center" wrapText="1"/>
      <protection locked="0"/>
    </xf>
    <xf numFmtId="2" fontId="2" fillId="0" borderId="2" xfId="2" applyNumberFormat="1" applyFont="1" applyFill="1" applyBorder="1" applyAlignment="1" applyProtection="1">
      <alignment horizontal="left" vertical="center" wrapText="1"/>
      <protection locked="0"/>
    </xf>
    <xf numFmtId="2" fontId="2" fillId="0" borderId="2" xfId="2" applyNumberFormat="1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70" fontId="2" fillId="0" borderId="2" xfId="3" applyNumberFormat="1" applyFont="1" applyFill="1" applyBorder="1" applyAlignment="1" applyProtection="1">
      <alignment horizontal="left" vertical="center" wrapText="1"/>
      <protection locked="0"/>
    </xf>
    <xf numFmtId="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2" applyNumberFormat="1" applyFont="1" applyFill="1" applyBorder="1" applyAlignment="1">
      <alignment horizontal="center" vertical="center"/>
    </xf>
    <xf numFmtId="2" fontId="8" fillId="0" borderId="4" xfId="3" applyNumberFormat="1" applyFont="1" applyFill="1" applyBorder="1" applyAlignment="1" applyProtection="1">
      <alignment horizontal="left" vertical="center" wrapText="1"/>
      <protection locked="0"/>
    </xf>
    <xf numFmtId="2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 wrapText="1"/>
    </xf>
    <xf numFmtId="2" fontId="8" fillId="0" borderId="4" xfId="4" applyNumberFormat="1" applyFont="1" applyFill="1" applyBorder="1" applyAlignment="1" applyProtection="1">
      <alignment horizontal="left" vertical="center" wrapText="1"/>
      <protection locked="0"/>
    </xf>
    <xf numFmtId="2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2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3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center" vertical="center"/>
    </xf>
    <xf numFmtId="2" fontId="8" fillId="0" borderId="3" xfId="3" applyNumberFormat="1" applyFont="1" applyFill="1" applyBorder="1" applyAlignment="1" applyProtection="1">
      <alignment horizontal="left" vertical="center" wrapText="1"/>
      <protection locked="0"/>
    </xf>
    <xf numFmtId="2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1" applyNumberFormat="1" applyFont="1" applyFill="1" applyBorder="1" applyAlignment="1">
      <alignment horizontal="center" vertical="center" wrapText="1"/>
    </xf>
    <xf numFmtId="2" fontId="8" fillId="0" borderId="3" xfId="4" applyNumberFormat="1" applyFont="1" applyFill="1" applyBorder="1" applyAlignment="1" applyProtection="1">
      <alignment horizontal="left" vertical="center" wrapText="1"/>
      <protection locked="0"/>
    </xf>
    <xf numFmtId="2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3" applyNumberFormat="1" applyFont="1" applyFill="1" applyBorder="1" applyAlignment="1" applyProtection="1">
      <alignment horizontal="left" vertical="center" wrapText="1"/>
      <protection locked="0"/>
    </xf>
    <xf numFmtId="4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2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/>
    </xf>
    <xf numFmtId="170" fontId="8" fillId="0" borderId="4" xfId="3" applyNumberFormat="1" applyFont="1" applyFill="1" applyBorder="1" applyAlignment="1" applyProtection="1">
      <alignment horizontal="left" vertical="center" wrapText="1"/>
      <protection locked="0"/>
    </xf>
    <xf numFmtId="2" fontId="8" fillId="0" borderId="4" xfId="3" applyNumberFormat="1" applyFont="1" applyFill="1" applyBorder="1" applyAlignment="1" applyProtection="1">
      <alignment wrapText="1"/>
      <protection locked="0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70" fontId="2" fillId="0" borderId="4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 applyProtection="1">
      <alignment horizontal="left" vertical="center" wrapText="1"/>
      <protection locked="0"/>
    </xf>
    <xf numFmtId="4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 applyProtection="1">
      <alignment wrapText="1"/>
      <protection locked="0"/>
    </xf>
    <xf numFmtId="3" fontId="2" fillId="0" borderId="4" xfId="3" applyNumberFormat="1" applyFont="1" applyFill="1" applyBorder="1" applyAlignment="1" applyProtection="1">
      <alignment horizontal="left" vertical="center" wrapText="1"/>
      <protection locked="0"/>
    </xf>
    <xf numFmtId="2" fontId="2" fillId="0" borderId="4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2" applyNumberFormat="1" applyFont="1" applyFill="1" applyBorder="1" applyAlignment="1">
      <alignment wrapText="1"/>
    </xf>
    <xf numFmtId="2" fontId="2" fillId="0" borderId="4" xfId="1" applyNumberFormat="1" applyFont="1" applyFill="1" applyBorder="1" applyAlignment="1">
      <alignment wrapText="1"/>
    </xf>
    <xf numFmtId="2" fontId="2" fillId="0" borderId="3" xfId="3" applyNumberFormat="1" applyFont="1" applyFill="1" applyBorder="1" applyAlignment="1" applyProtection="1">
      <alignment horizontal="center" vertical="center" wrapText="1"/>
      <protection locked="0"/>
    </xf>
    <xf numFmtId="170" fontId="2" fillId="0" borderId="3" xfId="3" applyNumberFormat="1" applyFont="1" applyFill="1" applyBorder="1" applyAlignment="1" applyProtection="1">
      <alignment horizontal="left" vertical="center" wrapText="1"/>
      <protection locked="0"/>
    </xf>
    <xf numFmtId="4" fontId="2" fillId="0" borderId="3" xfId="3" applyNumberFormat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Обычный 10" xfId="5"/>
    <cellStyle name="Обычный 3" xfId="1"/>
    <cellStyle name="Обычный 7" xfId="2"/>
    <cellStyle name="Обычный 7 4" xfId="6"/>
    <cellStyle name="Стиль 1" xfId="3"/>
    <cellStyle name="Стиль 1 2" xfId="4"/>
  </cellStyles>
  <dxfs count="1015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37"/>
  <sheetViews>
    <sheetView tabSelected="1" zoomScale="60" zoomScaleNormal="60" workbookViewId="0">
      <selection activeCell="K29" sqref="K29"/>
    </sheetView>
  </sheetViews>
  <sheetFormatPr defaultColWidth="9" defaultRowHeight="15.75" x14ac:dyDescent="0.25"/>
  <cols>
    <col min="1" max="1" width="9.75" style="1" customWidth="1"/>
    <col min="2" max="2" width="63.25" style="1" customWidth="1"/>
    <col min="3" max="3" width="24" style="1" customWidth="1"/>
    <col min="4" max="4" width="22.125" style="1" customWidth="1"/>
    <col min="5" max="5" width="23.875" style="1" customWidth="1"/>
    <col min="6" max="6" width="24" style="1" customWidth="1"/>
    <col min="7" max="7" width="21.25" style="1" customWidth="1" collapsed="1"/>
    <col min="8" max="8" width="18.25" style="62" customWidth="1"/>
    <col min="9" max="10" width="19.5" style="1" customWidth="1"/>
    <col min="11" max="11" width="19.5" style="1" customWidth="1" collapsed="1"/>
    <col min="12" max="12" width="21.75" style="1" customWidth="1"/>
    <col min="13" max="16" width="19.5" style="1" customWidth="1"/>
    <col min="17" max="17" width="26.875" style="1" customWidth="1"/>
    <col min="18" max="19" width="23" style="5" customWidth="1"/>
    <col min="20" max="20" width="65.125" style="118" customWidth="1"/>
    <col min="21" max="21" width="19.625" style="3" customWidth="1"/>
    <col min="22" max="22" width="21.125" style="1" customWidth="1"/>
    <col min="23" max="23" width="25.5" style="4" customWidth="1"/>
    <col min="24" max="24" width="13.25" style="4" customWidth="1"/>
    <col min="25" max="25" width="37.375" style="4" customWidth="1"/>
    <col min="26" max="26" width="29.75" style="4" customWidth="1"/>
    <col min="27" max="27" width="31.625" style="11" customWidth="1"/>
    <col min="28" max="28" width="32.625" style="11" customWidth="1"/>
    <col min="29" max="29" width="31.75" style="11" customWidth="1"/>
    <col min="30" max="31" width="14.25" style="61" customWidth="1"/>
    <col min="32" max="32" width="9" style="1" customWidth="1"/>
    <col min="33" max="33" width="14.625" style="1" customWidth="1"/>
    <col min="34" max="34" width="18.125" style="1" customWidth="1"/>
    <col min="35" max="37" width="13.125" style="1" customWidth="1"/>
    <col min="38" max="16384" width="9" style="1"/>
  </cols>
  <sheetData>
    <row r="1" spans="1:31" ht="20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0" t="s">
        <v>0</v>
      </c>
    </row>
    <row r="2" spans="1:31" ht="20.25" customHeight="1" x14ac:dyDescent="0.3">
      <c r="H2" s="1"/>
      <c r="J2" s="62"/>
      <c r="L2" s="62"/>
      <c r="N2" s="63"/>
      <c r="T2" s="60" t="s">
        <v>1</v>
      </c>
    </row>
    <row r="3" spans="1:31" s="5" customFormat="1" ht="20.25" customHeight="1" x14ac:dyDescent="0.3">
      <c r="T3" s="64" t="s">
        <v>2</v>
      </c>
      <c r="U3" s="6"/>
      <c r="W3" s="6"/>
      <c r="X3" s="6"/>
      <c r="Y3" s="6"/>
      <c r="Z3" s="6"/>
      <c r="AA3" s="7"/>
      <c r="AB3" s="7"/>
      <c r="AC3" s="7"/>
      <c r="AD3" s="61"/>
      <c r="AE3" s="61"/>
    </row>
    <row r="4" spans="1:31" ht="16.5" customHeight="1" x14ac:dyDescent="0.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  <c r="T4" s="65"/>
    </row>
    <row r="5" spans="1:31" ht="16.5" customHeight="1" x14ac:dyDescent="0.3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8"/>
      <c r="T5" s="67"/>
    </row>
    <row r="6" spans="1:31" ht="16.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69"/>
      <c r="S6" s="69"/>
      <c r="T6" s="8"/>
    </row>
    <row r="7" spans="1:31" ht="16.5" customHeight="1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8"/>
      <c r="T7" s="67"/>
    </row>
    <row r="8" spans="1:31" ht="16.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1"/>
      <c r="T8" s="70"/>
    </row>
    <row r="9" spans="1:31" ht="16.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72"/>
      <c r="S9" s="73"/>
      <c r="T9" s="9"/>
    </row>
    <row r="10" spans="1:31" ht="16.5" customHeight="1" x14ac:dyDescent="0.3">
      <c r="A10" s="74" t="s">
        <v>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</row>
    <row r="11" spans="1:31" ht="16.5" customHeight="1" x14ac:dyDescent="0.3">
      <c r="A11" s="10"/>
      <c r="B11" s="10"/>
      <c r="C11" s="10"/>
      <c r="D11" s="10"/>
      <c r="E11" s="10"/>
      <c r="F11" s="7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77"/>
      <c r="S11" s="78"/>
      <c r="T11" s="10"/>
    </row>
    <row r="12" spans="1:31" ht="16.5" customHeight="1" x14ac:dyDescent="0.25">
      <c r="A12" s="79" t="s">
        <v>8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80"/>
      <c r="T12" s="79"/>
    </row>
    <row r="13" spans="1:31" ht="16.5" customHeight="1" x14ac:dyDescent="0.25">
      <c r="A13" s="70" t="s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/>
      <c r="T13" s="70"/>
    </row>
    <row r="14" spans="1:31" ht="16.5" customHeight="1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6"/>
      <c r="T14" s="65"/>
      <c r="AA14" s="59"/>
      <c r="AB14" s="59"/>
      <c r="AC14" s="59"/>
    </row>
    <row r="15" spans="1:31" ht="55.5" customHeight="1" x14ac:dyDescent="0.25">
      <c r="A15" s="57" t="s">
        <v>10</v>
      </c>
      <c r="B15" s="57" t="s">
        <v>11</v>
      </c>
      <c r="C15" s="57" t="s">
        <v>12</v>
      </c>
      <c r="D15" s="57" t="s">
        <v>13</v>
      </c>
      <c r="E15" s="57" t="s">
        <v>14</v>
      </c>
      <c r="F15" s="57" t="s">
        <v>15</v>
      </c>
      <c r="G15" s="57" t="s">
        <v>16</v>
      </c>
      <c r="H15" s="58"/>
      <c r="I15" s="57"/>
      <c r="J15" s="57"/>
      <c r="K15" s="57"/>
      <c r="L15" s="57"/>
      <c r="M15" s="57"/>
      <c r="N15" s="57"/>
      <c r="O15" s="57"/>
      <c r="P15" s="57"/>
      <c r="Q15" s="57" t="s">
        <v>17</v>
      </c>
      <c r="R15" s="57" t="s">
        <v>18</v>
      </c>
      <c r="S15" s="81"/>
      <c r="T15" s="57" t="s">
        <v>19</v>
      </c>
    </row>
    <row r="16" spans="1:31" ht="50.25" customHeight="1" x14ac:dyDescent="0.25">
      <c r="A16" s="57"/>
      <c r="B16" s="57"/>
      <c r="C16" s="57"/>
      <c r="D16" s="57"/>
      <c r="E16" s="57"/>
      <c r="F16" s="57"/>
      <c r="G16" s="57" t="s">
        <v>20</v>
      </c>
      <c r="H16" s="58"/>
      <c r="I16" s="57" t="s">
        <v>21</v>
      </c>
      <c r="J16" s="57"/>
      <c r="K16" s="57" t="s">
        <v>22</v>
      </c>
      <c r="L16" s="57"/>
      <c r="M16" s="57" t="s">
        <v>23</v>
      </c>
      <c r="N16" s="57"/>
      <c r="O16" s="57" t="s">
        <v>24</v>
      </c>
      <c r="P16" s="57"/>
      <c r="Q16" s="57"/>
      <c r="R16" s="81" t="s">
        <v>25</v>
      </c>
      <c r="S16" s="81" t="s">
        <v>26</v>
      </c>
      <c r="T16" s="57"/>
      <c r="U16" s="12"/>
      <c r="V16" s="13"/>
      <c r="W16" s="13"/>
      <c r="X16" s="13"/>
      <c r="Y16" s="13"/>
      <c r="Z16" s="13"/>
    </row>
    <row r="17" spans="1:31" ht="43.5" customHeight="1" x14ac:dyDescent="0.25">
      <c r="A17" s="57"/>
      <c r="B17" s="57"/>
      <c r="C17" s="57"/>
      <c r="D17" s="57"/>
      <c r="E17" s="57"/>
      <c r="F17" s="57"/>
      <c r="G17" s="14" t="s">
        <v>27</v>
      </c>
      <c r="H17" s="15" t="s">
        <v>28</v>
      </c>
      <c r="I17" s="14" t="s">
        <v>27</v>
      </c>
      <c r="J17" s="14" t="s">
        <v>28</v>
      </c>
      <c r="K17" s="14" t="s">
        <v>27</v>
      </c>
      <c r="L17" s="14" t="s">
        <v>28</v>
      </c>
      <c r="M17" s="14" t="s">
        <v>27</v>
      </c>
      <c r="N17" s="14" t="s">
        <v>28</v>
      </c>
      <c r="O17" s="14" t="s">
        <v>27</v>
      </c>
      <c r="P17" s="14" t="s">
        <v>28</v>
      </c>
      <c r="Q17" s="57"/>
      <c r="R17" s="81"/>
      <c r="S17" s="81"/>
      <c r="T17" s="57"/>
      <c r="U17" s="12"/>
      <c r="V17" s="13"/>
      <c r="W17" s="13"/>
      <c r="X17" s="13"/>
      <c r="Y17" s="13"/>
      <c r="Z17" s="13"/>
    </row>
    <row r="18" spans="1:31" x14ac:dyDescent="0.25">
      <c r="A18" s="119">
        <v>1</v>
      </c>
      <c r="B18" s="119">
        <f t="shared" ref="B18:G18" si="0">A18+1</f>
        <v>2</v>
      </c>
      <c r="C18" s="119">
        <f t="shared" si="0"/>
        <v>3</v>
      </c>
      <c r="D18" s="119">
        <f t="shared" si="0"/>
        <v>4</v>
      </c>
      <c r="E18" s="119">
        <f t="shared" si="0"/>
        <v>5</v>
      </c>
      <c r="F18" s="119">
        <f t="shared" si="0"/>
        <v>6</v>
      </c>
      <c r="G18" s="119">
        <f t="shared" si="0"/>
        <v>7</v>
      </c>
      <c r="H18" s="119">
        <v>8</v>
      </c>
      <c r="I18" s="119">
        <f t="shared" ref="I18:T18" si="1">H18+1</f>
        <v>9</v>
      </c>
      <c r="J18" s="119">
        <f t="shared" si="1"/>
        <v>10</v>
      </c>
      <c r="K18" s="119">
        <f t="shared" si="1"/>
        <v>11</v>
      </c>
      <c r="L18" s="119">
        <f t="shared" si="1"/>
        <v>12</v>
      </c>
      <c r="M18" s="119">
        <f t="shared" si="1"/>
        <v>13</v>
      </c>
      <c r="N18" s="119">
        <f t="shared" si="1"/>
        <v>14</v>
      </c>
      <c r="O18" s="119">
        <f t="shared" si="1"/>
        <v>15</v>
      </c>
      <c r="P18" s="119">
        <f t="shared" si="1"/>
        <v>16</v>
      </c>
      <c r="Q18" s="119">
        <f t="shared" si="1"/>
        <v>17</v>
      </c>
      <c r="R18" s="119">
        <f t="shared" si="1"/>
        <v>18</v>
      </c>
      <c r="S18" s="119">
        <f t="shared" si="1"/>
        <v>19</v>
      </c>
      <c r="T18" s="119">
        <f t="shared" si="1"/>
        <v>20</v>
      </c>
      <c r="U18" s="12"/>
      <c r="V18" s="16"/>
      <c r="W18" s="16"/>
      <c r="X18" s="16"/>
      <c r="Y18" s="16"/>
      <c r="Z18" s="16"/>
    </row>
    <row r="19" spans="1:31" ht="16.5" customHeight="1" x14ac:dyDescent="0.25">
      <c r="A19" s="21" t="s">
        <v>29</v>
      </c>
      <c r="B19" s="21" t="s">
        <v>30</v>
      </c>
      <c r="C19" s="21" t="s">
        <v>31</v>
      </c>
      <c r="D19" s="120">
        <f t="shared" ref="D19:R19" si="2">D20+D21+D22+D23+D24+D25+D26</f>
        <v>33270.363136993445</v>
      </c>
      <c r="E19" s="120">
        <f t="shared" si="2"/>
        <v>9728.604259400001</v>
      </c>
      <c r="F19" s="120">
        <f t="shared" si="2"/>
        <v>23541.758877593446</v>
      </c>
      <c r="G19" s="120">
        <f t="shared" si="2"/>
        <v>5092.6870371200384</v>
      </c>
      <c r="H19" s="120">
        <f t="shared" si="2"/>
        <v>6067.8626902199994</v>
      </c>
      <c r="I19" s="120">
        <f t="shared" si="2"/>
        <v>303.4805263609266</v>
      </c>
      <c r="J19" s="120">
        <f t="shared" si="2"/>
        <v>1061.3200508800001</v>
      </c>
      <c r="K19" s="120">
        <f t="shared" si="2"/>
        <v>357.0065425308967</v>
      </c>
      <c r="L19" s="120">
        <f t="shared" si="2"/>
        <v>2092.6876889999999</v>
      </c>
      <c r="M19" s="120">
        <f t="shared" si="2"/>
        <v>402.52637522224342</v>
      </c>
      <c r="N19" s="120">
        <f t="shared" si="2"/>
        <v>2913.85495034</v>
      </c>
      <c r="O19" s="120">
        <f t="shared" si="2"/>
        <v>4029.6735930059713</v>
      </c>
      <c r="P19" s="120">
        <f t="shared" si="2"/>
        <v>0</v>
      </c>
      <c r="Q19" s="120">
        <f t="shared" si="2"/>
        <v>21546.88067244344</v>
      </c>
      <c r="R19" s="120">
        <f t="shared" si="2"/>
        <v>931.86476103593327</v>
      </c>
      <c r="S19" s="83">
        <f>R19/(I19+K19)</f>
        <v>1.4108751025200723</v>
      </c>
      <c r="T19" s="21" t="s">
        <v>32</v>
      </c>
      <c r="U19" s="1"/>
      <c r="W19" s="3"/>
      <c r="X19" s="3"/>
      <c r="Y19" s="3"/>
      <c r="Z19" s="3"/>
      <c r="AD19" s="1"/>
      <c r="AE19" s="1"/>
    </row>
    <row r="20" spans="1:31" ht="15.75" customHeight="1" x14ac:dyDescent="0.25">
      <c r="A20" s="17" t="s">
        <v>33</v>
      </c>
      <c r="B20" s="18" t="s">
        <v>34</v>
      </c>
      <c r="C20" s="19" t="s">
        <v>31</v>
      </c>
      <c r="D20" s="82">
        <f t="shared" ref="D20:R20" si="3">SUM(D28,D346,D455,D676,D782)</f>
        <v>1743.3457151519999</v>
      </c>
      <c r="E20" s="82">
        <f t="shared" si="3"/>
        <v>483.21692023999992</v>
      </c>
      <c r="F20" s="82">
        <f t="shared" si="3"/>
        <v>1260.1287949119999</v>
      </c>
      <c r="G20" s="82">
        <f t="shared" si="3"/>
        <v>271.98266261600003</v>
      </c>
      <c r="H20" s="82">
        <f t="shared" si="3"/>
        <v>542.76360454000007</v>
      </c>
      <c r="I20" s="82">
        <f t="shared" si="3"/>
        <v>5.2315000000000103</v>
      </c>
      <c r="J20" s="82">
        <f t="shared" si="3"/>
        <v>37.591054659999998</v>
      </c>
      <c r="K20" s="82">
        <f t="shared" si="3"/>
        <v>0.192</v>
      </c>
      <c r="L20" s="82">
        <f t="shared" si="3"/>
        <v>176.38055673999995</v>
      </c>
      <c r="M20" s="82">
        <f t="shared" si="3"/>
        <v>8.58</v>
      </c>
      <c r="N20" s="82">
        <f t="shared" si="3"/>
        <v>328.79199314000005</v>
      </c>
      <c r="O20" s="82">
        <f t="shared" si="3"/>
        <v>257.979162616</v>
      </c>
      <c r="P20" s="82">
        <f t="shared" si="3"/>
        <v>0</v>
      </c>
      <c r="Q20" s="82">
        <f t="shared" si="3"/>
        <v>1188.977016092</v>
      </c>
      <c r="R20" s="82">
        <f t="shared" si="3"/>
        <v>57.148278819999987</v>
      </c>
      <c r="S20" s="83">
        <f>R20/(I20+K20)</f>
        <v>10.537158443809325</v>
      </c>
      <c r="T20" s="21" t="s">
        <v>32</v>
      </c>
      <c r="U20" s="1"/>
      <c r="W20" s="3"/>
      <c r="X20" s="3"/>
      <c r="Y20" s="3"/>
      <c r="Z20" s="3"/>
      <c r="AD20" s="1"/>
      <c r="AE20" s="1"/>
    </row>
    <row r="21" spans="1:31" ht="15.75" customHeight="1" x14ac:dyDescent="0.25">
      <c r="A21" s="17" t="s">
        <v>35</v>
      </c>
      <c r="B21" s="18" t="s">
        <v>36</v>
      </c>
      <c r="C21" s="19" t="s">
        <v>31</v>
      </c>
      <c r="D21" s="82">
        <f t="shared" ref="D21:R21" si="4">SUM(D49,D365,D487,D691,D796)</f>
        <v>3560.7499539479995</v>
      </c>
      <c r="E21" s="82">
        <f t="shared" si="4"/>
        <v>534.58702974999994</v>
      </c>
      <c r="F21" s="82">
        <f t="shared" si="4"/>
        <v>3026.1629241979999</v>
      </c>
      <c r="G21" s="82">
        <f t="shared" si="4"/>
        <v>649.48803426323809</v>
      </c>
      <c r="H21" s="82">
        <f t="shared" si="4"/>
        <v>501.11625324999994</v>
      </c>
      <c r="I21" s="82">
        <f t="shared" si="4"/>
        <v>49.932265447686582</v>
      </c>
      <c r="J21" s="82">
        <f t="shared" si="4"/>
        <v>17.21440982</v>
      </c>
      <c r="K21" s="82">
        <f t="shared" si="4"/>
        <v>17.872704716136628</v>
      </c>
      <c r="L21" s="82">
        <f t="shared" si="4"/>
        <v>104.14577076999998</v>
      </c>
      <c r="M21" s="82">
        <f t="shared" si="4"/>
        <v>14.157650356176788</v>
      </c>
      <c r="N21" s="82">
        <f t="shared" si="4"/>
        <v>379.75607265999997</v>
      </c>
      <c r="O21" s="82">
        <f t="shared" si="4"/>
        <v>567.525413743238</v>
      </c>
      <c r="P21" s="82">
        <f t="shared" si="4"/>
        <v>0</v>
      </c>
      <c r="Q21" s="82">
        <f t="shared" si="4"/>
        <v>2691.8889872479999</v>
      </c>
      <c r="R21" s="82">
        <f t="shared" si="4"/>
        <v>252.31131642999992</v>
      </c>
      <c r="S21" s="83">
        <f>R21/(I21+K21)</f>
        <v>3.7211330647354015</v>
      </c>
      <c r="T21" s="21" t="s">
        <v>32</v>
      </c>
      <c r="U21" s="1"/>
      <c r="W21" s="3"/>
      <c r="X21" s="3"/>
      <c r="Y21" s="3"/>
      <c r="Z21" s="3"/>
      <c r="AD21" s="1"/>
      <c r="AE21" s="1"/>
    </row>
    <row r="22" spans="1:31" ht="15.75" customHeight="1" x14ac:dyDescent="0.25">
      <c r="A22" s="17" t="s">
        <v>37</v>
      </c>
      <c r="B22" s="18" t="s">
        <v>38</v>
      </c>
      <c r="C22" s="19" t="s">
        <v>31</v>
      </c>
      <c r="D22" s="82">
        <f t="shared" ref="D22:R22" si="5">SUM(D67,D381,D495,D700,D802)</f>
        <v>14250.543623339974</v>
      </c>
      <c r="E22" s="82">
        <f t="shared" si="5"/>
        <v>5709.4011651200008</v>
      </c>
      <c r="F22" s="82">
        <f t="shared" si="5"/>
        <v>8541.1424582199743</v>
      </c>
      <c r="G22" s="82">
        <f t="shared" si="5"/>
        <v>3327.1807633695998</v>
      </c>
      <c r="H22" s="82">
        <f t="shared" si="5"/>
        <v>3582.5193618699996</v>
      </c>
      <c r="I22" s="82">
        <f t="shared" si="5"/>
        <v>177.79904333424003</v>
      </c>
      <c r="J22" s="82">
        <f t="shared" si="5"/>
        <v>448.18463898000005</v>
      </c>
      <c r="K22" s="82">
        <f t="shared" si="5"/>
        <v>302.82540071976001</v>
      </c>
      <c r="L22" s="82">
        <f t="shared" si="5"/>
        <v>1574.8926142400001</v>
      </c>
      <c r="M22" s="82">
        <f t="shared" si="5"/>
        <v>304.53578200106665</v>
      </c>
      <c r="N22" s="82">
        <f t="shared" si="5"/>
        <v>1559.4421086499999</v>
      </c>
      <c r="O22" s="82">
        <f t="shared" si="5"/>
        <v>2542.0205373145336</v>
      </c>
      <c r="P22" s="82">
        <f t="shared" si="5"/>
        <v>0</v>
      </c>
      <c r="Q22" s="82">
        <f t="shared" si="5"/>
        <v>7293.9700225799725</v>
      </c>
      <c r="R22" s="82">
        <f t="shared" si="5"/>
        <v>462.01220958493337</v>
      </c>
      <c r="S22" s="83">
        <f>R22/(I22+K22)</f>
        <v>0.96127488999087296</v>
      </c>
      <c r="T22" s="21" t="s">
        <v>32</v>
      </c>
      <c r="U22" s="1"/>
      <c r="W22" s="3"/>
      <c r="X22" s="3"/>
      <c r="Y22" s="3"/>
      <c r="Z22" s="3"/>
      <c r="AD22" s="1"/>
      <c r="AE22" s="1"/>
    </row>
    <row r="23" spans="1:31" ht="31.5" customHeight="1" x14ac:dyDescent="0.25">
      <c r="A23" s="17" t="s">
        <v>39</v>
      </c>
      <c r="B23" s="18" t="s">
        <v>40</v>
      </c>
      <c r="C23" s="19" t="s">
        <v>31</v>
      </c>
      <c r="D23" s="82">
        <f t="shared" ref="D23:R23" si="6">SUM(D195,D411,D580,D734,D813)</f>
        <v>26.510318123999998</v>
      </c>
      <c r="E23" s="82">
        <f t="shared" si="6"/>
        <v>1.73173668</v>
      </c>
      <c r="F23" s="82">
        <f t="shared" si="6"/>
        <v>24.778581443999997</v>
      </c>
      <c r="G23" s="82">
        <f t="shared" si="6"/>
        <v>24.778581444</v>
      </c>
      <c r="H23" s="82">
        <f t="shared" si="6"/>
        <v>327.66785382</v>
      </c>
      <c r="I23" s="82">
        <f t="shared" si="6"/>
        <v>0</v>
      </c>
      <c r="J23" s="82">
        <f t="shared" si="6"/>
        <v>18.739040280000001</v>
      </c>
      <c r="K23" s="82">
        <f t="shared" si="6"/>
        <v>0</v>
      </c>
      <c r="L23" s="82">
        <f t="shared" si="6"/>
        <v>46.767655810000001</v>
      </c>
      <c r="M23" s="82">
        <f t="shared" si="6"/>
        <v>0</v>
      </c>
      <c r="N23" s="82">
        <f t="shared" si="6"/>
        <v>262.16115773000001</v>
      </c>
      <c r="O23" s="82">
        <f t="shared" si="6"/>
        <v>24.778581444</v>
      </c>
      <c r="P23" s="82">
        <f t="shared" si="6"/>
        <v>0</v>
      </c>
      <c r="Q23" s="82">
        <f t="shared" si="6"/>
        <v>24.778581443999997</v>
      </c>
      <c r="R23" s="82">
        <f t="shared" si="6"/>
        <v>0</v>
      </c>
      <c r="S23" s="83">
        <v>0</v>
      </c>
      <c r="T23" s="21" t="s">
        <v>32</v>
      </c>
      <c r="U23" s="1"/>
      <c r="W23" s="3"/>
      <c r="X23" s="3"/>
      <c r="Y23" s="3"/>
      <c r="Z23" s="3"/>
      <c r="AD23" s="1"/>
      <c r="AE23" s="1"/>
    </row>
    <row r="24" spans="1:31" ht="15.75" customHeight="1" x14ac:dyDescent="0.25">
      <c r="A24" s="17" t="s">
        <v>41</v>
      </c>
      <c r="B24" s="18" t="s">
        <v>42</v>
      </c>
      <c r="C24" s="19" t="s">
        <v>31</v>
      </c>
      <c r="D24" s="82">
        <f t="shared" ref="D24:R24" si="7">SUM(D204,D420,D587,D741,D820)</f>
        <v>12738.85788096147</v>
      </c>
      <c r="E24" s="82">
        <f t="shared" si="7"/>
        <v>2655.2845096100004</v>
      </c>
      <c r="F24" s="82">
        <f t="shared" si="7"/>
        <v>10083.573371351471</v>
      </c>
      <c r="G24" s="82">
        <f t="shared" si="7"/>
        <v>214.57027090319997</v>
      </c>
      <c r="H24" s="82">
        <f t="shared" si="7"/>
        <v>170.93145847</v>
      </c>
      <c r="I24" s="82">
        <f t="shared" si="7"/>
        <v>25.898688095000004</v>
      </c>
      <c r="J24" s="82">
        <f t="shared" si="7"/>
        <v>77.025661189999994</v>
      </c>
      <c r="K24" s="82">
        <f t="shared" si="7"/>
        <v>12.702749895</v>
      </c>
      <c r="L24" s="82">
        <f t="shared" si="7"/>
        <v>45.704783339999999</v>
      </c>
      <c r="M24" s="82">
        <f t="shared" si="7"/>
        <v>9.9784983349999994</v>
      </c>
      <c r="N24" s="82">
        <f t="shared" si="7"/>
        <v>48.201013939999996</v>
      </c>
      <c r="O24" s="82">
        <f t="shared" si="7"/>
        <v>165.99033457819999</v>
      </c>
      <c r="P24" s="82">
        <f t="shared" si="7"/>
        <v>0</v>
      </c>
      <c r="Q24" s="82">
        <f t="shared" si="7"/>
        <v>10070.561153641471</v>
      </c>
      <c r="R24" s="82">
        <f t="shared" si="7"/>
        <v>-35.567718615000004</v>
      </c>
      <c r="S24" s="83">
        <f>R24/(I24+K24)</f>
        <v>-0.92140916160206487</v>
      </c>
      <c r="T24" s="21" t="s">
        <v>32</v>
      </c>
      <c r="U24" s="1"/>
      <c r="W24" s="3"/>
      <c r="X24" s="3"/>
      <c r="Y24" s="3"/>
      <c r="Z24" s="3"/>
      <c r="AD24" s="1"/>
      <c r="AE24" s="1"/>
    </row>
    <row r="25" spans="1:31" ht="31.5" customHeight="1" x14ac:dyDescent="0.25">
      <c r="A25" s="17" t="s">
        <v>43</v>
      </c>
      <c r="B25" s="18" t="s">
        <v>44</v>
      </c>
      <c r="C25" s="19" t="s">
        <v>31</v>
      </c>
      <c r="D25" s="82">
        <f t="shared" ref="D25:R25" si="8">D220+D427+D593+D747+D826</f>
        <v>0</v>
      </c>
      <c r="E25" s="82">
        <f t="shared" si="8"/>
        <v>0</v>
      </c>
      <c r="F25" s="82">
        <f t="shared" si="8"/>
        <v>0</v>
      </c>
      <c r="G25" s="82">
        <f t="shared" si="8"/>
        <v>0</v>
      </c>
      <c r="H25" s="82">
        <f t="shared" si="8"/>
        <v>0</v>
      </c>
      <c r="I25" s="82">
        <f t="shared" si="8"/>
        <v>0</v>
      </c>
      <c r="J25" s="82">
        <f t="shared" si="8"/>
        <v>0</v>
      </c>
      <c r="K25" s="82">
        <f t="shared" si="8"/>
        <v>0</v>
      </c>
      <c r="L25" s="82">
        <f t="shared" si="8"/>
        <v>0</v>
      </c>
      <c r="M25" s="82">
        <f t="shared" si="8"/>
        <v>0</v>
      </c>
      <c r="N25" s="82">
        <f t="shared" si="8"/>
        <v>0</v>
      </c>
      <c r="O25" s="82">
        <f t="shared" si="8"/>
        <v>0</v>
      </c>
      <c r="P25" s="82">
        <f t="shared" si="8"/>
        <v>0</v>
      </c>
      <c r="Q25" s="82">
        <f t="shared" si="8"/>
        <v>0</v>
      </c>
      <c r="R25" s="82">
        <f t="shared" si="8"/>
        <v>0</v>
      </c>
      <c r="S25" s="83">
        <v>0</v>
      </c>
      <c r="T25" s="21" t="s">
        <v>32</v>
      </c>
      <c r="U25" s="1"/>
      <c r="W25" s="3"/>
      <c r="X25" s="3"/>
      <c r="Y25" s="3"/>
      <c r="Z25" s="3"/>
      <c r="AD25" s="1"/>
      <c r="AE25" s="1"/>
    </row>
    <row r="26" spans="1:31" ht="15.75" customHeight="1" x14ac:dyDescent="0.25">
      <c r="A26" s="17" t="s">
        <v>45</v>
      </c>
      <c r="B26" s="18" t="s">
        <v>46</v>
      </c>
      <c r="C26" s="19" t="s">
        <v>31</v>
      </c>
      <c r="D26" s="82">
        <f t="shared" ref="D26:R26" si="9">SUM(D221,D428,D594,D748,D827)</f>
        <v>950.35564546800003</v>
      </c>
      <c r="E26" s="82">
        <f t="shared" si="9"/>
        <v>344.38289800000001</v>
      </c>
      <c r="F26" s="82">
        <f t="shared" si="9"/>
        <v>605.97274746799997</v>
      </c>
      <c r="G26" s="82">
        <f t="shared" si="9"/>
        <v>604.68672452399994</v>
      </c>
      <c r="H26" s="82">
        <f t="shared" si="9"/>
        <v>942.86415827000019</v>
      </c>
      <c r="I26" s="82">
        <f t="shared" si="9"/>
        <v>44.619029484000002</v>
      </c>
      <c r="J26" s="82">
        <f t="shared" si="9"/>
        <v>462.56524595000002</v>
      </c>
      <c r="K26" s="82">
        <f t="shared" si="9"/>
        <v>23.413687200000002</v>
      </c>
      <c r="L26" s="82">
        <f t="shared" si="9"/>
        <v>144.7963081</v>
      </c>
      <c r="M26" s="82">
        <f t="shared" si="9"/>
        <v>65.274444529999997</v>
      </c>
      <c r="N26" s="82">
        <f t="shared" si="9"/>
        <v>335.50260422000002</v>
      </c>
      <c r="O26" s="82">
        <f t="shared" si="9"/>
        <v>471.37956331000004</v>
      </c>
      <c r="P26" s="82">
        <f t="shared" si="9"/>
        <v>0</v>
      </c>
      <c r="Q26" s="82">
        <f t="shared" si="9"/>
        <v>276.70491143799995</v>
      </c>
      <c r="R26" s="82">
        <f t="shared" si="9"/>
        <v>195.96067481600008</v>
      </c>
      <c r="S26" s="83">
        <f>R26/(I26+K26)</f>
        <v>2.8803887947941713</v>
      </c>
      <c r="T26" s="21" t="s">
        <v>32</v>
      </c>
      <c r="U26" s="1"/>
      <c r="W26" s="3"/>
      <c r="X26" s="3"/>
      <c r="Y26" s="3"/>
      <c r="Z26" s="3"/>
      <c r="AD26" s="1"/>
      <c r="AE26" s="1"/>
    </row>
    <row r="27" spans="1:31" ht="33.75" customHeight="1" x14ac:dyDescent="0.25">
      <c r="A27" s="17" t="s">
        <v>47</v>
      </c>
      <c r="B27" s="18" t="s">
        <v>48</v>
      </c>
      <c r="C27" s="19" t="s">
        <v>31</v>
      </c>
      <c r="D27" s="82">
        <f t="shared" ref="D27:R27" si="10">SUM(D28,D49,D67,D195,D204,D220,D221)</f>
        <v>15520.584664032653</v>
      </c>
      <c r="E27" s="82">
        <f t="shared" si="10"/>
        <v>4836.9731876200003</v>
      </c>
      <c r="F27" s="82">
        <f t="shared" si="10"/>
        <v>10683.611476412656</v>
      </c>
      <c r="G27" s="82">
        <f t="shared" si="10"/>
        <v>2702.3156724140381</v>
      </c>
      <c r="H27" s="82">
        <f t="shared" si="10"/>
        <v>3333.0088102400005</v>
      </c>
      <c r="I27" s="82">
        <f t="shared" si="10"/>
        <v>100.14427688124003</v>
      </c>
      <c r="J27" s="82">
        <f t="shared" si="10"/>
        <v>605.23632226999996</v>
      </c>
      <c r="K27" s="82">
        <f t="shared" si="10"/>
        <v>195.69333805576002</v>
      </c>
      <c r="L27" s="82">
        <f t="shared" si="10"/>
        <v>1045.0045366299998</v>
      </c>
      <c r="M27" s="82">
        <f t="shared" si="10"/>
        <v>314.62817530206667</v>
      </c>
      <c r="N27" s="82">
        <f t="shared" si="10"/>
        <v>1682.7679513400001</v>
      </c>
      <c r="O27" s="82">
        <f t="shared" si="10"/>
        <v>2091.8498821749713</v>
      </c>
      <c r="P27" s="82">
        <f t="shared" si="10"/>
        <v>0</v>
      </c>
      <c r="Q27" s="82">
        <f t="shared" si="10"/>
        <v>9472.0261639626569</v>
      </c>
      <c r="R27" s="82">
        <f t="shared" si="10"/>
        <v>601.11952221093338</v>
      </c>
      <c r="S27" s="83">
        <f>R27/(I27+K27)</f>
        <v>2.03192390642733</v>
      </c>
      <c r="T27" s="21" t="s">
        <v>32</v>
      </c>
      <c r="U27" s="1"/>
      <c r="W27" s="3"/>
      <c r="X27" s="3"/>
      <c r="Y27" s="3"/>
      <c r="Z27" s="3"/>
      <c r="AD27" s="1"/>
      <c r="AE27" s="1"/>
    </row>
    <row r="28" spans="1:31" ht="31.5" customHeight="1" x14ac:dyDescent="0.25">
      <c r="A28" s="17" t="s">
        <v>49</v>
      </c>
      <c r="B28" s="18" t="s">
        <v>50</v>
      </c>
      <c r="C28" s="19" t="s">
        <v>31</v>
      </c>
      <c r="D28" s="82">
        <f t="shared" ref="D28:R28" si="11">D29+D32+D35+D48</f>
        <v>1666.8157151519999</v>
      </c>
      <c r="E28" s="82">
        <f t="shared" si="11"/>
        <v>476.3040158099999</v>
      </c>
      <c r="F28" s="82">
        <f t="shared" si="11"/>
        <v>1190.5116993419999</v>
      </c>
      <c r="G28" s="82">
        <f t="shared" si="11"/>
        <v>247.99266261600002</v>
      </c>
      <c r="H28" s="82">
        <f t="shared" si="11"/>
        <v>59.082444479999999</v>
      </c>
      <c r="I28" s="82">
        <f t="shared" si="11"/>
        <v>5.2315000000000103</v>
      </c>
      <c r="J28" s="82">
        <f t="shared" si="11"/>
        <v>4.3165338799999997</v>
      </c>
      <c r="K28" s="82">
        <f t="shared" si="11"/>
        <v>0.192</v>
      </c>
      <c r="L28" s="82">
        <f t="shared" si="11"/>
        <v>15.33059914</v>
      </c>
      <c r="M28" s="82">
        <f t="shared" si="11"/>
        <v>0</v>
      </c>
      <c r="N28" s="82">
        <f t="shared" si="11"/>
        <v>39.435311460000001</v>
      </c>
      <c r="O28" s="82">
        <f t="shared" si="11"/>
        <v>242.569162616</v>
      </c>
      <c r="P28" s="82">
        <f t="shared" si="11"/>
        <v>0</v>
      </c>
      <c r="Q28" s="82">
        <f t="shared" si="11"/>
        <v>1137.5301796219999</v>
      </c>
      <c r="R28" s="82">
        <f t="shared" si="11"/>
        <v>47.558019719999983</v>
      </c>
      <c r="S28" s="83">
        <f>R28/(I28+K28)</f>
        <v>8.7688798229925133</v>
      </c>
      <c r="T28" s="21" t="s">
        <v>32</v>
      </c>
      <c r="U28" s="1"/>
      <c r="W28" s="3"/>
      <c r="X28" s="3"/>
      <c r="Y28" s="3"/>
      <c r="Z28" s="3"/>
      <c r="AD28" s="1"/>
      <c r="AE28" s="1"/>
    </row>
    <row r="29" spans="1:31" ht="78.75" customHeight="1" x14ac:dyDescent="0.25">
      <c r="A29" s="17" t="s">
        <v>51</v>
      </c>
      <c r="B29" s="18" t="s">
        <v>52</v>
      </c>
      <c r="C29" s="19" t="s">
        <v>31</v>
      </c>
      <c r="D29" s="82">
        <f t="shared" ref="D29:R29" si="12">D30</f>
        <v>0</v>
      </c>
      <c r="E29" s="82">
        <f t="shared" si="12"/>
        <v>0</v>
      </c>
      <c r="F29" s="82">
        <f t="shared" si="12"/>
        <v>0</v>
      </c>
      <c r="G29" s="82">
        <f t="shared" si="12"/>
        <v>0</v>
      </c>
      <c r="H29" s="82">
        <f t="shared" si="12"/>
        <v>0</v>
      </c>
      <c r="I29" s="82">
        <f t="shared" si="12"/>
        <v>0</v>
      </c>
      <c r="J29" s="82">
        <f t="shared" si="12"/>
        <v>0</v>
      </c>
      <c r="K29" s="82">
        <f t="shared" si="12"/>
        <v>0</v>
      </c>
      <c r="L29" s="82">
        <f t="shared" si="12"/>
        <v>0</v>
      </c>
      <c r="M29" s="82">
        <f t="shared" si="12"/>
        <v>0</v>
      </c>
      <c r="N29" s="82">
        <f t="shared" si="12"/>
        <v>0</v>
      </c>
      <c r="O29" s="82">
        <f t="shared" si="12"/>
        <v>0</v>
      </c>
      <c r="P29" s="82">
        <f t="shared" si="12"/>
        <v>0</v>
      </c>
      <c r="Q29" s="82">
        <f t="shared" si="12"/>
        <v>0</v>
      </c>
      <c r="R29" s="82">
        <f t="shared" si="12"/>
        <v>0</v>
      </c>
      <c r="S29" s="83">
        <v>0</v>
      </c>
      <c r="T29" s="21" t="s">
        <v>32</v>
      </c>
      <c r="U29" s="1"/>
      <c r="W29" s="3"/>
      <c r="X29" s="3"/>
      <c r="Y29" s="3"/>
      <c r="Z29" s="3"/>
      <c r="AD29" s="1"/>
      <c r="AE29" s="1"/>
    </row>
    <row r="30" spans="1:31" ht="15.75" customHeight="1" x14ac:dyDescent="0.25">
      <c r="A30" s="17" t="s">
        <v>53</v>
      </c>
      <c r="B30" s="18" t="s">
        <v>54</v>
      </c>
      <c r="C30" s="19" t="s">
        <v>31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3">
        <v>0</v>
      </c>
      <c r="T30" s="21" t="s">
        <v>32</v>
      </c>
      <c r="U30" s="1"/>
      <c r="W30" s="3"/>
      <c r="X30" s="3"/>
      <c r="Y30" s="3"/>
      <c r="Z30" s="3"/>
      <c r="AD30" s="1"/>
      <c r="AE30" s="1"/>
    </row>
    <row r="31" spans="1:31" ht="31.5" customHeight="1" x14ac:dyDescent="0.25">
      <c r="A31" s="17" t="s">
        <v>55</v>
      </c>
      <c r="B31" s="20" t="s">
        <v>56</v>
      </c>
      <c r="C31" s="21" t="s">
        <v>31</v>
      </c>
      <c r="D31" s="84">
        <v>0</v>
      </c>
      <c r="E31" s="85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3">
        <v>0</v>
      </c>
      <c r="T31" s="21" t="s">
        <v>32</v>
      </c>
      <c r="U31" s="1"/>
      <c r="W31" s="3"/>
      <c r="X31" s="3"/>
      <c r="Y31" s="3"/>
      <c r="Z31" s="3"/>
      <c r="AD31" s="1"/>
      <c r="AE31" s="1"/>
    </row>
    <row r="32" spans="1:31" ht="47.25" customHeight="1" x14ac:dyDescent="0.25">
      <c r="A32" s="17" t="s">
        <v>57</v>
      </c>
      <c r="B32" s="18" t="s">
        <v>58</v>
      </c>
      <c r="C32" s="19" t="s">
        <v>31</v>
      </c>
      <c r="D32" s="82">
        <v>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3">
        <v>0</v>
      </c>
      <c r="T32" s="21" t="s">
        <v>32</v>
      </c>
      <c r="U32" s="1"/>
      <c r="W32" s="3"/>
      <c r="X32" s="3"/>
      <c r="Y32" s="3"/>
      <c r="Z32" s="3"/>
      <c r="AD32" s="1"/>
      <c r="AE32" s="1"/>
    </row>
    <row r="33" spans="1:31" ht="31.5" customHeight="1" x14ac:dyDescent="0.25">
      <c r="A33" s="17" t="s">
        <v>59</v>
      </c>
      <c r="B33" s="18" t="s">
        <v>56</v>
      </c>
      <c r="C33" s="19" t="s">
        <v>31</v>
      </c>
      <c r="D33" s="82">
        <v>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3">
        <v>0</v>
      </c>
      <c r="T33" s="21" t="s">
        <v>32</v>
      </c>
      <c r="U33" s="1"/>
      <c r="W33" s="3"/>
      <c r="X33" s="3"/>
      <c r="Y33" s="3"/>
      <c r="Z33" s="3"/>
      <c r="AD33" s="1"/>
      <c r="AE33" s="1"/>
    </row>
    <row r="34" spans="1:31" ht="31.5" customHeight="1" x14ac:dyDescent="0.25">
      <c r="A34" s="17" t="s">
        <v>60</v>
      </c>
      <c r="B34" s="18" t="s">
        <v>56</v>
      </c>
      <c r="C34" s="19" t="s">
        <v>31</v>
      </c>
      <c r="D34" s="82">
        <v>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3">
        <v>0</v>
      </c>
      <c r="T34" s="21" t="s">
        <v>32</v>
      </c>
      <c r="U34" s="1"/>
      <c r="W34" s="3"/>
      <c r="X34" s="3"/>
      <c r="Y34" s="3"/>
      <c r="Z34" s="3"/>
      <c r="AD34" s="1"/>
      <c r="AE34" s="1"/>
    </row>
    <row r="35" spans="1:31" ht="47.25" customHeight="1" x14ac:dyDescent="0.25">
      <c r="A35" s="17" t="s">
        <v>61</v>
      </c>
      <c r="B35" s="18" t="s">
        <v>62</v>
      </c>
      <c r="C35" s="19" t="s">
        <v>31</v>
      </c>
      <c r="D35" s="82">
        <f t="shared" ref="D35:R35" si="13">D36+D37+D38+D39+D40</f>
        <v>1666.8157151519999</v>
      </c>
      <c r="E35" s="82">
        <f t="shared" si="13"/>
        <v>476.3040158099999</v>
      </c>
      <c r="F35" s="82">
        <f t="shared" si="13"/>
        <v>1190.5116993419999</v>
      </c>
      <c r="G35" s="82">
        <f t="shared" si="13"/>
        <v>247.99266261600002</v>
      </c>
      <c r="H35" s="86">
        <f t="shared" si="13"/>
        <v>59.082444479999999</v>
      </c>
      <c r="I35" s="82">
        <f t="shared" si="13"/>
        <v>5.2315000000000103</v>
      </c>
      <c r="J35" s="82">
        <f t="shared" si="13"/>
        <v>4.3165338799999997</v>
      </c>
      <c r="K35" s="82">
        <f t="shared" si="13"/>
        <v>0.192</v>
      </c>
      <c r="L35" s="82">
        <f t="shared" si="13"/>
        <v>15.33059914</v>
      </c>
      <c r="M35" s="82">
        <f t="shared" si="13"/>
        <v>0</v>
      </c>
      <c r="N35" s="82">
        <f t="shared" si="13"/>
        <v>39.435311460000001</v>
      </c>
      <c r="O35" s="82">
        <f t="shared" si="13"/>
        <v>242.569162616</v>
      </c>
      <c r="P35" s="82">
        <f t="shared" si="13"/>
        <v>0</v>
      </c>
      <c r="Q35" s="82">
        <f t="shared" si="13"/>
        <v>1137.5301796219999</v>
      </c>
      <c r="R35" s="82">
        <f t="shared" si="13"/>
        <v>47.558019719999983</v>
      </c>
      <c r="S35" s="83">
        <f>R35/(I35+K35)</f>
        <v>8.7688798229925133</v>
      </c>
      <c r="T35" s="21" t="s">
        <v>32</v>
      </c>
      <c r="U35" s="1"/>
      <c r="W35" s="3"/>
      <c r="X35" s="3"/>
      <c r="Y35" s="3"/>
      <c r="Z35" s="3"/>
      <c r="AD35" s="1"/>
      <c r="AE35" s="1"/>
    </row>
    <row r="36" spans="1:31" ht="63" customHeight="1" x14ac:dyDescent="0.25">
      <c r="A36" s="17" t="s">
        <v>63</v>
      </c>
      <c r="B36" s="18" t="s">
        <v>64</v>
      </c>
      <c r="C36" s="19" t="s">
        <v>31</v>
      </c>
      <c r="D36" s="82">
        <v>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3">
        <v>0</v>
      </c>
      <c r="T36" s="21" t="s">
        <v>32</v>
      </c>
      <c r="U36" s="1"/>
      <c r="W36" s="3"/>
      <c r="X36" s="3"/>
      <c r="Y36" s="3"/>
      <c r="Z36" s="3"/>
      <c r="AD36" s="1"/>
      <c r="AE36" s="1"/>
    </row>
    <row r="37" spans="1:31" ht="78.75" customHeight="1" x14ac:dyDescent="0.25">
      <c r="A37" s="17" t="s">
        <v>65</v>
      </c>
      <c r="B37" s="18" t="s">
        <v>66</v>
      </c>
      <c r="C37" s="19" t="s">
        <v>31</v>
      </c>
      <c r="D37" s="82"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3">
        <v>0</v>
      </c>
      <c r="T37" s="21" t="s">
        <v>32</v>
      </c>
      <c r="U37" s="1"/>
      <c r="W37" s="3"/>
      <c r="X37" s="3"/>
      <c r="Y37" s="3"/>
      <c r="Z37" s="3"/>
      <c r="AD37" s="1"/>
      <c r="AE37" s="1"/>
    </row>
    <row r="38" spans="1:31" ht="63" customHeight="1" x14ac:dyDescent="0.25">
      <c r="A38" s="17" t="s">
        <v>67</v>
      </c>
      <c r="B38" s="18" t="s">
        <v>68</v>
      </c>
      <c r="C38" s="19" t="s">
        <v>31</v>
      </c>
      <c r="D38" s="82"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3">
        <v>0</v>
      </c>
      <c r="T38" s="21" t="s">
        <v>32</v>
      </c>
      <c r="U38" s="1"/>
      <c r="W38" s="3"/>
      <c r="X38" s="3"/>
      <c r="Y38" s="3"/>
      <c r="Z38" s="3"/>
      <c r="AD38" s="1"/>
      <c r="AE38" s="1"/>
    </row>
    <row r="39" spans="1:31" ht="78.75" customHeight="1" x14ac:dyDescent="0.25">
      <c r="A39" s="17" t="s">
        <v>69</v>
      </c>
      <c r="B39" s="18" t="s">
        <v>70</v>
      </c>
      <c r="C39" s="19" t="s">
        <v>31</v>
      </c>
      <c r="D39" s="82">
        <v>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3">
        <v>0</v>
      </c>
      <c r="T39" s="21" t="s">
        <v>32</v>
      </c>
      <c r="U39" s="1"/>
      <c r="W39" s="3"/>
      <c r="X39" s="3"/>
      <c r="Y39" s="3"/>
      <c r="Z39" s="3"/>
      <c r="AD39" s="1"/>
      <c r="AE39" s="1"/>
    </row>
    <row r="40" spans="1:31" ht="78.75" customHeight="1" x14ac:dyDescent="0.25">
      <c r="A40" s="17" t="s">
        <v>71</v>
      </c>
      <c r="B40" s="18" t="s">
        <v>72</v>
      </c>
      <c r="C40" s="19" t="s">
        <v>31</v>
      </c>
      <c r="D40" s="82">
        <f t="shared" ref="D40:R40" si="14">SUM(D41:D47)</f>
        <v>1666.8157151519999</v>
      </c>
      <c r="E40" s="82">
        <f t="shared" si="14"/>
        <v>476.3040158099999</v>
      </c>
      <c r="F40" s="82">
        <f t="shared" si="14"/>
        <v>1190.5116993419999</v>
      </c>
      <c r="G40" s="82">
        <f t="shared" si="14"/>
        <v>247.99266261600002</v>
      </c>
      <c r="H40" s="82">
        <f t="shared" si="14"/>
        <v>59.082444479999999</v>
      </c>
      <c r="I40" s="82">
        <f t="shared" si="14"/>
        <v>5.2315000000000103</v>
      </c>
      <c r="J40" s="82">
        <f t="shared" si="14"/>
        <v>4.3165338799999997</v>
      </c>
      <c r="K40" s="82">
        <f t="shared" si="14"/>
        <v>0.192</v>
      </c>
      <c r="L40" s="82">
        <f t="shared" si="14"/>
        <v>15.33059914</v>
      </c>
      <c r="M40" s="82">
        <f t="shared" si="14"/>
        <v>0</v>
      </c>
      <c r="N40" s="82">
        <f t="shared" si="14"/>
        <v>39.435311460000001</v>
      </c>
      <c r="O40" s="82">
        <f t="shared" si="14"/>
        <v>242.569162616</v>
      </c>
      <c r="P40" s="82">
        <f t="shared" si="14"/>
        <v>0</v>
      </c>
      <c r="Q40" s="82">
        <f t="shared" si="14"/>
        <v>1137.5301796219999</v>
      </c>
      <c r="R40" s="82">
        <f t="shared" si="14"/>
        <v>47.558019719999983</v>
      </c>
      <c r="S40" s="83">
        <f>R40/(I40+K40)</f>
        <v>8.7688798229925133</v>
      </c>
      <c r="T40" s="21" t="s">
        <v>32</v>
      </c>
      <c r="U40" s="1"/>
      <c r="W40" s="3"/>
      <c r="X40" s="3"/>
      <c r="Y40" s="3"/>
      <c r="Z40" s="3"/>
      <c r="AD40" s="1"/>
      <c r="AE40" s="1"/>
    </row>
    <row r="41" spans="1:31" ht="47.25" customHeight="1" x14ac:dyDescent="0.25">
      <c r="A41" s="22" t="s">
        <v>71</v>
      </c>
      <c r="B41" s="23" t="s">
        <v>73</v>
      </c>
      <c r="C41" s="24" t="s">
        <v>74</v>
      </c>
      <c r="D41" s="87">
        <v>782.34505128199999</v>
      </c>
      <c r="E41" s="34">
        <v>460.56317633999993</v>
      </c>
      <c r="F41" s="42">
        <f>D41-E41</f>
        <v>321.78187494200006</v>
      </c>
      <c r="G41" s="42">
        <f>I41+K41+M41+O41</f>
        <v>1.99150000000001</v>
      </c>
      <c r="H41" s="42">
        <f t="shared" ref="H41:H44" si="15">J41+L41+N41+P41</f>
        <v>2.3111381400000002</v>
      </c>
      <c r="I41" s="42">
        <v>1.99150000000001</v>
      </c>
      <c r="J41" s="42">
        <v>2.3111381400000002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f>F41-H41</f>
        <v>319.47073680200003</v>
      </c>
      <c r="R41" s="42">
        <f>H41-(I41+K41+M41)</f>
        <v>0.31963813999999013</v>
      </c>
      <c r="S41" s="88">
        <f>R41/(I41+K41+M41)</f>
        <v>0.16050120010042104</v>
      </c>
      <c r="T41" s="24" t="s">
        <v>75</v>
      </c>
      <c r="U41" s="1"/>
      <c r="W41" s="3"/>
      <c r="X41" s="3"/>
      <c r="Y41" s="3"/>
      <c r="Z41" s="3"/>
      <c r="AD41" s="1"/>
      <c r="AE41" s="1"/>
    </row>
    <row r="42" spans="1:31" ht="83.25" customHeight="1" x14ac:dyDescent="0.25">
      <c r="A42" s="22" t="s">
        <v>71</v>
      </c>
      <c r="B42" s="23" t="s">
        <v>76</v>
      </c>
      <c r="C42" s="24" t="s">
        <v>77</v>
      </c>
      <c r="D42" s="87">
        <v>233.31359999999998</v>
      </c>
      <c r="E42" s="34">
        <v>4.94029512</v>
      </c>
      <c r="F42" s="42">
        <f>D42-E42</f>
        <v>228.37330487999998</v>
      </c>
      <c r="G42" s="42">
        <f>I42+K42+M42+O42</f>
        <v>24.440809416000004</v>
      </c>
      <c r="H42" s="42">
        <f t="shared" si="15"/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24.440809416000004</v>
      </c>
      <c r="P42" s="42">
        <v>0</v>
      </c>
      <c r="Q42" s="42">
        <f>F42-H42</f>
        <v>228.37330487999998</v>
      </c>
      <c r="R42" s="42">
        <f t="shared" ref="R42:R44" si="16">H42-(I42+K42+M42)</f>
        <v>0</v>
      </c>
      <c r="S42" s="88">
        <v>0</v>
      </c>
      <c r="T42" s="24" t="s">
        <v>32</v>
      </c>
      <c r="U42" s="1"/>
      <c r="W42" s="3"/>
      <c r="X42" s="3"/>
      <c r="Y42" s="3"/>
      <c r="Z42" s="3"/>
      <c r="AD42" s="1"/>
      <c r="AE42" s="1"/>
    </row>
    <row r="43" spans="1:31" ht="83.25" customHeight="1" x14ac:dyDescent="0.25">
      <c r="A43" s="22" t="s">
        <v>71</v>
      </c>
      <c r="B43" s="23" t="s">
        <v>78</v>
      </c>
      <c r="C43" s="24" t="s">
        <v>79</v>
      </c>
      <c r="D43" s="87">
        <v>515.92428839999991</v>
      </c>
      <c r="E43" s="34">
        <v>9.6465168800000001</v>
      </c>
      <c r="F43" s="42">
        <f>D43-E43</f>
        <v>506.27777151999993</v>
      </c>
      <c r="G43" s="42">
        <f>I43+K43+M43+O43</f>
        <v>96.659000000000006</v>
      </c>
      <c r="H43" s="42">
        <f>J43+L43+N43+P43</f>
        <v>36.042624439999997</v>
      </c>
      <c r="I43" s="42">
        <v>3.24</v>
      </c>
      <c r="J43" s="42">
        <v>1.6418309999999998</v>
      </c>
      <c r="K43" s="42">
        <v>0.192</v>
      </c>
      <c r="L43" s="42">
        <v>10.8510311</v>
      </c>
      <c r="M43" s="42">
        <v>0</v>
      </c>
      <c r="N43" s="42">
        <v>23.549762340000001</v>
      </c>
      <c r="O43" s="42">
        <v>93.227000000000004</v>
      </c>
      <c r="P43" s="42">
        <v>0</v>
      </c>
      <c r="Q43" s="42">
        <f>F43-H43</f>
        <v>470.23514707999993</v>
      </c>
      <c r="R43" s="42">
        <f t="shared" si="16"/>
        <v>32.610624439999995</v>
      </c>
      <c r="S43" s="88">
        <f t="shared" ref="S43" si="17">R43/(I43+K43+M43)</f>
        <v>9.5019301981351951</v>
      </c>
      <c r="T43" s="89" t="s">
        <v>80</v>
      </c>
      <c r="U43" s="1"/>
      <c r="W43" s="3"/>
      <c r="X43" s="3"/>
      <c r="Y43" s="3"/>
      <c r="Z43" s="3"/>
      <c r="AD43" s="1"/>
      <c r="AE43" s="1"/>
    </row>
    <row r="44" spans="1:31" ht="83.25" customHeight="1" x14ac:dyDescent="0.25">
      <c r="A44" s="22" t="s">
        <v>71</v>
      </c>
      <c r="B44" s="23" t="s">
        <v>81</v>
      </c>
      <c r="C44" s="24" t="s">
        <v>82</v>
      </c>
      <c r="D44" s="87">
        <v>91.77394799999999</v>
      </c>
      <c r="E44" s="34">
        <v>0</v>
      </c>
      <c r="F44" s="42">
        <f>D44-E44</f>
        <v>91.77394799999999</v>
      </c>
      <c r="G44" s="42">
        <f>I44+K44+M44+O44</f>
        <v>82.596553199999988</v>
      </c>
      <c r="H44" s="42">
        <f t="shared" si="15"/>
        <v>14.627757140000002</v>
      </c>
      <c r="I44" s="42">
        <v>0</v>
      </c>
      <c r="J44" s="42">
        <v>2.647646E-2</v>
      </c>
      <c r="K44" s="42">
        <v>0</v>
      </c>
      <c r="L44" s="42">
        <v>2.2263785999999999</v>
      </c>
      <c r="M44" s="42">
        <v>0</v>
      </c>
      <c r="N44" s="42">
        <v>12.374902080000002</v>
      </c>
      <c r="O44" s="42">
        <v>82.596553199999988</v>
      </c>
      <c r="P44" s="42">
        <v>0</v>
      </c>
      <c r="Q44" s="42">
        <f>F44-H44</f>
        <v>77.14619085999999</v>
      </c>
      <c r="R44" s="42">
        <f t="shared" si="16"/>
        <v>14.627757140000002</v>
      </c>
      <c r="S44" s="88">
        <v>1</v>
      </c>
      <c r="T44" s="24" t="s">
        <v>83</v>
      </c>
      <c r="U44" s="1"/>
      <c r="W44" s="3"/>
      <c r="X44" s="3"/>
      <c r="Y44" s="3"/>
      <c r="Z44" s="3"/>
      <c r="AD44" s="1"/>
      <c r="AE44" s="1"/>
    </row>
    <row r="45" spans="1:31" ht="83.25" customHeight="1" x14ac:dyDescent="0.25">
      <c r="A45" s="22" t="s">
        <v>71</v>
      </c>
      <c r="B45" s="23" t="s">
        <v>84</v>
      </c>
      <c r="C45" s="24" t="s">
        <v>85</v>
      </c>
      <c r="D45" s="87" t="s">
        <v>32</v>
      </c>
      <c r="E45" s="34" t="s">
        <v>32</v>
      </c>
      <c r="F45" s="42" t="s">
        <v>32</v>
      </c>
      <c r="G45" s="42" t="s">
        <v>32</v>
      </c>
      <c r="H45" s="42">
        <f>J45+L45+N45+P45</f>
        <v>5.7638364800000002</v>
      </c>
      <c r="I45" s="42" t="s">
        <v>32</v>
      </c>
      <c r="J45" s="42">
        <v>0</v>
      </c>
      <c r="K45" s="42" t="s">
        <v>32</v>
      </c>
      <c r="L45" s="42">
        <v>2.2531894400000003</v>
      </c>
      <c r="M45" s="42" t="s">
        <v>32</v>
      </c>
      <c r="N45" s="42">
        <v>3.5106470399999998</v>
      </c>
      <c r="O45" s="42" t="s">
        <v>32</v>
      </c>
      <c r="P45" s="42">
        <v>0</v>
      </c>
      <c r="Q45" s="42" t="s">
        <v>32</v>
      </c>
      <c r="R45" s="42" t="s">
        <v>32</v>
      </c>
      <c r="S45" s="88" t="s">
        <v>32</v>
      </c>
      <c r="T45" s="24" t="s">
        <v>86</v>
      </c>
      <c r="U45" s="1"/>
      <c r="W45" s="3"/>
      <c r="X45" s="3"/>
      <c r="Y45" s="3"/>
      <c r="Z45" s="3"/>
      <c r="AD45" s="1"/>
      <c r="AE45" s="1"/>
    </row>
    <row r="46" spans="1:31" ht="47.25" customHeight="1" x14ac:dyDescent="0.25">
      <c r="A46" s="22" t="s">
        <v>71</v>
      </c>
      <c r="B46" s="23" t="s">
        <v>87</v>
      </c>
      <c r="C46" s="24" t="s">
        <v>88</v>
      </c>
      <c r="D46" s="87" t="s">
        <v>32</v>
      </c>
      <c r="E46" s="87" t="s">
        <v>32</v>
      </c>
      <c r="F46" s="87" t="s">
        <v>32</v>
      </c>
      <c r="G46" s="87" t="s">
        <v>32</v>
      </c>
      <c r="H46" s="42">
        <f>J46+L46+N46+P46</f>
        <v>0.33708828000000007</v>
      </c>
      <c r="I46" s="42" t="s">
        <v>32</v>
      </c>
      <c r="J46" s="42">
        <v>0.33708828000000007</v>
      </c>
      <c r="K46" s="42" t="s">
        <v>32</v>
      </c>
      <c r="L46" s="42">
        <v>0</v>
      </c>
      <c r="M46" s="42" t="s">
        <v>32</v>
      </c>
      <c r="N46" s="42">
        <v>0</v>
      </c>
      <c r="O46" s="42" t="s">
        <v>32</v>
      </c>
      <c r="P46" s="42">
        <v>0</v>
      </c>
      <c r="Q46" s="42" t="s">
        <v>32</v>
      </c>
      <c r="R46" s="42" t="s">
        <v>32</v>
      </c>
      <c r="S46" s="42" t="s">
        <v>32</v>
      </c>
      <c r="T46" s="42" t="s">
        <v>75</v>
      </c>
      <c r="U46" s="1"/>
      <c r="W46" s="3"/>
      <c r="X46" s="3"/>
      <c r="Y46" s="3"/>
      <c r="Z46" s="3"/>
      <c r="AD46" s="1"/>
      <c r="AE46" s="1"/>
    </row>
    <row r="47" spans="1:31" ht="47.25" customHeight="1" x14ac:dyDescent="0.25">
      <c r="A47" s="121" t="s">
        <v>71</v>
      </c>
      <c r="B47" s="122" t="s">
        <v>89</v>
      </c>
      <c r="C47" s="123" t="s">
        <v>90</v>
      </c>
      <c r="D47" s="124">
        <v>43.458827469999996</v>
      </c>
      <c r="E47" s="125">
        <v>1.1540274699999999</v>
      </c>
      <c r="F47" s="106">
        <f>D47-E47</f>
        <v>42.304799999999993</v>
      </c>
      <c r="G47" s="106">
        <f>I47+K47+M47+O47</f>
        <v>42.304799999999993</v>
      </c>
      <c r="H47" s="106">
        <f>J47+L47+N47+P47</f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6">
        <v>42.304799999999993</v>
      </c>
      <c r="P47" s="106">
        <v>0</v>
      </c>
      <c r="Q47" s="106">
        <f>F47-H47</f>
        <v>42.304799999999993</v>
      </c>
      <c r="R47" s="106">
        <f>H47-(I47+K47+M47)</f>
        <v>0</v>
      </c>
      <c r="S47" s="91">
        <v>0</v>
      </c>
      <c r="T47" s="125" t="s">
        <v>32</v>
      </c>
      <c r="U47" s="1"/>
      <c r="W47" s="3"/>
      <c r="X47" s="3"/>
      <c r="Y47" s="3"/>
      <c r="Z47" s="3"/>
      <c r="AD47" s="1"/>
      <c r="AE47" s="1"/>
    </row>
    <row r="48" spans="1:31" ht="31.5" customHeight="1" x14ac:dyDescent="0.25">
      <c r="A48" s="17" t="s">
        <v>91</v>
      </c>
      <c r="B48" s="18" t="s">
        <v>92</v>
      </c>
      <c r="C48" s="19" t="s">
        <v>31</v>
      </c>
      <c r="D48" s="82">
        <v>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82">
        <v>0</v>
      </c>
      <c r="R48" s="82">
        <v>0</v>
      </c>
      <c r="S48" s="83">
        <v>0</v>
      </c>
      <c r="T48" s="21" t="s">
        <v>32</v>
      </c>
      <c r="U48" s="1"/>
      <c r="W48" s="3"/>
      <c r="X48" s="3"/>
      <c r="Y48" s="3"/>
      <c r="Z48" s="3"/>
      <c r="AD48" s="1"/>
      <c r="AE48" s="1"/>
    </row>
    <row r="49" spans="1:31" ht="47.25" customHeight="1" x14ac:dyDescent="0.25">
      <c r="A49" s="17" t="s">
        <v>93</v>
      </c>
      <c r="B49" s="18" t="s">
        <v>94</v>
      </c>
      <c r="C49" s="19" t="s">
        <v>31</v>
      </c>
      <c r="D49" s="82">
        <f t="shared" ref="D49:R49" si="18">D50+D55+D58+D60</f>
        <v>1869.6738905279999</v>
      </c>
      <c r="E49" s="82">
        <f t="shared" si="18"/>
        <v>322.14754094999995</v>
      </c>
      <c r="F49" s="82">
        <f t="shared" si="18"/>
        <v>1547.526349578</v>
      </c>
      <c r="G49" s="82">
        <f t="shared" si="18"/>
        <v>479.25431399923804</v>
      </c>
      <c r="H49" s="82">
        <f t="shared" si="18"/>
        <v>207.43209133999997</v>
      </c>
      <c r="I49" s="82">
        <f t="shared" si="18"/>
        <v>4.50580684</v>
      </c>
      <c r="J49" s="82">
        <f t="shared" si="18"/>
        <v>8.3618067600000003</v>
      </c>
      <c r="K49" s="82">
        <f t="shared" si="18"/>
        <v>5.1180068399999996</v>
      </c>
      <c r="L49" s="82">
        <f t="shared" si="18"/>
        <v>90.496139529999979</v>
      </c>
      <c r="M49" s="82">
        <f t="shared" si="18"/>
        <v>1.7508068400000001</v>
      </c>
      <c r="N49" s="82">
        <f t="shared" si="18"/>
        <v>108.57414505000001</v>
      </c>
      <c r="O49" s="82">
        <f t="shared" si="18"/>
        <v>467.87969347923797</v>
      </c>
      <c r="P49" s="82">
        <f t="shared" si="18"/>
        <v>0</v>
      </c>
      <c r="Q49" s="82">
        <f t="shared" si="18"/>
        <v>1444.0666458579999</v>
      </c>
      <c r="R49" s="82">
        <f t="shared" si="18"/>
        <v>92.085083199999985</v>
      </c>
      <c r="S49" s="83">
        <f>R49/(I49+K49)</f>
        <v>9.568460722735022</v>
      </c>
      <c r="T49" s="21" t="s">
        <v>32</v>
      </c>
      <c r="U49" s="1"/>
      <c r="W49" s="3"/>
      <c r="X49" s="3"/>
      <c r="Y49" s="3"/>
      <c r="Z49" s="3"/>
      <c r="AD49" s="1"/>
      <c r="AE49" s="1"/>
    </row>
    <row r="50" spans="1:31" ht="31.5" customHeight="1" x14ac:dyDescent="0.25">
      <c r="A50" s="17" t="s">
        <v>95</v>
      </c>
      <c r="B50" s="18" t="s">
        <v>96</v>
      </c>
      <c r="C50" s="19" t="s">
        <v>31</v>
      </c>
      <c r="D50" s="82">
        <f t="shared" ref="D50:R50" si="19">SUM(D51:D54)</f>
        <v>392.22696814400001</v>
      </c>
      <c r="E50" s="82">
        <f t="shared" si="19"/>
        <v>121.82356580999996</v>
      </c>
      <c r="F50" s="82">
        <f t="shared" si="19"/>
        <v>270.40340233400002</v>
      </c>
      <c r="G50" s="82">
        <f t="shared" si="19"/>
        <v>110.93607842</v>
      </c>
      <c r="H50" s="82">
        <f t="shared" si="19"/>
        <v>194.29831659999999</v>
      </c>
      <c r="I50" s="82">
        <f t="shared" si="19"/>
        <v>0</v>
      </c>
      <c r="J50" s="82">
        <f t="shared" si="19"/>
        <v>2.8710418600000001</v>
      </c>
      <c r="K50" s="82">
        <f t="shared" si="19"/>
        <v>3.4922</v>
      </c>
      <c r="L50" s="82">
        <f t="shared" si="19"/>
        <v>74.993898609999988</v>
      </c>
      <c r="M50" s="82">
        <f t="shared" si="19"/>
        <v>1.7450000000000001</v>
      </c>
      <c r="N50" s="82">
        <f t="shared" si="19"/>
        <v>116.43337613000001</v>
      </c>
      <c r="O50" s="82">
        <f t="shared" si="19"/>
        <v>105.69887842</v>
      </c>
      <c r="P50" s="82">
        <f t="shared" si="19"/>
        <v>0</v>
      </c>
      <c r="Q50" s="82">
        <f t="shared" si="19"/>
        <v>179.28295318400004</v>
      </c>
      <c r="R50" s="82">
        <f t="shared" si="19"/>
        <v>85.883249149999983</v>
      </c>
      <c r="S50" s="83">
        <f>R50/(I50+K50)</f>
        <v>24.592878171353298</v>
      </c>
      <c r="T50" s="21" t="s">
        <v>32</v>
      </c>
      <c r="U50" s="1"/>
      <c r="W50" s="3"/>
      <c r="X50" s="3"/>
      <c r="Y50" s="3"/>
      <c r="Z50" s="3"/>
      <c r="AD50" s="1"/>
      <c r="AE50" s="1"/>
    </row>
    <row r="51" spans="1:31" ht="31.5" customHeight="1" x14ac:dyDescent="0.25">
      <c r="A51" s="22" t="s">
        <v>95</v>
      </c>
      <c r="B51" s="25" t="s">
        <v>97</v>
      </c>
      <c r="C51" s="26" t="s">
        <v>98</v>
      </c>
      <c r="D51" s="42">
        <v>96.745999999999995</v>
      </c>
      <c r="E51" s="42">
        <v>0</v>
      </c>
      <c r="F51" s="42">
        <f>D51-E51</f>
        <v>96.745999999999995</v>
      </c>
      <c r="G51" s="42">
        <f>I51+K51+M51+O51</f>
        <v>10.8</v>
      </c>
      <c r="H51" s="42">
        <f>J51+L51+N51+P51</f>
        <v>1.28495274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1.28495274</v>
      </c>
      <c r="O51" s="42">
        <v>10.8</v>
      </c>
      <c r="P51" s="42">
        <v>0</v>
      </c>
      <c r="Q51" s="42">
        <f>F51-H51</f>
        <v>95.461047260000001</v>
      </c>
      <c r="R51" s="42">
        <f>H51-(I51+K51+M51)</f>
        <v>1.28495274</v>
      </c>
      <c r="S51" s="88">
        <v>1</v>
      </c>
      <c r="T51" s="24" t="s">
        <v>99</v>
      </c>
      <c r="U51" s="1"/>
      <c r="W51" s="3"/>
      <c r="X51" s="3"/>
      <c r="Y51" s="3"/>
      <c r="Z51" s="3"/>
      <c r="AD51" s="1"/>
      <c r="AE51" s="1"/>
    </row>
    <row r="52" spans="1:31" ht="31.5" customHeight="1" x14ac:dyDescent="0.25">
      <c r="A52" s="22" t="s">
        <v>95</v>
      </c>
      <c r="B52" s="25" t="s">
        <v>100</v>
      </c>
      <c r="C52" s="26" t="s">
        <v>101</v>
      </c>
      <c r="D52" s="34">
        <v>59.300832020000001</v>
      </c>
      <c r="E52" s="34">
        <v>1.3679999999999999</v>
      </c>
      <c r="F52" s="42">
        <f>D52-E52</f>
        <v>57.932832019999999</v>
      </c>
      <c r="G52" s="42">
        <f>I52+K52+M52+O52</f>
        <v>43.537632020000004</v>
      </c>
      <c r="H52" s="42">
        <f>J52+L52+N52+P52</f>
        <v>32.62151652</v>
      </c>
      <c r="I52" s="42">
        <v>0</v>
      </c>
      <c r="J52" s="42">
        <v>0.51682282000000002</v>
      </c>
      <c r="K52" s="42">
        <v>3.4922</v>
      </c>
      <c r="L52" s="42">
        <v>7.3306223899999994</v>
      </c>
      <c r="M52" s="42">
        <v>1.7450000000000001</v>
      </c>
      <c r="N52" s="42">
        <v>24.77407131</v>
      </c>
      <c r="O52" s="42">
        <v>38.300432020000002</v>
      </c>
      <c r="P52" s="42">
        <v>0</v>
      </c>
      <c r="Q52" s="42">
        <f>F52-H52</f>
        <v>25.311315499999999</v>
      </c>
      <c r="R52" s="42">
        <f t="shared" ref="R52" si="20">H52-(I52+K52+M52)</f>
        <v>27.384316519999999</v>
      </c>
      <c r="S52" s="88">
        <f t="shared" ref="S52" si="21">R52/(I52+K52+M52)</f>
        <v>5.2288086229282822</v>
      </c>
      <c r="T52" s="24" t="s">
        <v>102</v>
      </c>
      <c r="U52" s="1"/>
      <c r="W52" s="3"/>
      <c r="X52" s="3"/>
      <c r="Y52" s="3"/>
      <c r="Z52" s="3"/>
      <c r="AD52" s="1"/>
      <c r="AE52" s="1"/>
    </row>
    <row r="53" spans="1:31" ht="51" customHeight="1" x14ac:dyDescent="0.25">
      <c r="A53" s="22" t="s">
        <v>95</v>
      </c>
      <c r="B53" s="25" t="s">
        <v>103</v>
      </c>
      <c r="C53" s="26" t="s">
        <v>104</v>
      </c>
      <c r="D53" s="34" t="s">
        <v>32</v>
      </c>
      <c r="E53" s="34" t="s">
        <v>32</v>
      </c>
      <c r="F53" s="42" t="s">
        <v>32</v>
      </c>
      <c r="G53" s="42" t="s">
        <v>32</v>
      </c>
      <c r="H53" s="42">
        <f>J53+L53+N53+P53</f>
        <v>103.17786745000001</v>
      </c>
      <c r="I53" s="42" t="s">
        <v>32</v>
      </c>
      <c r="J53" s="42">
        <v>0</v>
      </c>
      <c r="K53" s="42" t="s">
        <v>32</v>
      </c>
      <c r="L53" s="42">
        <v>25.689189739999996</v>
      </c>
      <c r="M53" s="42" t="s">
        <v>32</v>
      </c>
      <c r="N53" s="42">
        <v>77.488677710000005</v>
      </c>
      <c r="O53" s="42" t="s">
        <v>32</v>
      </c>
      <c r="P53" s="42">
        <v>0</v>
      </c>
      <c r="Q53" s="42" t="s">
        <v>32</v>
      </c>
      <c r="R53" s="42" t="s">
        <v>32</v>
      </c>
      <c r="S53" s="88" t="s">
        <v>32</v>
      </c>
      <c r="T53" s="24" t="s">
        <v>105</v>
      </c>
      <c r="U53" s="1"/>
      <c r="W53" s="3"/>
      <c r="X53" s="3"/>
      <c r="Y53" s="3"/>
      <c r="Z53" s="3"/>
      <c r="AD53" s="1"/>
      <c r="AE53" s="1"/>
    </row>
    <row r="54" spans="1:31" ht="67.5" customHeight="1" x14ac:dyDescent="0.25">
      <c r="A54" s="121" t="s">
        <v>95</v>
      </c>
      <c r="B54" s="126" t="s">
        <v>106</v>
      </c>
      <c r="C54" s="127" t="s">
        <v>107</v>
      </c>
      <c r="D54" s="125">
        <v>236.180136124</v>
      </c>
      <c r="E54" s="125">
        <v>120.45556580999997</v>
      </c>
      <c r="F54" s="106">
        <f>D54-E54</f>
        <v>115.72457031400003</v>
      </c>
      <c r="G54" s="106">
        <f>I54+K54+M54+O54</f>
        <v>56.598446399999993</v>
      </c>
      <c r="H54" s="106">
        <f>J54+L54+N54+P54</f>
        <v>57.213979889999983</v>
      </c>
      <c r="I54" s="106">
        <v>0</v>
      </c>
      <c r="J54" s="106">
        <v>2.3542190399999998</v>
      </c>
      <c r="K54" s="106">
        <v>0</v>
      </c>
      <c r="L54" s="106">
        <v>41.97408647999999</v>
      </c>
      <c r="M54" s="106">
        <v>0</v>
      </c>
      <c r="N54" s="106">
        <v>12.885674369999998</v>
      </c>
      <c r="O54" s="106">
        <v>56.598446399999993</v>
      </c>
      <c r="P54" s="106">
        <v>0</v>
      </c>
      <c r="Q54" s="106">
        <f>F54-H54</f>
        <v>58.51059042400005</v>
      </c>
      <c r="R54" s="106">
        <f>H54-(I54+K54+M54)</f>
        <v>57.213979889999983</v>
      </c>
      <c r="S54" s="91">
        <v>1</v>
      </c>
      <c r="T54" s="123" t="s">
        <v>108</v>
      </c>
      <c r="U54" s="1"/>
      <c r="W54" s="3"/>
      <c r="X54" s="3"/>
      <c r="Y54" s="3"/>
      <c r="Z54" s="3"/>
      <c r="AD54" s="1"/>
      <c r="AE54" s="1"/>
    </row>
    <row r="55" spans="1:31" ht="15.75" customHeight="1" x14ac:dyDescent="0.25">
      <c r="A55" s="17" t="s">
        <v>109</v>
      </c>
      <c r="B55" s="18" t="s">
        <v>110</v>
      </c>
      <c r="C55" s="19" t="s">
        <v>31</v>
      </c>
      <c r="D55" s="82">
        <f t="shared" ref="D55:R55" si="22">SUM(D56:D57)</f>
        <v>135.83443573000002</v>
      </c>
      <c r="E55" s="82">
        <f t="shared" si="22"/>
        <v>177.31358268000002</v>
      </c>
      <c r="F55" s="82">
        <f t="shared" si="22"/>
        <v>-41.479146950000001</v>
      </c>
      <c r="G55" s="82">
        <f t="shared" si="22"/>
        <v>4.5</v>
      </c>
      <c r="H55" s="82">
        <f t="shared" si="22"/>
        <v>2.9472735999999999</v>
      </c>
      <c r="I55" s="82">
        <f t="shared" si="22"/>
        <v>4.5</v>
      </c>
      <c r="J55" s="82">
        <f t="shared" si="22"/>
        <v>1.2760303500000001</v>
      </c>
      <c r="K55" s="82">
        <f t="shared" si="22"/>
        <v>0</v>
      </c>
      <c r="L55" s="82">
        <f t="shared" si="22"/>
        <v>0.69044039999999995</v>
      </c>
      <c r="M55" s="82">
        <f t="shared" si="22"/>
        <v>0</v>
      </c>
      <c r="N55" s="82">
        <f t="shared" si="22"/>
        <v>0.98080284999999978</v>
      </c>
      <c r="O55" s="82">
        <f t="shared" si="22"/>
        <v>0</v>
      </c>
      <c r="P55" s="82">
        <f t="shared" si="22"/>
        <v>0</v>
      </c>
      <c r="Q55" s="82">
        <f t="shared" si="22"/>
        <v>-41.479146950000001</v>
      </c>
      <c r="R55" s="82">
        <f t="shared" si="22"/>
        <v>-4.5</v>
      </c>
      <c r="S55" s="83">
        <f>R55/(I55+K55)</f>
        <v>-1</v>
      </c>
      <c r="T55" s="21" t="s">
        <v>32</v>
      </c>
      <c r="U55" s="1"/>
      <c r="W55" s="3"/>
      <c r="X55" s="3"/>
      <c r="Y55" s="3"/>
      <c r="Z55" s="3"/>
      <c r="AD55" s="1"/>
      <c r="AE55" s="1"/>
    </row>
    <row r="56" spans="1:31" ht="31.5" customHeight="1" x14ac:dyDescent="0.25">
      <c r="A56" s="22" t="s">
        <v>109</v>
      </c>
      <c r="B56" s="25" t="s">
        <v>111</v>
      </c>
      <c r="C56" s="26" t="s">
        <v>112</v>
      </c>
      <c r="D56" s="42">
        <v>135.83443573000002</v>
      </c>
      <c r="E56" s="42">
        <v>177.31358268000002</v>
      </c>
      <c r="F56" s="42">
        <f>D56-E56</f>
        <v>-41.479146950000001</v>
      </c>
      <c r="G56" s="42">
        <f>I56+K56+M56+O56</f>
        <v>4.5</v>
      </c>
      <c r="H56" s="42">
        <f>J56+L56+N56+P56</f>
        <v>0</v>
      </c>
      <c r="I56" s="42">
        <v>4.5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f>F56-H56</f>
        <v>-41.479146950000001</v>
      </c>
      <c r="R56" s="42">
        <f>H56-(I56+K56+M56)</f>
        <v>-4.5</v>
      </c>
      <c r="S56" s="88">
        <f>R56/(I56+K56+M56)</f>
        <v>-1</v>
      </c>
      <c r="T56" s="24" t="s">
        <v>113</v>
      </c>
      <c r="U56" s="1"/>
      <c r="W56" s="3"/>
      <c r="X56" s="3"/>
      <c r="Y56" s="3"/>
      <c r="Z56" s="3"/>
      <c r="AD56" s="1"/>
      <c r="AE56" s="1"/>
    </row>
    <row r="57" spans="1:31" ht="73.5" customHeight="1" x14ac:dyDescent="0.25">
      <c r="A57" s="121" t="s">
        <v>109</v>
      </c>
      <c r="B57" s="126" t="s">
        <v>114</v>
      </c>
      <c r="C57" s="127" t="s">
        <v>115</v>
      </c>
      <c r="D57" s="128" t="s">
        <v>32</v>
      </c>
      <c r="E57" s="125" t="s">
        <v>32</v>
      </c>
      <c r="F57" s="106" t="s">
        <v>32</v>
      </c>
      <c r="G57" s="106" t="s">
        <v>32</v>
      </c>
      <c r="H57" s="106">
        <f>J57+L57+N57+P57</f>
        <v>2.9472735999999999</v>
      </c>
      <c r="I57" s="106" t="s">
        <v>32</v>
      </c>
      <c r="J57" s="106">
        <v>1.2760303500000001</v>
      </c>
      <c r="K57" s="106" t="s">
        <v>32</v>
      </c>
      <c r="L57" s="106">
        <v>0.69044039999999995</v>
      </c>
      <c r="M57" s="106" t="s">
        <v>32</v>
      </c>
      <c r="N57" s="106">
        <v>0.98080284999999978</v>
      </c>
      <c r="O57" s="128" t="s">
        <v>32</v>
      </c>
      <c r="P57" s="106">
        <v>0</v>
      </c>
      <c r="Q57" s="106" t="s">
        <v>32</v>
      </c>
      <c r="R57" s="106" t="s">
        <v>32</v>
      </c>
      <c r="S57" s="91" t="s">
        <v>32</v>
      </c>
      <c r="T57" s="123" t="s">
        <v>116</v>
      </c>
      <c r="U57" s="1"/>
      <c r="W57" s="3"/>
      <c r="X57" s="3"/>
      <c r="Y57" s="3"/>
      <c r="Z57" s="3"/>
      <c r="AD57" s="1"/>
      <c r="AE57" s="1"/>
    </row>
    <row r="58" spans="1:31" ht="15.75" customHeight="1" x14ac:dyDescent="0.25">
      <c r="A58" s="17" t="s">
        <v>117</v>
      </c>
      <c r="B58" s="18" t="s">
        <v>118</v>
      </c>
      <c r="C58" s="19" t="s">
        <v>31</v>
      </c>
      <c r="D58" s="82">
        <f t="shared" ref="D58:R58" si="23">SUM(D59)</f>
        <v>0</v>
      </c>
      <c r="E58" s="82">
        <f t="shared" si="23"/>
        <v>0</v>
      </c>
      <c r="F58" s="82">
        <f t="shared" si="23"/>
        <v>0</v>
      </c>
      <c r="G58" s="82">
        <f t="shared" si="23"/>
        <v>0</v>
      </c>
      <c r="H58" s="82">
        <f t="shared" si="23"/>
        <v>-9.8691185200000007</v>
      </c>
      <c r="I58" s="82">
        <f t="shared" si="23"/>
        <v>0</v>
      </c>
      <c r="J58" s="82">
        <f t="shared" si="23"/>
        <v>1.1765890000000001E-2</v>
      </c>
      <c r="K58" s="82">
        <f t="shared" si="23"/>
        <v>0</v>
      </c>
      <c r="L58" s="82">
        <f t="shared" si="23"/>
        <v>4.060676599999999</v>
      </c>
      <c r="M58" s="82">
        <f t="shared" si="23"/>
        <v>0</v>
      </c>
      <c r="N58" s="82">
        <f t="shared" si="23"/>
        <v>-13.941561009999999</v>
      </c>
      <c r="O58" s="82">
        <f t="shared" si="23"/>
        <v>0</v>
      </c>
      <c r="P58" s="82">
        <f t="shared" si="23"/>
        <v>0</v>
      </c>
      <c r="Q58" s="82">
        <f t="shared" si="23"/>
        <v>0</v>
      </c>
      <c r="R58" s="82">
        <f t="shared" si="23"/>
        <v>0</v>
      </c>
      <c r="S58" s="83">
        <v>0</v>
      </c>
      <c r="T58" s="21" t="s">
        <v>32</v>
      </c>
      <c r="U58" s="1"/>
      <c r="W58" s="3"/>
      <c r="X58" s="3"/>
      <c r="Y58" s="3"/>
      <c r="Z58" s="3"/>
      <c r="AD58" s="1"/>
      <c r="AE58" s="1"/>
    </row>
    <row r="59" spans="1:31" ht="47.25" customHeight="1" x14ac:dyDescent="0.25">
      <c r="A59" s="121" t="s">
        <v>117</v>
      </c>
      <c r="B59" s="129" t="s">
        <v>119</v>
      </c>
      <c r="C59" s="130" t="s">
        <v>120</v>
      </c>
      <c r="D59" s="106" t="s">
        <v>32</v>
      </c>
      <c r="E59" s="106" t="s">
        <v>32</v>
      </c>
      <c r="F59" s="106" t="s">
        <v>32</v>
      </c>
      <c r="G59" s="106" t="s">
        <v>32</v>
      </c>
      <c r="H59" s="106">
        <f>J59+L59+N59+P59</f>
        <v>-9.8691185200000007</v>
      </c>
      <c r="I59" s="106" t="s">
        <v>32</v>
      </c>
      <c r="J59" s="106">
        <v>1.1765890000000001E-2</v>
      </c>
      <c r="K59" s="106" t="s">
        <v>32</v>
      </c>
      <c r="L59" s="106">
        <v>4.060676599999999</v>
      </c>
      <c r="M59" s="106" t="s">
        <v>32</v>
      </c>
      <c r="N59" s="106">
        <v>-13.941561009999999</v>
      </c>
      <c r="O59" s="128" t="s">
        <v>32</v>
      </c>
      <c r="P59" s="106">
        <v>0</v>
      </c>
      <c r="Q59" s="106" t="s">
        <v>32</v>
      </c>
      <c r="R59" s="106" t="s">
        <v>32</v>
      </c>
      <c r="S59" s="91" t="s">
        <v>32</v>
      </c>
      <c r="T59" s="123" t="s">
        <v>121</v>
      </c>
      <c r="U59" s="1"/>
      <c r="W59" s="3"/>
      <c r="X59" s="3"/>
      <c r="Y59" s="3"/>
      <c r="Z59" s="3"/>
      <c r="AD59" s="1"/>
      <c r="AE59" s="1"/>
    </row>
    <row r="60" spans="1:31" ht="31.5" customHeight="1" x14ac:dyDescent="0.25">
      <c r="A60" s="17" t="s">
        <v>122</v>
      </c>
      <c r="B60" s="18" t="s">
        <v>123</v>
      </c>
      <c r="C60" s="19" t="s">
        <v>31</v>
      </c>
      <c r="D60" s="82">
        <f t="shared" ref="D60:R60" si="24">SUM(D61:D66)</f>
        <v>1341.6124866539999</v>
      </c>
      <c r="E60" s="82">
        <f t="shared" si="24"/>
        <v>23.010392459999998</v>
      </c>
      <c r="F60" s="82">
        <f t="shared" si="24"/>
        <v>1318.6020941940001</v>
      </c>
      <c r="G60" s="82">
        <f t="shared" si="24"/>
        <v>363.81823557923803</v>
      </c>
      <c r="H60" s="82">
        <f t="shared" si="24"/>
        <v>20.055619660000001</v>
      </c>
      <c r="I60" s="82">
        <f t="shared" si="24"/>
        <v>5.8068400000000006E-3</v>
      </c>
      <c r="J60" s="82">
        <f t="shared" si="24"/>
        <v>4.2029686599999998</v>
      </c>
      <c r="K60" s="82">
        <f t="shared" si="24"/>
        <v>1.6258068399999999</v>
      </c>
      <c r="L60" s="82">
        <f t="shared" si="24"/>
        <v>10.75112392</v>
      </c>
      <c r="M60" s="82">
        <f t="shared" si="24"/>
        <v>5.8068400000000006E-3</v>
      </c>
      <c r="N60" s="82">
        <f t="shared" si="24"/>
        <v>5.1015270800000003</v>
      </c>
      <c r="O60" s="82">
        <f t="shared" si="24"/>
        <v>362.180815059238</v>
      </c>
      <c r="P60" s="82">
        <f t="shared" si="24"/>
        <v>0</v>
      </c>
      <c r="Q60" s="82">
        <f t="shared" si="24"/>
        <v>1306.262839624</v>
      </c>
      <c r="R60" s="82">
        <f t="shared" si="24"/>
        <v>10.701834050000002</v>
      </c>
      <c r="S60" s="83">
        <f>R60/(I60+K60)</f>
        <v>6.5590489839482125</v>
      </c>
      <c r="T60" s="21" t="s">
        <v>32</v>
      </c>
      <c r="U60" s="1"/>
      <c r="W60" s="3"/>
      <c r="X60" s="3"/>
      <c r="Y60" s="3"/>
      <c r="Z60" s="3"/>
      <c r="AD60" s="1"/>
      <c r="AE60" s="1"/>
    </row>
    <row r="61" spans="1:31" ht="47.25" customHeight="1" x14ac:dyDescent="0.25">
      <c r="A61" s="27" t="s">
        <v>122</v>
      </c>
      <c r="B61" s="28" t="s">
        <v>124</v>
      </c>
      <c r="C61" s="29" t="s">
        <v>125</v>
      </c>
      <c r="D61" s="42">
        <v>96.134381397999988</v>
      </c>
      <c r="E61" s="42">
        <v>10.930057389999998</v>
      </c>
      <c r="F61" s="42">
        <f>D61-E61</f>
        <v>85.204324007999986</v>
      </c>
      <c r="G61" s="42">
        <f>I61+K61+M61+O61</f>
        <v>76.961565284000002</v>
      </c>
      <c r="H61" s="42">
        <f t="shared" ref="H61:H66" si="25">J61+L61+N61+P61</f>
        <v>9.9520765700000009</v>
      </c>
      <c r="I61" s="42">
        <v>5.8068400000000006E-3</v>
      </c>
      <c r="J61" s="42">
        <v>1.1768170099999999</v>
      </c>
      <c r="K61" s="42">
        <v>1.6258068399999999</v>
      </c>
      <c r="L61" s="42">
        <v>7.2942679200000002</v>
      </c>
      <c r="M61" s="42">
        <v>5.8068400000000006E-3</v>
      </c>
      <c r="N61" s="42">
        <v>1.4809916400000003</v>
      </c>
      <c r="O61" s="42">
        <v>75.324144763999996</v>
      </c>
      <c r="P61" s="42">
        <v>0</v>
      </c>
      <c r="Q61" s="42">
        <f>F61-H61</f>
        <v>75.252247437999984</v>
      </c>
      <c r="R61" s="42">
        <f>H61-(I61+K61+M61)</f>
        <v>8.3146560500000017</v>
      </c>
      <c r="S61" s="88">
        <f>R61/(I61+K61+M61)</f>
        <v>5.0778990176573595</v>
      </c>
      <c r="T61" s="24" t="s">
        <v>102</v>
      </c>
      <c r="U61" s="1"/>
      <c r="W61" s="3"/>
      <c r="X61" s="3"/>
      <c r="Y61" s="3"/>
      <c r="Z61" s="3"/>
      <c r="AD61" s="1"/>
      <c r="AE61" s="1"/>
    </row>
    <row r="62" spans="1:31" ht="31.5" customHeight="1" x14ac:dyDescent="0.25">
      <c r="A62" s="22" t="s">
        <v>122</v>
      </c>
      <c r="B62" s="30" t="s">
        <v>126</v>
      </c>
      <c r="C62" s="24" t="s">
        <v>127</v>
      </c>
      <c r="D62" s="87" t="s">
        <v>32</v>
      </c>
      <c r="E62" s="34" t="s">
        <v>32</v>
      </c>
      <c r="F62" s="42" t="s">
        <v>32</v>
      </c>
      <c r="G62" s="42" t="s">
        <v>32</v>
      </c>
      <c r="H62" s="42">
        <f t="shared" si="25"/>
        <v>3.1391956700000003</v>
      </c>
      <c r="I62" s="42" t="s">
        <v>32</v>
      </c>
      <c r="J62" s="42">
        <v>3.0261516499999996</v>
      </c>
      <c r="K62" s="42" t="s">
        <v>32</v>
      </c>
      <c r="L62" s="42">
        <v>5.6522010000000365E-2</v>
      </c>
      <c r="M62" s="42" t="s">
        <v>32</v>
      </c>
      <c r="N62" s="42">
        <v>5.6522009999999907E-2</v>
      </c>
      <c r="O62" s="90" t="s">
        <v>32</v>
      </c>
      <c r="P62" s="42">
        <v>0</v>
      </c>
      <c r="Q62" s="42" t="s">
        <v>32</v>
      </c>
      <c r="R62" s="42" t="s">
        <v>32</v>
      </c>
      <c r="S62" s="88" t="s">
        <v>32</v>
      </c>
      <c r="T62" s="24" t="s">
        <v>128</v>
      </c>
      <c r="U62" s="1"/>
      <c r="W62" s="3"/>
      <c r="X62" s="3"/>
      <c r="Y62" s="3"/>
      <c r="Z62" s="3"/>
      <c r="AD62" s="1"/>
      <c r="AE62" s="1"/>
    </row>
    <row r="63" spans="1:31" ht="31.5" customHeight="1" x14ac:dyDescent="0.25">
      <c r="A63" s="22" t="s">
        <v>122</v>
      </c>
      <c r="B63" s="30" t="s">
        <v>129</v>
      </c>
      <c r="C63" s="24" t="s">
        <v>130</v>
      </c>
      <c r="D63" s="87">
        <v>1189.224696</v>
      </c>
      <c r="E63" s="34">
        <v>8.8949949299999993</v>
      </c>
      <c r="F63" s="42">
        <f>D63-E63</f>
        <v>1180.3297010700001</v>
      </c>
      <c r="G63" s="42">
        <f>I63+K63+M63+O63</f>
        <v>236.34895411799999</v>
      </c>
      <c r="H63" s="42">
        <f t="shared" si="25"/>
        <v>0.53162989999999999</v>
      </c>
      <c r="I63" s="42">
        <v>0</v>
      </c>
      <c r="J63" s="42">
        <v>0</v>
      </c>
      <c r="K63" s="42">
        <v>0</v>
      </c>
      <c r="L63" s="42">
        <v>0.53162989999999999</v>
      </c>
      <c r="M63" s="42">
        <v>0</v>
      </c>
      <c r="N63" s="42">
        <v>0</v>
      </c>
      <c r="O63" s="42">
        <v>236.34895411799999</v>
      </c>
      <c r="P63" s="42">
        <v>0</v>
      </c>
      <c r="Q63" s="42">
        <f>F63-H63</f>
        <v>1179.79807117</v>
      </c>
      <c r="R63" s="42">
        <f t="shared" ref="R63:R64" si="26">H63-(I63+K63+M63)</f>
        <v>0.53162989999999999</v>
      </c>
      <c r="S63" s="88">
        <v>1</v>
      </c>
      <c r="T63" s="24" t="s">
        <v>131</v>
      </c>
      <c r="U63" s="1"/>
      <c r="W63" s="3"/>
      <c r="X63" s="3"/>
      <c r="Y63" s="3"/>
      <c r="Z63" s="3"/>
      <c r="AD63" s="1"/>
      <c r="AE63" s="1"/>
    </row>
    <row r="64" spans="1:31" ht="32.25" customHeight="1" x14ac:dyDescent="0.25">
      <c r="A64" s="22" t="s">
        <v>122</v>
      </c>
      <c r="B64" s="30" t="s">
        <v>132</v>
      </c>
      <c r="C64" s="24" t="s">
        <v>133</v>
      </c>
      <c r="D64" s="34">
        <v>56.253409256000012</v>
      </c>
      <c r="E64" s="34">
        <v>3.1853401400000001</v>
      </c>
      <c r="F64" s="42">
        <f>D64-E64</f>
        <v>53.068069116000011</v>
      </c>
      <c r="G64" s="42">
        <f>I64+K64+M64+O64</f>
        <v>50.507716177238002</v>
      </c>
      <c r="H64" s="42">
        <f t="shared" si="25"/>
        <v>1.8555481</v>
      </c>
      <c r="I64" s="42">
        <v>0</v>
      </c>
      <c r="J64" s="42">
        <v>0</v>
      </c>
      <c r="K64" s="42">
        <v>0</v>
      </c>
      <c r="L64" s="42">
        <v>0.25523489999999999</v>
      </c>
      <c r="M64" s="42">
        <v>0</v>
      </c>
      <c r="N64" s="42">
        <v>1.6003132</v>
      </c>
      <c r="O64" s="42">
        <v>50.507716177238002</v>
      </c>
      <c r="P64" s="42">
        <v>0</v>
      </c>
      <c r="Q64" s="42">
        <f>F64-H64</f>
        <v>51.212521016000011</v>
      </c>
      <c r="R64" s="42">
        <f t="shared" si="26"/>
        <v>1.8555481</v>
      </c>
      <c r="S64" s="88">
        <v>1</v>
      </c>
      <c r="T64" s="24" t="s">
        <v>102</v>
      </c>
      <c r="U64" s="1"/>
      <c r="W64" s="3"/>
      <c r="X64" s="3"/>
      <c r="Y64" s="3"/>
      <c r="Z64" s="3"/>
      <c r="AD64" s="1"/>
      <c r="AE64" s="1"/>
    </row>
    <row r="65" spans="1:31" ht="117" customHeight="1" x14ac:dyDescent="0.25">
      <c r="A65" s="22" t="s">
        <v>122</v>
      </c>
      <c r="B65" s="30" t="s">
        <v>134</v>
      </c>
      <c r="C65" s="24" t="s">
        <v>135</v>
      </c>
      <c r="D65" s="34" t="s">
        <v>32</v>
      </c>
      <c r="E65" s="34" t="s">
        <v>32</v>
      </c>
      <c r="F65" s="42" t="s">
        <v>32</v>
      </c>
      <c r="G65" s="42" t="s">
        <v>32</v>
      </c>
      <c r="H65" s="42">
        <f t="shared" si="25"/>
        <v>1.9637002300000002</v>
      </c>
      <c r="I65" s="42" t="s">
        <v>32</v>
      </c>
      <c r="J65" s="42">
        <v>0</v>
      </c>
      <c r="K65" s="42" t="s">
        <v>32</v>
      </c>
      <c r="L65" s="42">
        <v>0</v>
      </c>
      <c r="M65" s="42" t="s">
        <v>32</v>
      </c>
      <c r="N65" s="42">
        <v>1.9637002300000002</v>
      </c>
      <c r="O65" s="42" t="s">
        <v>32</v>
      </c>
      <c r="P65" s="42">
        <v>0</v>
      </c>
      <c r="Q65" s="42" t="s">
        <v>32</v>
      </c>
      <c r="R65" s="42" t="s">
        <v>32</v>
      </c>
      <c r="S65" s="91" t="s">
        <v>32</v>
      </c>
      <c r="T65" s="24" t="s">
        <v>136</v>
      </c>
      <c r="U65" s="1"/>
      <c r="W65" s="3"/>
      <c r="X65" s="3"/>
      <c r="Y65" s="3"/>
      <c r="Z65" s="3"/>
      <c r="AD65" s="1"/>
      <c r="AE65" s="1"/>
    </row>
    <row r="66" spans="1:31" ht="81.75" customHeight="1" x14ac:dyDescent="0.25">
      <c r="A66" s="121" t="s">
        <v>122</v>
      </c>
      <c r="B66" s="131" t="s">
        <v>137</v>
      </c>
      <c r="C66" s="123" t="s">
        <v>138</v>
      </c>
      <c r="D66" s="125" t="s">
        <v>32</v>
      </c>
      <c r="E66" s="125" t="s">
        <v>32</v>
      </c>
      <c r="F66" s="106" t="s">
        <v>32</v>
      </c>
      <c r="G66" s="106" t="s">
        <v>32</v>
      </c>
      <c r="H66" s="106">
        <f t="shared" si="25"/>
        <v>2.61346919</v>
      </c>
      <c r="I66" s="106" t="s">
        <v>32</v>
      </c>
      <c r="J66" s="106">
        <v>0</v>
      </c>
      <c r="K66" s="106" t="s">
        <v>32</v>
      </c>
      <c r="L66" s="106">
        <v>2.61346919</v>
      </c>
      <c r="M66" s="106" t="s">
        <v>32</v>
      </c>
      <c r="N66" s="106">
        <v>0</v>
      </c>
      <c r="O66" s="128" t="s">
        <v>32</v>
      </c>
      <c r="P66" s="106">
        <v>0</v>
      </c>
      <c r="Q66" s="106" t="s">
        <v>32</v>
      </c>
      <c r="R66" s="106" t="s">
        <v>32</v>
      </c>
      <c r="S66" s="91" t="s">
        <v>32</v>
      </c>
      <c r="T66" s="123" t="s">
        <v>139</v>
      </c>
      <c r="U66" s="1"/>
      <c r="W66" s="3"/>
      <c r="X66" s="3"/>
      <c r="Y66" s="3"/>
      <c r="Z66" s="3"/>
      <c r="AD66" s="1"/>
      <c r="AE66" s="1"/>
    </row>
    <row r="67" spans="1:31" ht="31.5" customHeight="1" x14ac:dyDescent="0.25">
      <c r="A67" s="17" t="s">
        <v>140</v>
      </c>
      <c r="B67" s="18" t="s">
        <v>141</v>
      </c>
      <c r="C67" s="19" t="s">
        <v>31</v>
      </c>
      <c r="D67" s="82">
        <f t="shared" ref="D67:R67" si="27">D68+D81+D82+D101</f>
        <v>7788.0809413865836</v>
      </c>
      <c r="E67" s="82">
        <f t="shared" si="27"/>
        <v>3149.6203923800003</v>
      </c>
      <c r="F67" s="82">
        <f t="shared" si="27"/>
        <v>4638.4605490065842</v>
      </c>
      <c r="G67" s="82">
        <f t="shared" si="27"/>
        <v>1438.8248756816001</v>
      </c>
      <c r="H67" s="82">
        <f t="shared" si="27"/>
        <v>2036.9407136500001</v>
      </c>
      <c r="I67" s="82">
        <f t="shared" si="27"/>
        <v>66.292754186240003</v>
      </c>
      <c r="J67" s="82">
        <f t="shared" si="27"/>
        <v>193.85287558000002</v>
      </c>
      <c r="K67" s="82">
        <f t="shared" si="27"/>
        <v>159.77228016076003</v>
      </c>
      <c r="L67" s="82">
        <f t="shared" si="27"/>
        <v>768.27875311000003</v>
      </c>
      <c r="M67" s="82">
        <f t="shared" si="27"/>
        <v>248.32250512706668</v>
      </c>
      <c r="N67" s="82">
        <f t="shared" si="27"/>
        <v>1074.8090849599998</v>
      </c>
      <c r="O67" s="82">
        <f t="shared" si="27"/>
        <v>964.43733620753335</v>
      </c>
      <c r="P67" s="82">
        <f t="shared" si="27"/>
        <v>0</v>
      </c>
      <c r="Q67" s="82">
        <f t="shared" si="27"/>
        <v>3841.7128017765835</v>
      </c>
      <c r="R67" s="82">
        <f t="shared" si="27"/>
        <v>322.36020775593335</v>
      </c>
      <c r="S67" s="83">
        <f>R67/(I67+K67)</f>
        <v>1.4259622620857164</v>
      </c>
      <c r="T67" s="21" t="s">
        <v>32</v>
      </c>
      <c r="U67" s="1"/>
      <c r="W67" s="3"/>
      <c r="X67" s="3"/>
      <c r="Y67" s="3"/>
      <c r="Z67" s="3"/>
      <c r="AD67" s="1"/>
      <c r="AE67" s="1"/>
    </row>
    <row r="68" spans="1:31" ht="47.25" customHeight="1" x14ac:dyDescent="0.25">
      <c r="A68" s="17" t="s">
        <v>142</v>
      </c>
      <c r="B68" s="18" t="s">
        <v>143</v>
      </c>
      <c r="C68" s="19" t="s">
        <v>31</v>
      </c>
      <c r="D68" s="82">
        <f t="shared" ref="D68:R68" si="28">SUM(D69:D80)</f>
        <v>1749.437973672</v>
      </c>
      <c r="E68" s="82">
        <f t="shared" si="28"/>
        <v>920.56487296</v>
      </c>
      <c r="F68" s="82">
        <f t="shared" si="28"/>
        <v>828.873100712</v>
      </c>
      <c r="G68" s="82">
        <f t="shared" si="28"/>
        <v>306.15521647600002</v>
      </c>
      <c r="H68" s="82">
        <f t="shared" si="28"/>
        <v>205.51126735</v>
      </c>
      <c r="I68" s="82">
        <f t="shared" si="28"/>
        <v>16.935312716000013</v>
      </c>
      <c r="J68" s="82">
        <f t="shared" si="28"/>
        <v>72.127528359999999</v>
      </c>
      <c r="K68" s="82">
        <f t="shared" si="28"/>
        <v>27.649000000000001</v>
      </c>
      <c r="L68" s="82">
        <f t="shared" si="28"/>
        <v>52.333747150000001</v>
      </c>
      <c r="M68" s="82">
        <f t="shared" si="28"/>
        <v>84.641000000000005</v>
      </c>
      <c r="N68" s="82">
        <f t="shared" si="28"/>
        <v>81.049991840000004</v>
      </c>
      <c r="O68" s="82">
        <f t="shared" si="28"/>
        <v>176.92990376</v>
      </c>
      <c r="P68" s="82">
        <f t="shared" si="28"/>
        <v>0</v>
      </c>
      <c r="Q68" s="82">
        <f t="shared" si="28"/>
        <v>688.00843575199997</v>
      </c>
      <c r="R68" s="82">
        <f t="shared" si="28"/>
        <v>11.639352244000015</v>
      </c>
      <c r="S68" s="83">
        <f>R68/(I68+K68)</f>
        <v>0.26106384813291045</v>
      </c>
      <c r="T68" s="21" t="s">
        <v>32</v>
      </c>
      <c r="U68" s="1"/>
      <c r="W68" s="3"/>
      <c r="X68" s="3"/>
      <c r="Y68" s="3"/>
      <c r="Z68" s="3"/>
      <c r="AD68" s="1"/>
      <c r="AE68" s="1"/>
    </row>
    <row r="69" spans="1:31" ht="36.75" customHeight="1" x14ac:dyDescent="0.25">
      <c r="A69" s="22" t="s">
        <v>142</v>
      </c>
      <c r="B69" s="32" t="s">
        <v>144</v>
      </c>
      <c r="C69" s="33" t="s">
        <v>145</v>
      </c>
      <c r="D69" s="42" t="s">
        <v>32</v>
      </c>
      <c r="E69" s="42" t="s">
        <v>32</v>
      </c>
      <c r="F69" s="42" t="s">
        <v>32</v>
      </c>
      <c r="G69" s="42" t="s">
        <v>32</v>
      </c>
      <c r="H69" s="42">
        <f t="shared" ref="H69:H80" si="29">J69+L69+N69+P69</f>
        <v>45.70968285</v>
      </c>
      <c r="I69" s="42" t="s">
        <v>32</v>
      </c>
      <c r="J69" s="42">
        <v>40.439740610000001</v>
      </c>
      <c r="K69" s="42" t="s">
        <v>32</v>
      </c>
      <c r="L69" s="42">
        <v>4.46351824</v>
      </c>
      <c r="M69" s="42" t="s">
        <v>32</v>
      </c>
      <c r="N69" s="42">
        <v>0.80642400000000003</v>
      </c>
      <c r="O69" s="42" t="s">
        <v>32</v>
      </c>
      <c r="P69" s="42">
        <v>0</v>
      </c>
      <c r="Q69" s="42" t="s">
        <v>32</v>
      </c>
      <c r="R69" s="42" t="s">
        <v>32</v>
      </c>
      <c r="S69" s="88" t="s">
        <v>32</v>
      </c>
      <c r="T69" s="24" t="s">
        <v>146</v>
      </c>
      <c r="U69" s="1"/>
      <c r="W69" s="3"/>
      <c r="X69" s="3"/>
      <c r="Y69" s="3"/>
      <c r="Z69" s="3"/>
      <c r="AD69" s="1"/>
      <c r="AE69" s="1"/>
    </row>
    <row r="70" spans="1:31" ht="319.5" customHeight="1" x14ac:dyDescent="0.25">
      <c r="A70" s="22" t="s">
        <v>142</v>
      </c>
      <c r="B70" s="32" t="s">
        <v>147</v>
      </c>
      <c r="C70" s="33" t="s">
        <v>148</v>
      </c>
      <c r="D70" s="42" t="s">
        <v>32</v>
      </c>
      <c r="E70" s="42" t="s">
        <v>32</v>
      </c>
      <c r="F70" s="42" t="s">
        <v>32</v>
      </c>
      <c r="G70" s="42" t="s">
        <v>32</v>
      </c>
      <c r="H70" s="42">
        <f t="shared" si="29"/>
        <v>0.45</v>
      </c>
      <c r="I70" s="42" t="s">
        <v>32</v>
      </c>
      <c r="J70" s="42">
        <v>0</v>
      </c>
      <c r="K70" s="42" t="s">
        <v>32</v>
      </c>
      <c r="L70" s="42">
        <v>0</v>
      </c>
      <c r="M70" s="42" t="s">
        <v>32</v>
      </c>
      <c r="N70" s="42">
        <v>0.45</v>
      </c>
      <c r="O70" s="42" t="s">
        <v>32</v>
      </c>
      <c r="P70" s="42">
        <v>0</v>
      </c>
      <c r="Q70" s="42" t="s">
        <v>32</v>
      </c>
      <c r="R70" s="42" t="s">
        <v>32</v>
      </c>
      <c r="S70" s="88" t="s">
        <v>32</v>
      </c>
      <c r="T70" s="24" t="s">
        <v>149</v>
      </c>
      <c r="U70" s="1"/>
      <c r="W70" s="3"/>
      <c r="X70" s="3"/>
      <c r="Y70" s="3"/>
      <c r="Z70" s="3"/>
      <c r="AD70" s="1"/>
      <c r="AE70" s="1"/>
    </row>
    <row r="71" spans="1:31" ht="20.25" customHeight="1" x14ac:dyDescent="0.25">
      <c r="A71" s="22" t="s">
        <v>142</v>
      </c>
      <c r="B71" s="25" t="s">
        <v>150</v>
      </c>
      <c r="C71" s="26" t="s">
        <v>151</v>
      </c>
      <c r="D71" s="42">
        <v>281.16206807199995</v>
      </c>
      <c r="E71" s="34">
        <v>279.88539555</v>
      </c>
      <c r="F71" s="42">
        <f>D71-E71</f>
        <v>1.2766725219999557</v>
      </c>
      <c r="G71" s="42">
        <f>I71+K71+M71+O71</f>
        <v>13.297312716000015</v>
      </c>
      <c r="H71" s="42">
        <f t="shared" si="29"/>
        <v>0</v>
      </c>
      <c r="I71" s="42">
        <v>13.297312716000015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f>F71-H71</f>
        <v>1.2766725219999557</v>
      </c>
      <c r="R71" s="42">
        <f>H71-(I71+K71+M71)</f>
        <v>-13.297312716000015</v>
      </c>
      <c r="S71" s="88">
        <f>R71/(I71+K71+M71)</f>
        <v>-1</v>
      </c>
      <c r="T71" s="24" t="s">
        <v>152</v>
      </c>
      <c r="U71" s="1"/>
      <c r="W71" s="3"/>
      <c r="X71" s="3"/>
      <c r="Y71" s="3"/>
      <c r="Z71" s="3"/>
      <c r="AD71" s="1"/>
      <c r="AE71" s="1"/>
    </row>
    <row r="72" spans="1:31" ht="42" customHeight="1" x14ac:dyDescent="0.25">
      <c r="A72" s="22" t="s">
        <v>142</v>
      </c>
      <c r="B72" s="25" t="s">
        <v>153</v>
      </c>
      <c r="C72" s="26" t="s">
        <v>154</v>
      </c>
      <c r="D72" s="42" t="s">
        <v>32</v>
      </c>
      <c r="E72" s="34" t="s">
        <v>32</v>
      </c>
      <c r="F72" s="42" t="s">
        <v>32</v>
      </c>
      <c r="G72" s="42" t="s">
        <v>32</v>
      </c>
      <c r="H72" s="42">
        <f t="shared" si="29"/>
        <v>-0.25878165000000003</v>
      </c>
      <c r="I72" s="42" t="s">
        <v>32</v>
      </c>
      <c r="J72" s="42">
        <v>0</v>
      </c>
      <c r="K72" s="42" t="s">
        <v>32</v>
      </c>
      <c r="L72" s="42">
        <v>-0.25878165000000003</v>
      </c>
      <c r="M72" s="42" t="s">
        <v>32</v>
      </c>
      <c r="N72" s="42">
        <v>0</v>
      </c>
      <c r="O72" s="42" t="s">
        <v>32</v>
      </c>
      <c r="P72" s="42">
        <v>0</v>
      </c>
      <c r="Q72" s="42" t="s">
        <v>32</v>
      </c>
      <c r="R72" s="42" t="s">
        <v>32</v>
      </c>
      <c r="S72" s="88" t="s">
        <v>32</v>
      </c>
      <c r="T72" s="24" t="s">
        <v>155</v>
      </c>
      <c r="U72" s="1"/>
      <c r="W72" s="3"/>
      <c r="X72" s="3"/>
      <c r="Y72" s="3"/>
      <c r="Z72" s="3"/>
      <c r="AD72" s="1"/>
      <c r="AE72" s="1"/>
    </row>
    <row r="73" spans="1:31" ht="42" customHeight="1" x14ac:dyDescent="0.25">
      <c r="A73" s="22" t="s">
        <v>142</v>
      </c>
      <c r="B73" s="25" t="s">
        <v>156</v>
      </c>
      <c r="C73" s="26" t="s">
        <v>157</v>
      </c>
      <c r="D73" s="42" t="s">
        <v>32</v>
      </c>
      <c r="E73" s="42" t="s">
        <v>32</v>
      </c>
      <c r="F73" s="42" t="s">
        <v>32</v>
      </c>
      <c r="G73" s="42" t="s">
        <v>32</v>
      </c>
      <c r="H73" s="42">
        <f t="shared" si="29"/>
        <v>-6.709412750000002</v>
      </c>
      <c r="I73" s="42" t="s">
        <v>32</v>
      </c>
      <c r="J73" s="42">
        <v>6.2542178600000007</v>
      </c>
      <c r="K73" s="42" t="s">
        <v>32</v>
      </c>
      <c r="L73" s="42">
        <v>-12.963630610000003</v>
      </c>
      <c r="M73" s="42" t="s">
        <v>32</v>
      </c>
      <c r="N73" s="42">
        <v>0</v>
      </c>
      <c r="O73" s="42" t="s">
        <v>32</v>
      </c>
      <c r="P73" s="42">
        <v>0</v>
      </c>
      <c r="Q73" s="42" t="s">
        <v>32</v>
      </c>
      <c r="R73" s="42" t="s">
        <v>32</v>
      </c>
      <c r="S73" s="88" t="s">
        <v>32</v>
      </c>
      <c r="T73" s="24" t="s">
        <v>155</v>
      </c>
      <c r="U73" s="1"/>
      <c r="W73" s="3"/>
      <c r="X73" s="3"/>
      <c r="Y73" s="3"/>
      <c r="Z73" s="3"/>
      <c r="AD73" s="1"/>
      <c r="AE73" s="1"/>
    </row>
    <row r="74" spans="1:31" ht="42" customHeight="1" x14ac:dyDescent="0.25">
      <c r="A74" s="22" t="s">
        <v>142</v>
      </c>
      <c r="B74" s="25" t="s">
        <v>158</v>
      </c>
      <c r="C74" s="26" t="s">
        <v>159</v>
      </c>
      <c r="D74" s="42" t="s">
        <v>32</v>
      </c>
      <c r="E74" s="42" t="s">
        <v>32</v>
      </c>
      <c r="F74" s="42" t="s">
        <v>32</v>
      </c>
      <c r="G74" s="42" t="s">
        <v>32</v>
      </c>
      <c r="H74" s="42">
        <f t="shared" si="29"/>
        <v>12.062901779999999</v>
      </c>
      <c r="I74" s="42" t="s">
        <v>32</v>
      </c>
      <c r="J74" s="42">
        <v>11.70376849</v>
      </c>
      <c r="K74" s="42" t="s">
        <v>32</v>
      </c>
      <c r="L74" s="42">
        <v>0.24316559999999982</v>
      </c>
      <c r="M74" s="42" t="s">
        <v>32</v>
      </c>
      <c r="N74" s="42">
        <v>0.11596768999999994</v>
      </c>
      <c r="O74" s="42" t="s">
        <v>32</v>
      </c>
      <c r="P74" s="42">
        <v>0</v>
      </c>
      <c r="Q74" s="42" t="s">
        <v>32</v>
      </c>
      <c r="R74" s="42" t="s">
        <v>32</v>
      </c>
      <c r="S74" s="88" t="s">
        <v>32</v>
      </c>
      <c r="T74" s="24" t="s">
        <v>75</v>
      </c>
      <c r="U74" s="1"/>
      <c r="W74" s="3"/>
      <c r="X74" s="3"/>
      <c r="Y74" s="3"/>
      <c r="Z74" s="3"/>
      <c r="AD74" s="1"/>
      <c r="AE74" s="1"/>
    </row>
    <row r="75" spans="1:31" ht="42" customHeight="1" x14ac:dyDescent="0.25">
      <c r="A75" s="22" t="s">
        <v>142</v>
      </c>
      <c r="B75" s="25" t="s">
        <v>160</v>
      </c>
      <c r="C75" s="26" t="s">
        <v>161</v>
      </c>
      <c r="D75" s="42" t="s">
        <v>32</v>
      </c>
      <c r="E75" s="42" t="s">
        <v>32</v>
      </c>
      <c r="F75" s="42" t="s">
        <v>32</v>
      </c>
      <c r="G75" s="42" t="s">
        <v>32</v>
      </c>
      <c r="H75" s="42">
        <f t="shared" si="29"/>
        <v>5.0071300000000003E-3</v>
      </c>
      <c r="I75" s="42" t="s">
        <v>32</v>
      </c>
      <c r="J75" s="42">
        <v>2.7382000000000001E-3</v>
      </c>
      <c r="K75" s="42" t="s">
        <v>32</v>
      </c>
      <c r="L75" s="42">
        <v>2.2689300000000002E-3</v>
      </c>
      <c r="M75" s="42" t="s">
        <v>32</v>
      </c>
      <c r="N75" s="42">
        <v>0</v>
      </c>
      <c r="O75" s="42" t="s">
        <v>32</v>
      </c>
      <c r="P75" s="42">
        <v>0</v>
      </c>
      <c r="Q75" s="42" t="s">
        <v>32</v>
      </c>
      <c r="R75" s="42" t="s">
        <v>32</v>
      </c>
      <c r="S75" s="88" t="s">
        <v>32</v>
      </c>
      <c r="T75" s="24" t="s">
        <v>75</v>
      </c>
      <c r="U75" s="1"/>
      <c r="W75" s="3"/>
      <c r="X75" s="3"/>
      <c r="Y75" s="3"/>
      <c r="Z75" s="3"/>
      <c r="AD75" s="1"/>
      <c r="AE75" s="1"/>
    </row>
    <row r="76" spans="1:31" ht="47.25" customHeight="1" x14ac:dyDescent="0.25">
      <c r="A76" s="22" t="s">
        <v>142</v>
      </c>
      <c r="B76" s="31" t="s">
        <v>162</v>
      </c>
      <c r="C76" s="26" t="s">
        <v>163</v>
      </c>
      <c r="D76" s="42">
        <v>421.18882406</v>
      </c>
      <c r="E76" s="34">
        <v>104.76174319</v>
      </c>
      <c r="F76" s="42">
        <f>D76-E76</f>
        <v>316.42708087</v>
      </c>
      <c r="G76" s="42">
        <f>I76+K76+M76+O76</f>
        <v>225.25865519999999</v>
      </c>
      <c r="H76" s="42">
        <f>J76+L76+N76+P76</f>
        <v>140.86466496000003</v>
      </c>
      <c r="I76" s="42">
        <v>3.6379999999999999</v>
      </c>
      <c r="J76" s="42">
        <v>12.245771380000001</v>
      </c>
      <c r="K76" s="42">
        <v>27.649000000000001</v>
      </c>
      <c r="L76" s="42">
        <v>60.22663842</v>
      </c>
      <c r="M76" s="42">
        <v>84.641000000000005</v>
      </c>
      <c r="N76" s="42">
        <v>68.392255160000005</v>
      </c>
      <c r="O76" s="42">
        <v>109.3306552</v>
      </c>
      <c r="P76" s="42">
        <v>0</v>
      </c>
      <c r="Q76" s="42">
        <f>F76-H76</f>
        <v>175.56241590999997</v>
      </c>
      <c r="R76" s="42">
        <f t="shared" ref="R76:R77" si="30">H76-(I76+K76+M76)</f>
        <v>24.93666496000003</v>
      </c>
      <c r="S76" s="88">
        <f t="shared" ref="S76" si="31">R76/(I76+K76+M76)</f>
        <v>0.21510476295631797</v>
      </c>
      <c r="T76" s="24" t="s">
        <v>164</v>
      </c>
      <c r="U76" s="1"/>
      <c r="W76" s="3"/>
      <c r="X76" s="3"/>
      <c r="Y76" s="3"/>
      <c r="Z76" s="3"/>
      <c r="AD76" s="1"/>
      <c r="AE76" s="1"/>
    </row>
    <row r="77" spans="1:31" ht="52.5" customHeight="1" x14ac:dyDescent="0.25">
      <c r="A77" s="22" t="s">
        <v>142</v>
      </c>
      <c r="B77" s="25" t="s">
        <v>165</v>
      </c>
      <c r="C77" s="26" t="s">
        <v>166</v>
      </c>
      <c r="D77" s="42">
        <v>1047.0870815400001</v>
      </c>
      <c r="E77" s="42">
        <v>535.91773422000006</v>
      </c>
      <c r="F77" s="42">
        <f>D77-E77</f>
        <v>511.16934732000004</v>
      </c>
      <c r="G77" s="42">
        <f>I77+K77+M77+O77</f>
        <v>67.599248560000007</v>
      </c>
      <c r="H77" s="42">
        <f t="shared" si="29"/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67.599248560000007</v>
      </c>
      <c r="P77" s="42">
        <v>0</v>
      </c>
      <c r="Q77" s="42">
        <f>F77-H77</f>
        <v>511.16934732000004</v>
      </c>
      <c r="R77" s="42">
        <f t="shared" si="30"/>
        <v>0</v>
      </c>
      <c r="S77" s="88">
        <v>0</v>
      </c>
      <c r="T77" s="24" t="s">
        <v>32</v>
      </c>
      <c r="U77" s="1"/>
      <c r="W77" s="3"/>
      <c r="X77" s="3"/>
      <c r="Y77" s="3"/>
      <c r="Z77" s="3"/>
      <c r="AD77" s="1"/>
      <c r="AE77" s="1"/>
    </row>
    <row r="78" spans="1:31" ht="125.25" customHeight="1" x14ac:dyDescent="0.25">
      <c r="A78" s="22" t="s">
        <v>142</v>
      </c>
      <c r="B78" s="25" t="s">
        <v>167</v>
      </c>
      <c r="C78" s="26" t="s">
        <v>168</v>
      </c>
      <c r="D78" s="42" t="s">
        <v>32</v>
      </c>
      <c r="E78" s="42" t="s">
        <v>32</v>
      </c>
      <c r="F78" s="42" t="s">
        <v>32</v>
      </c>
      <c r="G78" s="42" t="s">
        <v>32</v>
      </c>
      <c r="H78" s="42">
        <f t="shared" si="29"/>
        <v>1.88536865</v>
      </c>
      <c r="I78" s="42" t="s">
        <v>32</v>
      </c>
      <c r="J78" s="42">
        <v>0</v>
      </c>
      <c r="K78" s="42" t="s">
        <v>32</v>
      </c>
      <c r="L78" s="42">
        <v>0</v>
      </c>
      <c r="M78" s="42" t="s">
        <v>32</v>
      </c>
      <c r="N78" s="42">
        <v>1.88536865</v>
      </c>
      <c r="O78" s="42" t="s">
        <v>32</v>
      </c>
      <c r="P78" s="42">
        <v>0</v>
      </c>
      <c r="Q78" s="42" t="s">
        <v>32</v>
      </c>
      <c r="R78" s="42" t="s">
        <v>32</v>
      </c>
      <c r="S78" s="88" t="s">
        <v>32</v>
      </c>
      <c r="T78" s="24" t="s">
        <v>169</v>
      </c>
      <c r="U78" s="1"/>
      <c r="W78" s="3"/>
      <c r="X78" s="3"/>
      <c r="Y78" s="3"/>
      <c r="Z78" s="3"/>
      <c r="AD78" s="1"/>
      <c r="AE78" s="1"/>
    </row>
    <row r="79" spans="1:31" ht="125.25" customHeight="1" x14ac:dyDescent="0.25">
      <c r="A79" s="22" t="s">
        <v>142</v>
      </c>
      <c r="B79" s="23" t="s">
        <v>170</v>
      </c>
      <c r="C79" s="24" t="s">
        <v>171</v>
      </c>
      <c r="D79" s="42" t="s">
        <v>32</v>
      </c>
      <c r="E79" s="34" t="s">
        <v>32</v>
      </c>
      <c r="F79" s="42" t="s">
        <v>32</v>
      </c>
      <c r="G79" s="42" t="s">
        <v>32</v>
      </c>
      <c r="H79" s="42">
        <f t="shared" si="29"/>
        <v>9.7890388800000014</v>
      </c>
      <c r="I79" s="42" t="s">
        <v>32</v>
      </c>
      <c r="J79" s="42">
        <v>0.704321435</v>
      </c>
      <c r="K79" s="42" t="s">
        <v>32</v>
      </c>
      <c r="L79" s="42">
        <v>0.29187697500000015</v>
      </c>
      <c r="M79" s="42" t="s">
        <v>32</v>
      </c>
      <c r="N79" s="42">
        <v>8.7928404700000016</v>
      </c>
      <c r="O79" s="90" t="s">
        <v>32</v>
      </c>
      <c r="P79" s="42">
        <v>0</v>
      </c>
      <c r="Q79" s="42" t="s">
        <v>32</v>
      </c>
      <c r="R79" s="42" t="s">
        <v>32</v>
      </c>
      <c r="S79" s="88" t="s">
        <v>32</v>
      </c>
      <c r="T79" s="24" t="s">
        <v>172</v>
      </c>
      <c r="U79" s="1"/>
      <c r="W79" s="3"/>
      <c r="X79" s="3"/>
      <c r="Y79" s="3"/>
      <c r="Z79" s="3"/>
      <c r="AD79" s="1"/>
      <c r="AE79" s="1"/>
    </row>
    <row r="80" spans="1:31" ht="177.75" customHeight="1" x14ac:dyDescent="0.25">
      <c r="A80" s="121" t="s">
        <v>142</v>
      </c>
      <c r="B80" s="122" t="s">
        <v>173</v>
      </c>
      <c r="C80" s="123" t="s">
        <v>174</v>
      </c>
      <c r="D80" s="106" t="s">
        <v>32</v>
      </c>
      <c r="E80" s="125" t="s">
        <v>32</v>
      </c>
      <c r="F80" s="106" t="s">
        <v>32</v>
      </c>
      <c r="G80" s="106" t="s">
        <v>32</v>
      </c>
      <c r="H80" s="106">
        <f t="shared" si="29"/>
        <v>1.7127975</v>
      </c>
      <c r="I80" s="106" t="s">
        <v>32</v>
      </c>
      <c r="J80" s="106">
        <v>0.77697038500000004</v>
      </c>
      <c r="K80" s="106" t="s">
        <v>32</v>
      </c>
      <c r="L80" s="106">
        <v>0.32869124499999974</v>
      </c>
      <c r="M80" s="106" t="s">
        <v>32</v>
      </c>
      <c r="N80" s="106">
        <v>0.60713587000000024</v>
      </c>
      <c r="O80" s="128" t="s">
        <v>32</v>
      </c>
      <c r="P80" s="106">
        <v>0</v>
      </c>
      <c r="Q80" s="106" t="s">
        <v>32</v>
      </c>
      <c r="R80" s="106" t="s">
        <v>32</v>
      </c>
      <c r="S80" s="91" t="s">
        <v>32</v>
      </c>
      <c r="T80" s="123" t="s">
        <v>175</v>
      </c>
      <c r="U80" s="1"/>
      <c r="W80" s="3"/>
      <c r="X80" s="3"/>
      <c r="Y80" s="3"/>
      <c r="Z80" s="3"/>
      <c r="AD80" s="1"/>
      <c r="AE80" s="1"/>
    </row>
    <row r="81" spans="1:31" ht="67.5" customHeight="1" x14ac:dyDescent="0.25">
      <c r="A81" s="17" t="s">
        <v>176</v>
      </c>
      <c r="B81" s="18" t="s">
        <v>177</v>
      </c>
      <c r="C81" s="19" t="s">
        <v>31</v>
      </c>
      <c r="D81" s="82">
        <v>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  <c r="S81" s="83">
        <v>0</v>
      </c>
      <c r="T81" s="21" t="s">
        <v>32</v>
      </c>
      <c r="U81" s="1"/>
      <c r="W81" s="3"/>
      <c r="X81" s="3"/>
      <c r="Y81" s="3"/>
      <c r="Z81" s="3"/>
      <c r="AD81" s="1"/>
      <c r="AE81" s="1"/>
    </row>
    <row r="82" spans="1:31" ht="67.5" customHeight="1" x14ac:dyDescent="0.25">
      <c r="A82" s="17" t="s">
        <v>178</v>
      </c>
      <c r="B82" s="18" t="s">
        <v>179</v>
      </c>
      <c r="C82" s="19" t="s">
        <v>31</v>
      </c>
      <c r="D82" s="82">
        <f t="shared" ref="D82:R82" si="32">SUM(D83:D100)</f>
        <v>2803.4488859395992</v>
      </c>
      <c r="E82" s="82">
        <f t="shared" si="32"/>
        <v>1403.23856765</v>
      </c>
      <c r="F82" s="82">
        <f t="shared" si="32"/>
        <v>1400.2103182895999</v>
      </c>
      <c r="G82" s="82">
        <f t="shared" si="32"/>
        <v>642.64858179099997</v>
      </c>
      <c r="H82" s="82">
        <f t="shared" si="32"/>
        <v>648.27317083000003</v>
      </c>
      <c r="I82" s="82">
        <f t="shared" si="32"/>
        <v>29.067251754039994</v>
      </c>
      <c r="J82" s="82">
        <f t="shared" si="32"/>
        <v>17.961140960000002</v>
      </c>
      <c r="K82" s="82">
        <f t="shared" si="32"/>
        <v>73.231975670760008</v>
      </c>
      <c r="L82" s="82">
        <f t="shared" si="32"/>
        <v>290.72685384000005</v>
      </c>
      <c r="M82" s="82">
        <f t="shared" si="32"/>
        <v>114.45860167266667</v>
      </c>
      <c r="N82" s="82">
        <f t="shared" si="32"/>
        <v>339.5851760299999</v>
      </c>
      <c r="O82" s="82">
        <f t="shared" si="32"/>
        <v>425.89075269353322</v>
      </c>
      <c r="P82" s="82">
        <f t="shared" si="32"/>
        <v>0</v>
      </c>
      <c r="Q82" s="82">
        <f t="shared" si="32"/>
        <v>904.34331698959977</v>
      </c>
      <c r="R82" s="82">
        <f t="shared" si="32"/>
        <v>279.10917220253333</v>
      </c>
      <c r="S82" s="83">
        <f>R82/(I82+K82)</f>
        <v>2.7283605089560043</v>
      </c>
      <c r="T82" s="21" t="s">
        <v>32</v>
      </c>
      <c r="U82" s="1"/>
      <c r="W82" s="3"/>
      <c r="X82" s="3"/>
      <c r="Y82" s="3"/>
      <c r="Z82" s="3"/>
      <c r="AD82" s="1"/>
      <c r="AE82" s="1"/>
    </row>
    <row r="83" spans="1:31" ht="125.25" customHeight="1" x14ac:dyDescent="0.25">
      <c r="A83" s="22" t="s">
        <v>178</v>
      </c>
      <c r="B83" s="32" t="s">
        <v>180</v>
      </c>
      <c r="C83" s="33" t="s">
        <v>181</v>
      </c>
      <c r="D83" s="42">
        <v>225</v>
      </c>
      <c r="E83" s="42">
        <v>9.5815218000000009</v>
      </c>
      <c r="F83" s="42">
        <f t="shared" ref="F83:F90" si="33">D83-E83</f>
        <v>215.41847820000001</v>
      </c>
      <c r="G83" s="42">
        <f t="shared" ref="G83:H98" si="34">I83+K83+M83+O83</f>
        <v>123.01037420399999</v>
      </c>
      <c r="H83" s="42">
        <f t="shared" si="34"/>
        <v>89.108629610000008</v>
      </c>
      <c r="I83" s="42">
        <v>2.4557000000000003E-3</v>
      </c>
      <c r="J83" s="42">
        <v>0</v>
      </c>
      <c r="K83" s="42">
        <v>0</v>
      </c>
      <c r="L83" s="42">
        <v>0</v>
      </c>
      <c r="M83" s="42">
        <v>46.840287539999999</v>
      </c>
      <c r="N83" s="42">
        <v>89.108629610000008</v>
      </c>
      <c r="O83" s="42">
        <v>76.167630963999997</v>
      </c>
      <c r="P83" s="42">
        <v>0</v>
      </c>
      <c r="Q83" s="42">
        <f t="shared" ref="Q83:Q90" si="35">F83-H83</f>
        <v>126.30984859</v>
      </c>
      <c r="R83" s="42">
        <f t="shared" ref="R83:R90" si="36">H83-(I83+K83+M83)</f>
        <v>42.265886370000011</v>
      </c>
      <c r="S83" s="88">
        <f t="shared" ref="S83:S88" si="37">R83/(I83+K83+M83)</f>
        <v>0.90229315037015778</v>
      </c>
      <c r="T83" s="24" t="s">
        <v>182</v>
      </c>
      <c r="U83" s="1"/>
      <c r="W83" s="3"/>
      <c r="X83" s="3"/>
      <c r="Y83" s="3"/>
      <c r="Z83" s="3"/>
      <c r="AD83" s="1"/>
      <c r="AE83" s="1"/>
    </row>
    <row r="84" spans="1:31" ht="125.25" customHeight="1" x14ac:dyDescent="0.25">
      <c r="A84" s="22" t="s">
        <v>178</v>
      </c>
      <c r="B84" s="32" t="s">
        <v>183</v>
      </c>
      <c r="C84" s="33" t="s">
        <v>184</v>
      </c>
      <c r="D84" s="42">
        <v>171.55086451259996</v>
      </c>
      <c r="E84" s="34">
        <v>96.30167428</v>
      </c>
      <c r="F84" s="42">
        <f t="shared" si="33"/>
        <v>75.249190232599958</v>
      </c>
      <c r="G84" s="42">
        <f t="shared" si="34"/>
        <v>15.758925833999999</v>
      </c>
      <c r="H84" s="42">
        <f t="shared" si="34"/>
        <v>18.920665329999999</v>
      </c>
      <c r="I84" s="42">
        <v>0</v>
      </c>
      <c r="J84" s="42">
        <v>5.0922919699999989</v>
      </c>
      <c r="K84" s="42">
        <v>0</v>
      </c>
      <c r="L84" s="42">
        <v>4.5398763700000009</v>
      </c>
      <c r="M84" s="42">
        <v>0</v>
      </c>
      <c r="N84" s="42">
        <v>9.2884969900000005</v>
      </c>
      <c r="O84" s="42">
        <v>15.758925833999999</v>
      </c>
      <c r="P84" s="42">
        <v>0</v>
      </c>
      <c r="Q84" s="42">
        <f t="shared" si="35"/>
        <v>56.328524902599959</v>
      </c>
      <c r="R84" s="42">
        <f t="shared" si="36"/>
        <v>18.920665329999999</v>
      </c>
      <c r="S84" s="88">
        <v>1</v>
      </c>
      <c r="T84" s="24" t="s">
        <v>185</v>
      </c>
      <c r="U84" s="1"/>
      <c r="W84" s="3"/>
      <c r="X84" s="3"/>
      <c r="Y84" s="3"/>
      <c r="Z84" s="3"/>
      <c r="AD84" s="1"/>
      <c r="AE84" s="1"/>
    </row>
    <row r="85" spans="1:31" ht="31.5" customHeight="1" x14ac:dyDescent="0.25">
      <c r="A85" s="22" t="s">
        <v>178</v>
      </c>
      <c r="B85" s="23" t="s">
        <v>186</v>
      </c>
      <c r="C85" s="26" t="s">
        <v>187</v>
      </c>
      <c r="D85" s="42">
        <v>313.75069999999994</v>
      </c>
      <c r="E85" s="34">
        <v>209.78274707999998</v>
      </c>
      <c r="F85" s="42">
        <f t="shared" si="33"/>
        <v>103.96795291999996</v>
      </c>
      <c r="G85" s="42">
        <f t="shared" si="34"/>
        <v>35.097431779999994</v>
      </c>
      <c r="H85" s="42">
        <f t="shared" si="34"/>
        <v>26.690821500000006</v>
      </c>
      <c r="I85" s="42">
        <v>6.3930447119999991</v>
      </c>
      <c r="J85" s="42">
        <v>0.7123295999999999</v>
      </c>
      <c r="K85" s="42">
        <v>10.1817623916</v>
      </c>
      <c r="L85" s="42">
        <v>14.084023660000003</v>
      </c>
      <c r="M85" s="42">
        <v>11.7222986382</v>
      </c>
      <c r="N85" s="42">
        <v>11.89446824</v>
      </c>
      <c r="O85" s="42">
        <v>6.8003260381999997</v>
      </c>
      <c r="P85" s="42">
        <v>0</v>
      </c>
      <c r="Q85" s="42">
        <f t="shared" si="35"/>
        <v>77.277131419999961</v>
      </c>
      <c r="R85" s="42">
        <f t="shared" si="36"/>
        <v>-1.6062842417999903</v>
      </c>
      <c r="S85" s="88">
        <f t="shared" si="37"/>
        <v>-5.6764965875192495E-2</v>
      </c>
      <c r="T85" s="24" t="s">
        <v>32</v>
      </c>
      <c r="U85" s="1"/>
      <c r="W85" s="3"/>
      <c r="X85" s="3"/>
      <c r="Y85" s="3"/>
      <c r="Z85" s="3"/>
      <c r="AD85" s="1"/>
      <c r="AE85" s="1"/>
    </row>
    <row r="86" spans="1:31" ht="31.5" customHeight="1" x14ac:dyDescent="0.25">
      <c r="A86" s="22" t="s">
        <v>178</v>
      </c>
      <c r="B86" s="23" t="s">
        <v>188</v>
      </c>
      <c r="C86" s="26" t="s">
        <v>189</v>
      </c>
      <c r="D86" s="42">
        <v>186.41013648299997</v>
      </c>
      <c r="E86" s="34">
        <v>88.435570259999992</v>
      </c>
      <c r="F86" s="42">
        <f t="shared" si="33"/>
        <v>97.974566222999982</v>
      </c>
      <c r="G86" s="42">
        <f t="shared" si="34"/>
        <v>23.283200000000001</v>
      </c>
      <c r="H86" s="42">
        <f t="shared" si="34"/>
        <v>10.269910880000001</v>
      </c>
      <c r="I86" s="42">
        <v>2.1369507300000006</v>
      </c>
      <c r="J86" s="42">
        <v>1.13750442</v>
      </c>
      <c r="K86" s="42">
        <v>6.9348326806666698</v>
      </c>
      <c r="L86" s="42">
        <v>4.4970737200000004</v>
      </c>
      <c r="M86" s="42">
        <v>6.5884255350000007</v>
      </c>
      <c r="N86" s="42">
        <v>4.63533274</v>
      </c>
      <c r="O86" s="42">
        <v>7.6229910543333297</v>
      </c>
      <c r="P86" s="42">
        <v>0</v>
      </c>
      <c r="Q86" s="42">
        <f t="shared" si="35"/>
        <v>87.704655342999985</v>
      </c>
      <c r="R86" s="42">
        <f t="shared" si="36"/>
        <v>-5.3902980656666699</v>
      </c>
      <c r="S86" s="88">
        <f t="shared" si="37"/>
        <v>-0.34420345758912857</v>
      </c>
      <c r="T86" s="24" t="s">
        <v>190</v>
      </c>
      <c r="U86" s="1"/>
      <c r="W86" s="3"/>
      <c r="X86" s="3"/>
      <c r="Y86" s="3"/>
      <c r="Z86" s="3"/>
      <c r="AD86" s="1"/>
      <c r="AE86" s="1"/>
    </row>
    <row r="87" spans="1:31" ht="31.5" customHeight="1" x14ac:dyDescent="0.25">
      <c r="A87" s="22" t="s">
        <v>178</v>
      </c>
      <c r="B87" s="23" t="s">
        <v>191</v>
      </c>
      <c r="C87" s="26" t="s">
        <v>192</v>
      </c>
      <c r="D87" s="42">
        <v>215.0130382774</v>
      </c>
      <c r="E87" s="34">
        <v>166.14953801000001</v>
      </c>
      <c r="F87" s="42">
        <f t="shared" si="33"/>
        <v>48.863500267399985</v>
      </c>
      <c r="G87" s="42">
        <f t="shared" si="34"/>
        <v>12.469000000000001</v>
      </c>
      <c r="H87" s="42">
        <f t="shared" si="34"/>
        <v>12.574831099999999</v>
      </c>
      <c r="I87" s="42">
        <v>2.9424000000000001</v>
      </c>
      <c r="J87" s="42">
        <v>0.48920751000000001</v>
      </c>
      <c r="K87" s="42">
        <v>1.0035703833333334</v>
      </c>
      <c r="L87" s="42">
        <v>9.3278108599999996</v>
      </c>
      <c r="M87" s="42">
        <v>3.6252828266666661</v>
      </c>
      <c r="N87" s="42">
        <v>2.7578127299999999</v>
      </c>
      <c r="O87" s="42">
        <v>4.8977467900000002</v>
      </c>
      <c r="P87" s="42">
        <v>0</v>
      </c>
      <c r="Q87" s="42">
        <f t="shared" si="35"/>
        <v>36.288669167399988</v>
      </c>
      <c r="R87" s="42">
        <f t="shared" si="36"/>
        <v>5.003577889999999</v>
      </c>
      <c r="S87" s="88">
        <f t="shared" si="37"/>
        <v>0.66086521626186623</v>
      </c>
      <c r="T87" s="24" t="s">
        <v>190</v>
      </c>
      <c r="U87" s="1"/>
      <c r="W87" s="3"/>
      <c r="X87" s="3"/>
      <c r="Y87" s="3"/>
      <c r="Z87" s="3"/>
      <c r="AD87" s="1"/>
      <c r="AE87" s="1"/>
    </row>
    <row r="88" spans="1:31" ht="31.5" customHeight="1" x14ac:dyDescent="0.25">
      <c r="A88" s="22" t="s">
        <v>178</v>
      </c>
      <c r="B88" s="23" t="s">
        <v>193</v>
      </c>
      <c r="C88" s="26" t="s">
        <v>194</v>
      </c>
      <c r="D88" s="42">
        <v>163.19261551399998</v>
      </c>
      <c r="E88" s="34">
        <v>115.27391039000001</v>
      </c>
      <c r="F88" s="42">
        <f t="shared" si="33"/>
        <v>47.91870512399997</v>
      </c>
      <c r="G88" s="42">
        <f t="shared" si="34"/>
        <v>6.6559999999999997</v>
      </c>
      <c r="H88" s="42">
        <f t="shared" si="34"/>
        <v>1.5124819999999999E-2</v>
      </c>
      <c r="I88" s="42">
        <v>1.3794067639999994</v>
      </c>
      <c r="J88" s="42">
        <v>1.5124819999999999E-2</v>
      </c>
      <c r="K88" s="42">
        <v>5.2765932360000001</v>
      </c>
      <c r="L88" s="42">
        <v>0</v>
      </c>
      <c r="M88" s="42">
        <v>0</v>
      </c>
      <c r="N88" s="42">
        <v>0</v>
      </c>
      <c r="O88" s="42">
        <v>0</v>
      </c>
      <c r="P88" s="42">
        <v>0</v>
      </c>
      <c r="Q88" s="42">
        <f t="shared" si="35"/>
        <v>47.903580303999973</v>
      </c>
      <c r="R88" s="42">
        <f t="shared" si="36"/>
        <v>-6.6408751800000001</v>
      </c>
      <c r="S88" s="88">
        <f t="shared" si="37"/>
        <v>-0.99772764122596158</v>
      </c>
      <c r="T88" s="24" t="s">
        <v>195</v>
      </c>
      <c r="U88" s="1"/>
      <c r="W88" s="3"/>
      <c r="X88" s="3"/>
      <c r="Y88" s="3"/>
      <c r="Z88" s="3"/>
      <c r="AD88" s="1"/>
      <c r="AE88" s="1"/>
    </row>
    <row r="89" spans="1:31" ht="31.5" customHeight="1" x14ac:dyDescent="0.25">
      <c r="A89" s="22" t="s">
        <v>178</v>
      </c>
      <c r="B89" s="23" t="s">
        <v>196</v>
      </c>
      <c r="C89" s="26" t="s">
        <v>197</v>
      </c>
      <c r="D89" s="42">
        <v>81.625199999999992</v>
      </c>
      <c r="E89" s="34">
        <v>0</v>
      </c>
      <c r="F89" s="42">
        <f t="shared" si="33"/>
        <v>81.625199999999992</v>
      </c>
      <c r="G89" s="42">
        <f t="shared" si="34"/>
        <v>8.2315094280000007</v>
      </c>
      <c r="H89" s="42">
        <f t="shared" si="34"/>
        <v>8.573504100000001</v>
      </c>
      <c r="I89" s="42">
        <v>0</v>
      </c>
      <c r="J89" s="42">
        <v>0.12020865999999999</v>
      </c>
      <c r="K89" s="42">
        <v>0</v>
      </c>
      <c r="L89" s="42">
        <v>4.8397294800000008</v>
      </c>
      <c r="M89" s="42">
        <v>0</v>
      </c>
      <c r="N89" s="42">
        <v>3.6135659599999999</v>
      </c>
      <c r="O89" s="42">
        <v>8.2315094280000007</v>
      </c>
      <c r="P89" s="42">
        <v>0</v>
      </c>
      <c r="Q89" s="42">
        <f t="shared" si="35"/>
        <v>73.051695899999999</v>
      </c>
      <c r="R89" s="42">
        <f t="shared" si="36"/>
        <v>8.573504100000001</v>
      </c>
      <c r="S89" s="88">
        <v>1</v>
      </c>
      <c r="T89" s="34" t="s">
        <v>190</v>
      </c>
      <c r="U89" s="1"/>
      <c r="W89" s="3"/>
      <c r="X89" s="3"/>
      <c r="Y89" s="3"/>
      <c r="Z89" s="3"/>
      <c r="AD89" s="1"/>
      <c r="AE89" s="1"/>
    </row>
    <row r="90" spans="1:31" ht="31.5" customHeight="1" x14ac:dyDescent="0.25">
      <c r="A90" s="22" t="s">
        <v>178</v>
      </c>
      <c r="B90" s="23" t="s">
        <v>198</v>
      </c>
      <c r="C90" s="26" t="s">
        <v>199</v>
      </c>
      <c r="D90" s="42">
        <v>8.2847999999999988</v>
      </c>
      <c r="E90" s="34">
        <v>0</v>
      </c>
      <c r="F90" s="42">
        <f t="shared" si="33"/>
        <v>8.2847999999999988</v>
      </c>
      <c r="G90" s="42">
        <f t="shared" si="34"/>
        <v>8.2847999999999988</v>
      </c>
      <c r="H90" s="42">
        <f t="shared" si="34"/>
        <v>6.2130675800000006</v>
      </c>
      <c r="I90" s="42">
        <v>0</v>
      </c>
      <c r="J90" s="42">
        <v>0.29566722000000001</v>
      </c>
      <c r="K90" s="42">
        <v>0</v>
      </c>
      <c r="L90" s="42">
        <v>3.5633440200000002</v>
      </c>
      <c r="M90" s="42">
        <v>0</v>
      </c>
      <c r="N90" s="42">
        <v>2.3540563400000001</v>
      </c>
      <c r="O90" s="42">
        <v>8.2847999999999988</v>
      </c>
      <c r="P90" s="42">
        <v>0</v>
      </c>
      <c r="Q90" s="42">
        <f t="shared" si="35"/>
        <v>2.0717324199999982</v>
      </c>
      <c r="R90" s="42">
        <f t="shared" si="36"/>
        <v>6.2130675800000006</v>
      </c>
      <c r="S90" s="88">
        <v>1</v>
      </c>
      <c r="T90" s="34" t="s">
        <v>190</v>
      </c>
      <c r="U90" s="1"/>
      <c r="W90" s="3"/>
      <c r="X90" s="3"/>
      <c r="Y90" s="3"/>
      <c r="Z90" s="3"/>
      <c r="AD90" s="1"/>
      <c r="AE90" s="1"/>
    </row>
    <row r="91" spans="1:31" ht="31.5" customHeight="1" x14ac:dyDescent="0.25">
      <c r="A91" s="22" t="s">
        <v>178</v>
      </c>
      <c r="B91" s="23" t="s">
        <v>200</v>
      </c>
      <c r="C91" s="26" t="s">
        <v>201</v>
      </c>
      <c r="D91" s="87" t="s">
        <v>32</v>
      </c>
      <c r="E91" s="87" t="s">
        <v>32</v>
      </c>
      <c r="F91" s="87" t="s">
        <v>32</v>
      </c>
      <c r="G91" s="87" t="s">
        <v>32</v>
      </c>
      <c r="H91" s="42">
        <f t="shared" si="34"/>
        <v>2.1480000000000001</v>
      </c>
      <c r="I91" s="42" t="s">
        <v>32</v>
      </c>
      <c r="J91" s="42">
        <v>2.1480000000000001</v>
      </c>
      <c r="K91" s="42" t="s">
        <v>32</v>
      </c>
      <c r="L91" s="42">
        <v>0</v>
      </c>
      <c r="M91" s="42" t="s">
        <v>32</v>
      </c>
      <c r="N91" s="42">
        <v>0</v>
      </c>
      <c r="O91" s="42" t="s">
        <v>32</v>
      </c>
      <c r="P91" s="42">
        <v>0</v>
      </c>
      <c r="Q91" s="42" t="s">
        <v>32</v>
      </c>
      <c r="R91" s="42" t="s">
        <v>32</v>
      </c>
      <c r="S91" s="42" t="s">
        <v>32</v>
      </c>
      <c r="T91" s="42" t="s">
        <v>75</v>
      </c>
      <c r="U91" s="1"/>
      <c r="W91" s="3"/>
      <c r="X91" s="3"/>
      <c r="Y91" s="3"/>
      <c r="Z91" s="3"/>
      <c r="AD91" s="1"/>
      <c r="AE91" s="1"/>
    </row>
    <row r="92" spans="1:31" ht="31.5" customHeight="1" x14ac:dyDescent="0.25">
      <c r="A92" s="22" t="s">
        <v>178</v>
      </c>
      <c r="B92" s="23" t="s">
        <v>202</v>
      </c>
      <c r="C92" s="26" t="s">
        <v>203</v>
      </c>
      <c r="D92" s="42">
        <v>177.18503197299998</v>
      </c>
      <c r="E92" s="34">
        <v>120.59546516</v>
      </c>
      <c r="F92" s="42">
        <f>D92-E92</f>
        <v>56.589566812999976</v>
      </c>
      <c r="G92" s="42">
        <f>I92+K92+M92+O92</f>
        <v>1.228</v>
      </c>
      <c r="H92" s="42">
        <f t="shared" si="34"/>
        <v>0</v>
      </c>
      <c r="I92" s="42">
        <v>1.228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f>F92-H92</f>
        <v>56.589566812999976</v>
      </c>
      <c r="R92" s="42">
        <f t="shared" ref="R92:R96" si="38">H92-(I92+K92+M92)</f>
        <v>-1.228</v>
      </c>
      <c r="S92" s="88">
        <f t="shared" ref="S92:S96" si="39">R92/(I92+K92+M92)</f>
        <v>-1</v>
      </c>
      <c r="T92" s="34" t="s">
        <v>204</v>
      </c>
      <c r="U92" s="1"/>
      <c r="W92" s="3"/>
      <c r="X92" s="3"/>
      <c r="Y92" s="3"/>
      <c r="Z92" s="3"/>
      <c r="AD92" s="1"/>
      <c r="AE92" s="1"/>
    </row>
    <row r="93" spans="1:31" ht="71.25" customHeight="1" x14ac:dyDescent="0.25">
      <c r="A93" s="22" t="s">
        <v>178</v>
      </c>
      <c r="B93" s="23" t="s">
        <v>205</v>
      </c>
      <c r="C93" s="26" t="s">
        <v>206</v>
      </c>
      <c r="D93" s="42">
        <v>551.9275702356</v>
      </c>
      <c r="E93" s="42">
        <v>355.22744335000004</v>
      </c>
      <c r="F93" s="42">
        <f>D93-E93</f>
        <v>196.70012688559996</v>
      </c>
      <c r="G93" s="42">
        <f>I93+K93+M93+O93</f>
        <v>107.16063416099993</v>
      </c>
      <c r="H93" s="42">
        <f t="shared" si="34"/>
        <v>120.07725808000001</v>
      </c>
      <c r="I93" s="42">
        <v>6.64686875652</v>
      </c>
      <c r="J93" s="42">
        <v>2.2627063299999999</v>
      </c>
      <c r="K93" s="42">
        <v>24.327330715880002</v>
      </c>
      <c r="L93" s="42">
        <v>79.90648173000001</v>
      </c>
      <c r="M93" s="42">
        <v>19.004099106400002</v>
      </c>
      <c r="N93" s="42">
        <v>37.90807001999999</v>
      </c>
      <c r="O93" s="42">
        <v>57.182335582199926</v>
      </c>
      <c r="P93" s="42">
        <v>0</v>
      </c>
      <c r="Q93" s="42">
        <f>F93-H93</f>
        <v>76.62286880559995</v>
      </c>
      <c r="R93" s="42">
        <f t="shared" si="38"/>
        <v>70.0989595012</v>
      </c>
      <c r="S93" s="88">
        <f t="shared" si="39"/>
        <v>1.4025879530627889</v>
      </c>
      <c r="T93" s="87" t="s">
        <v>207</v>
      </c>
      <c r="U93" s="1"/>
      <c r="W93" s="3"/>
      <c r="X93" s="3"/>
      <c r="Y93" s="3"/>
      <c r="Z93" s="3"/>
      <c r="AD93" s="1"/>
      <c r="AE93" s="1"/>
    </row>
    <row r="94" spans="1:31" ht="61.5" customHeight="1" x14ac:dyDescent="0.25">
      <c r="A94" s="22" t="s">
        <v>178</v>
      </c>
      <c r="B94" s="23" t="s">
        <v>208</v>
      </c>
      <c r="C94" s="26" t="s">
        <v>209</v>
      </c>
      <c r="D94" s="42">
        <v>130.41720039</v>
      </c>
      <c r="E94" s="34">
        <v>22.30247687</v>
      </c>
      <c r="F94" s="42">
        <f>D94-E94</f>
        <v>108.11472352000001</v>
      </c>
      <c r="G94" s="42">
        <f>I94+K94+M94+O94</f>
        <v>81.086689481999997</v>
      </c>
      <c r="H94" s="42">
        <f t="shared" si="34"/>
        <v>66.363555259999998</v>
      </c>
      <c r="I94" s="42">
        <v>0</v>
      </c>
      <c r="J94" s="42">
        <v>0</v>
      </c>
      <c r="K94" s="42">
        <v>0</v>
      </c>
      <c r="L94" s="42">
        <v>35.084733549999996</v>
      </c>
      <c r="M94" s="42">
        <v>0</v>
      </c>
      <c r="N94" s="42">
        <v>31.278821709999999</v>
      </c>
      <c r="O94" s="42">
        <v>81.086689481999997</v>
      </c>
      <c r="P94" s="42">
        <v>0</v>
      </c>
      <c r="Q94" s="42">
        <f>F94-H94</f>
        <v>41.751168260000014</v>
      </c>
      <c r="R94" s="42">
        <f t="shared" si="38"/>
        <v>66.363555259999998</v>
      </c>
      <c r="S94" s="88">
        <v>1</v>
      </c>
      <c r="T94" s="87" t="s">
        <v>210</v>
      </c>
      <c r="U94" s="1"/>
      <c r="W94" s="3"/>
      <c r="X94" s="3"/>
      <c r="Y94" s="3"/>
      <c r="Z94" s="3"/>
      <c r="AD94" s="1"/>
      <c r="AE94" s="1"/>
    </row>
    <row r="95" spans="1:31" ht="61.5" customHeight="1" x14ac:dyDescent="0.25">
      <c r="A95" s="22" t="s">
        <v>178</v>
      </c>
      <c r="B95" s="23" t="s">
        <v>211</v>
      </c>
      <c r="C95" s="26" t="s">
        <v>212</v>
      </c>
      <c r="D95" s="42">
        <v>344.87247318200002</v>
      </c>
      <c r="E95" s="34">
        <v>117.71744773</v>
      </c>
      <c r="F95" s="42">
        <f>D95-E95</f>
        <v>227.15502545200002</v>
      </c>
      <c r="G95" s="42">
        <f>I95+K95+M95+O95</f>
        <v>115.814958424</v>
      </c>
      <c r="H95" s="42">
        <f t="shared" si="34"/>
        <v>69.767422150000002</v>
      </c>
      <c r="I95" s="42">
        <v>2.6603001600000002</v>
      </c>
      <c r="J95" s="42">
        <v>0</v>
      </c>
      <c r="K95" s="42">
        <v>0</v>
      </c>
      <c r="L95" s="42">
        <v>38.737467129999999</v>
      </c>
      <c r="M95" s="42">
        <v>0</v>
      </c>
      <c r="N95" s="42">
        <v>31.029955020000003</v>
      </c>
      <c r="O95" s="42">
        <v>113.15465826399999</v>
      </c>
      <c r="P95" s="42">
        <v>0</v>
      </c>
      <c r="Q95" s="42">
        <f>F95-H95</f>
        <v>157.387603302</v>
      </c>
      <c r="R95" s="42">
        <f t="shared" si="38"/>
        <v>67.107121989999996</v>
      </c>
      <c r="S95" s="88">
        <f t="shared" si="39"/>
        <v>25.225394862961625</v>
      </c>
      <c r="T95" s="87" t="s">
        <v>210</v>
      </c>
      <c r="U95" s="1"/>
      <c r="W95" s="3"/>
      <c r="X95" s="3"/>
      <c r="Y95" s="3"/>
      <c r="Z95" s="3"/>
      <c r="AD95" s="1"/>
      <c r="AE95" s="1"/>
    </row>
    <row r="96" spans="1:31" ht="61.5" customHeight="1" x14ac:dyDescent="0.25">
      <c r="A96" s="22" t="s">
        <v>178</v>
      </c>
      <c r="B96" s="23" t="s">
        <v>213</v>
      </c>
      <c r="C96" s="26" t="s">
        <v>214</v>
      </c>
      <c r="D96" s="42">
        <v>234.21925537200002</v>
      </c>
      <c r="E96" s="34">
        <v>101.87077272000001</v>
      </c>
      <c r="F96" s="42">
        <f>D96-E96</f>
        <v>132.34848265200003</v>
      </c>
      <c r="G96" s="42">
        <f>I96+K96+M96+O96</f>
        <v>104.56705847800001</v>
      </c>
      <c r="H96" s="42">
        <f t="shared" si="34"/>
        <v>67.292210889999993</v>
      </c>
      <c r="I96" s="42">
        <v>5.67782493152</v>
      </c>
      <c r="J96" s="42">
        <v>5.6881004300000004</v>
      </c>
      <c r="K96" s="42">
        <v>25.50788626328</v>
      </c>
      <c r="L96" s="42">
        <v>27.091219529999996</v>
      </c>
      <c r="M96" s="42">
        <v>26.678208026400007</v>
      </c>
      <c r="N96" s="42">
        <v>34.512890929999998</v>
      </c>
      <c r="O96" s="42">
        <v>46.7031392568</v>
      </c>
      <c r="P96" s="42">
        <v>0</v>
      </c>
      <c r="Q96" s="42">
        <f>F96-H96</f>
        <v>65.056271762000037</v>
      </c>
      <c r="R96" s="42">
        <f t="shared" si="38"/>
        <v>9.4282916687999858</v>
      </c>
      <c r="S96" s="88">
        <f t="shared" si="39"/>
        <v>0.16293904380651902</v>
      </c>
      <c r="T96" s="87" t="s">
        <v>210</v>
      </c>
      <c r="U96" s="1"/>
      <c r="W96" s="3"/>
      <c r="X96" s="3"/>
      <c r="Y96" s="3"/>
      <c r="Z96" s="3"/>
      <c r="AD96" s="1"/>
      <c r="AE96" s="1"/>
    </row>
    <row r="97" spans="1:31" ht="61.5" customHeight="1" x14ac:dyDescent="0.25">
      <c r="A97" s="92" t="s">
        <v>178</v>
      </c>
      <c r="B97" s="93" t="s">
        <v>215</v>
      </c>
      <c r="C97" s="94" t="s">
        <v>216</v>
      </c>
      <c r="D97" s="95" t="s">
        <v>32</v>
      </c>
      <c r="E97" s="96" t="s">
        <v>32</v>
      </c>
      <c r="F97" s="95" t="s">
        <v>32</v>
      </c>
      <c r="G97" s="95" t="s">
        <v>32</v>
      </c>
      <c r="H97" s="42">
        <f t="shared" si="34"/>
        <v>26.158451009999997</v>
      </c>
      <c r="I97" s="95" t="s">
        <v>32</v>
      </c>
      <c r="J97" s="95">
        <v>0</v>
      </c>
      <c r="K97" s="95" t="s">
        <v>32</v>
      </c>
      <c r="L97" s="95">
        <v>8.2861769199999991</v>
      </c>
      <c r="M97" s="95" t="s">
        <v>32</v>
      </c>
      <c r="N97" s="95">
        <v>17.872274089999998</v>
      </c>
      <c r="O97" s="95" t="s">
        <v>32</v>
      </c>
      <c r="P97" s="95">
        <v>0</v>
      </c>
      <c r="Q97" s="95" t="s">
        <v>32</v>
      </c>
      <c r="R97" s="95" t="s">
        <v>32</v>
      </c>
      <c r="S97" s="97" t="s">
        <v>32</v>
      </c>
      <c r="T97" s="96" t="s">
        <v>217</v>
      </c>
      <c r="U97" s="1"/>
      <c r="W97" s="3"/>
      <c r="X97" s="3"/>
      <c r="Y97" s="3"/>
      <c r="Z97" s="3"/>
      <c r="AD97" s="1"/>
      <c r="AE97" s="1"/>
    </row>
    <row r="98" spans="1:31" ht="47.25" customHeight="1" x14ac:dyDescent="0.25">
      <c r="A98" s="92" t="s">
        <v>178</v>
      </c>
      <c r="B98" s="93" t="s">
        <v>218</v>
      </c>
      <c r="C98" s="94" t="s">
        <v>219</v>
      </c>
      <c r="D98" s="95" t="s">
        <v>32</v>
      </c>
      <c r="E98" s="96" t="s">
        <v>32</v>
      </c>
      <c r="F98" s="95" t="s">
        <v>32</v>
      </c>
      <c r="G98" s="95" t="s">
        <v>32</v>
      </c>
      <c r="H98" s="42">
        <f t="shared" si="34"/>
        <v>51.022364750000008</v>
      </c>
      <c r="I98" s="95" t="s">
        <v>32</v>
      </c>
      <c r="J98" s="95">
        <v>0</v>
      </c>
      <c r="K98" s="95" t="s">
        <v>32</v>
      </c>
      <c r="L98" s="95">
        <v>27.860964510000006</v>
      </c>
      <c r="M98" s="95" t="s">
        <v>32</v>
      </c>
      <c r="N98" s="95">
        <v>23.161400240000003</v>
      </c>
      <c r="O98" s="95" t="s">
        <v>32</v>
      </c>
      <c r="P98" s="95">
        <v>0</v>
      </c>
      <c r="Q98" s="95" t="s">
        <v>32</v>
      </c>
      <c r="R98" s="95" t="s">
        <v>32</v>
      </c>
      <c r="S98" s="97" t="s">
        <v>32</v>
      </c>
      <c r="T98" s="96" t="s">
        <v>217</v>
      </c>
      <c r="U98" s="1"/>
      <c r="W98" s="3"/>
      <c r="X98" s="3"/>
      <c r="Y98" s="3"/>
      <c r="Z98" s="3"/>
      <c r="AD98" s="1"/>
      <c r="AE98" s="1"/>
    </row>
    <row r="99" spans="1:31" ht="47.25" customHeight="1" x14ac:dyDescent="0.25">
      <c r="A99" s="92" t="s">
        <v>178</v>
      </c>
      <c r="B99" s="93" t="s">
        <v>220</v>
      </c>
      <c r="C99" s="94" t="s">
        <v>221</v>
      </c>
      <c r="D99" s="95" t="s">
        <v>32</v>
      </c>
      <c r="E99" s="96" t="s">
        <v>32</v>
      </c>
      <c r="F99" s="95" t="s">
        <v>32</v>
      </c>
      <c r="G99" s="95" t="s">
        <v>32</v>
      </c>
      <c r="H99" s="42">
        <f t="shared" ref="H99:H100" si="40">J99+L99+N99+P99</f>
        <v>36.584154189999992</v>
      </c>
      <c r="I99" s="95" t="s">
        <v>32</v>
      </c>
      <c r="J99" s="95">
        <v>0</v>
      </c>
      <c r="K99" s="95" t="s">
        <v>32</v>
      </c>
      <c r="L99" s="95">
        <v>18.591009109999998</v>
      </c>
      <c r="M99" s="95" t="s">
        <v>32</v>
      </c>
      <c r="N99" s="95">
        <v>17.993145079999998</v>
      </c>
      <c r="O99" s="95" t="s">
        <v>32</v>
      </c>
      <c r="P99" s="95">
        <v>0</v>
      </c>
      <c r="Q99" s="95" t="s">
        <v>32</v>
      </c>
      <c r="R99" s="95" t="s">
        <v>32</v>
      </c>
      <c r="S99" s="97" t="s">
        <v>32</v>
      </c>
      <c r="T99" s="96" t="s">
        <v>217</v>
      </c>
      <c r="U99" s="1"/>
      <c r="W99" s="3"/>
      <c r="X99" s="3"/>
      <c r="Y99" s="3"/>
      <c r="Z99" s="3"/>
      <c r="AD99" s="1"/>
      <c r="AE99" s="1"/>
    </row>
    <row r="100" spans="1:31" ht="54" customHeight="1" x14ac:dyDescent="0.25">
      <c r="A100" s="132" t="s">
        <v>178</v>
      </c>
      <c r="B100" s="133" t="s">
        <v>222</v>
      </c>
      <c r="C100" s="134" t="s">
        <v>223</v>
      </c>
      <c r="D100" s="113" t="s">
        <v>32</v>
      </c>
      <c r="E100" s="135" t="s">
        <v>32</v>
      </c>
      <c r="F100" s="113" t="s">
        <v>32</v>
      </c>
      <c r="G100" s="113" t="s">
        <v>32</v>
      </c>
      <c r="H100" s="106">
        <f t="shared" si="40"/>
        <v>36.493199579999995</v>
      </c>
      <c r="I100" s="113" t="s">
        <v>32</v>
      </c>
      <c r="J100" s="113">
        <v>0</v>
      </c>
      <c r="K100" s="113" t="s">
        <v>32</v>
      </c>
      <c r="L100" s="113">
        <v>14.316943249999998</v>
      </c>
      <c r="M100" s="113" t="s">
        <v>32</v>
      </c>
      <c r="N100" s="113">
        <v>22.176256329999998</v>
      </c>
      <c r="O100" s="113" t="s">
        <v>32</v>
      </c>
      <c r="P100" s="113">
        <v>0</v>
      </c>
      <c r="Q100" s="113" t="s">
        <v>32</v>
      </c>
      <c r="R100" s="113" t="s">
        <v>32</v>
      </c>
      <c r="S100" s="98" t="s">
        <v>32</v>
      </c>
      <c r="T100" s="135" t="s">
        <v>217</v>
      </c>
      <c r="U100" s="1"/>
      <c r="W100" s="3"/>
      <c r="X100" s="3"/>
      <c r="Y100" s="3"/>
      <c r="Z100" s="3"/>
      <c r="AD100" s="1"/>
      <c r="AE100" s="1"/>
    </row>
    <row r="101" spans="1:31" ht="31.5" customHeight="1" x14ac:dyDescent="0.25">
      <c r="A101" s="17" t="s">
        <v>224</v>
      </c>
      <c r="B101" s="18" t="s">
        <v>225</v>
      </c>
      <c r="C101" s="19" t="s">
        <v>31</v>
      </c>
      <c r="D101" s="82">
        <f>SUM(D102:D194)</f>
        <v>3235.1940817749846</v>
      </c>
      <c r="E101" s="82">
        <f t="shared" ref="E101:M101" si="41">SUM(E102:E194)</f>
        <v>825.81695177000006</v>
      </c>
      <c r="F101" s="82">
        <f t="shared" si="41"/>
        <v>2409.3771300049848</v>
      </c>
      <c r="G101" s="82">
        <f t="shared" si="41"/>
        <v>490.02107741459997</v>
      </c>
      <c r="H101" s="82">
        <f t="shared" si="41"/>
        <v>1183.1562754700001</v>
      </c>
      <c r="I101" s="82">
        <f t="shared" si="41"/>
        <v>20.2901897162</v>
      </c>
      <c r="J101" s="82">
        <f t="shared" si="41"/>
        <v>103.76420626000001</v>
      </c>
      <c r="K101" s="82">
        <f t="shared" si="41"/>
        <v>58.89130449000001</v>
      </c>
      <c r="L101" s="82">
        <f t="shared" si="41"/>
        <v>425.21815212000001</v>
      </c>
      <c r="M101" s="82">
        <f t="shared" si="41"/>
        <v>49.222903454400011</v>
      </c>
      <c r="N101" s="82">
        <f>SUM(N102:N194)</f>
        <v>654.17391708999992</v>
      </c>
      <c r="O101" s="82">
        <f t="shared" ref="O101:R101" si="42">SUM(O102:O194)</f>
        <v>361.61667975400007</v>
      </c>
      <c r="P101" s="82">
        <f t="shared" si="42"/>
        <v>0</v>
      </c>
      <c r="Q101" s="82">
        <f t="shared" si="42"/>
        <v>2249.3610490349838</v>
      </c>
      <c r="R101" s="82">
        <f t="shared" si="42"/>
        <v>31.611683309400014</v>
      </c>
      <c r="S101" s="83">
        <f>R101/(I101+K101)</f>
        <v>0.39923069937375316</v>
      </c>
      <c r="T101" s="21" t="s">
        <v>32</v>
      </c>
      <c r="U101" s="1"/>
      <c r="W101" s="3"/>
      <c r="X101" s="3"/>
      <c r="Y101" s="3"/>
      <c r="Z101" s="3"/>
      <c r="AD101" s="1"/>
      <c r="AE101" s="1"/>
    </row>
    <row r="102" spans="1:31" ht="73.5" customHeight="1" x14ac:dyDescent="0.25">
      <c r="A102" s="22" t="s">
        <v>224</v>
      </c>
      <c r="B102" s="30" t="s">
        <v>226</v>
      </c>
      <c r="C102" s="24" t="s">
        <v>227</v>
      </c>
      <c r="D102" s="42">
        <v>293.55357750220003</v>
      </c>
      <c r="E102" s="34">
        <v>77.41342951</v>
      </c>
      <c r="F102" s="42">
        <f>D102-E102</f>
        <v>216.14014799220001</v>
      </c>
      <c r="G102" s="42">
        <f>I102+K102+M102+O102</f>
        <v>1.2760000000000002</v>
      </c>
      <c r="H102" s="42">
        <f t="shared" ref="H102:H104" si="43">J102+L102+N102+P102</f>
        <v>0.19567802000000001</v>
      </c>
      <c r="I102" s="42">
        <v>0.31900000000000001</v>
      </c>
      <c r="J102" s="42">
        <v>1.9547190000000002E-2</v>
      </c>
      <c r="K102" s="42">
        <v>0.31900000000000001</v>
      </c>
      <c r="L102" s="42">
        <v>8.7563420000000003E-2</v>
      </c>
      <c r="M102" s="42">
        <v>0.31900000000000001</v>
      </c>
      <c r="N102" s="42">
        <v>8.8567409999999999E-2</v>
      </c>
      <c r="O102" s="42">
        <v>0.31900000000000012</v>
      </c>
      <c r="P102" s="42">
        <v>0</v>
      </c>
      <c r="Q102" s="42">
        <f>F102-H102</f>
        <v>215.94446997220001</v>
      </c>
      <c r="R102" s="42">
        <f t="shared" ref="R102:R104" si="44">H102-(I102+K102+M102)</f>
        <v>-0.76132198000000006</v>
      </c>
      <c r="S102" s="88">
        <f t="shared" ref="S102:S104" si="45">R102/(I102+K102+M102)</f>
        <v>-0.79552975966562178</v>
      </c>
      <c r="T102" s="24" t="s">
        <v>228</v>
      </c>
      <c r="U102" s="1"/>
      <c r="W102" s="3"/>
      <c r="X102" s="3"/>
      <c r="Y102" s="3"/>
      <c r="Z102" s="3"/>
      <c r="AD102" s="1"/>
      <c r="AE102" s="1"/>
    </row>
    <row r="103" spans="1:31" ht="69" customHeight="1" x14ac:dyDescent="0.25">
      <c r="A103" s="22" t="s">
        <v>224</v>
      </c>
      <c r="B103" s="25" t="s">
        <v>229</v>
      </c>
      <c r="C103" s="26" t="s">
        <v>230</v>
      </c>
      <c r="D103" s="34">
        <v>392.27368778248439</v>
      </c>
      <c r="E103" s="34">
        <v>99.945057140000003</v>
      </c>
      <c r="F103" s="42">
        <f>D103-E103</f>
        <v>292.32863064248437</v>
      </c>
      <c r="G103" s="42">
        <f>I103+K103+M103+O103</f>
        <v>34.130000000000003</v>
      </c>
      <c r="H103" s="42">
        <f t="shared" si="43"/>
        <v>4.8806533699999992</v>
      </c>
      <c r="I103" s="42">
        <v>0.73229646000000004</v>
      </c>
      <c r="J103" s="42">
        <v>1.3441545399999999</v>
      </c>
      <c r="K103" s="42">
        <v>0.16875000000000001</v>
      </c>
      <c r="L103" s="42">
        <v>0.19347002999999996</v>
      </c>
      <c r="M103" s="34">
        <v>3.8047499999999999</v>
      </c>
      <c r="N103" s="42">
        <v>3.3430287999999999</v>
      </c>
      <c r="O103" s="34">
        <v>29.424203540000001</v>
      </c>
      <c r="P103" s="42">
        <v>0</v>
      </c>
      <c r="Q103" s="42">
        <f>F103-H103</f>
        <v>287.44797727248437</v>
      </c>
      <c r="R103" s="42">
        <f t="shared" si="44"/>
        <v>0.17485690999999903</v>
      </c>
      <c r="S103" s="88">
        <f t="shared" si="45"/>
        <v>3.7157771587936261E-2</v>
      </c>
      <c r="T103" s="24" t="s">
        <v>32</v>
      </c>
      <c r="U103" s="1"/>
      <c r="W103" s="3"/>
      <c r="X103" s="3"/>
      <c r="Y103" s="3"/>
      <c r="Z103" s="3"/>
      <c r="AD103" s="1"/>
      <c r="AE103" s="1"/>
    </row>
    <row r="104" spans="1:31" ht="93" customHeight="1" x14ac:dyDescent="0.25">
      <c r="A104" s="22" t="s">
        <v>224</v>
      </c>
      <c r="B104" s="35" t="s">
        <v>231</v>
      </c>
      <c r="C104" s="24" t="s">
        <v>232</v>
      </c>
      <c r="D104" s="90">
        <v>155.22384537599999</v>
      </c>
      <c r="E104" s="34">
        <v>109.30783224</v>
      </c>
      <c r="F104" s="42">
        <f>D104-E104</f>
        <v>45.916013135999989</v>
      </c>
      <c r="G104" s="42">
        <f>I104+K104+M104+O104</f>
        <v>0.71499999999999997</v>
      </c>
      <c r="H104" s="42">
        <f t="shared" si="43"/>
        <v>3.02587436</v>
      </c>
      <c r="I104" s="42">
        <v>0.71499999999999997</v>
      </c>
      <c r="J104" s="42">
        <v>0.53908635999999999</v>
      </c>
      <c r="K104" s="42">
        <v>0</v>
      </c>
      <c r="L104" s="42">
        <v>1.3416816499999999</v>
      </c>
      <c r="M104" s="42">
        <v>0</v>
      </c>
      <c r="N104" s="42">
        <v>1.1451063500000001</v>
      </c>
      <c r="O104" s="42">
        <v>0</v>
      </c>
      <c r="P104" s="42">
        <v>0</v>
      </c>
      <c r="Q104" s="42">
        <f>F104-H104</f>
        <v>42.890138775999986</v>
      </c>
      <c r="R104" s="42">
        <f t="shared" si="44"/>
        <v>2.3108743600000001</v>
      </c>
      <c r="S104" s="88">
        <f t="shared" si="45"/>
        <v>3.2319921118881121</v>
      </c>
      <c r="T104" s="24" t="s">
        <v>233</v>
      </c>
      <c r="U104" s="1"/>
      <c r="W104" s="3"/>
      <c r="X104" s="3"/>
      <c r="Y104" s="3"/>
      <c r="Z104" s="3"/>
      <c r="AD104" s="1"/>
      <c r="AE104" s="1"/>
    </row>
    <row r="105" spans="1:31" ht="83.25" customHeight="1" x14ac:dyDescent="0.25">
      <c r="A105" s="22" t="s">
        <v>224</v>
      </c>
      <c r="B105" s="23" t="s">
        <v>234</v>
      </c>
      <c r="C105" s="24" t="s">
        <v>235</v>
      </c>
      <c r="D105" s="42" t="s">
        <v>32</v>
      </c>
      <c r="E105" s="34" t="s">
        <v>32</v>
      </c>
      <c r="F105" s="42" t="s">
        <v>32</v>
      </c>
      <c r="G105" s="42" t="s">
        <v>32</v>
      </c>
      <c r="H105" s="99">
        <f>J105+L105+N105+Y105</f>
        <v>-0.28552870999999858</v>
      </c>
      <c r="I105" s="42" t="s">
        <v>32</v>
      </c>
      <c r="J105" s="42">
        <v>1.3686390900000001</v>
      </c>
      <c r="K105" s="42" t="s">
        <v>32</v>
      </c>
      <c r="L105" s="42">
        <v>3.9107613600000004</v>
      </c>
      <c r="M105" s="42" t="s">
        <v>32</v>
      </c>
      <c r="N105" s="42">
        <v>-5.5649291599999993</v>
      </c>
      <c r="O105" s="90" t="s">
        <v>32</v>
      </c>
      <c r="P105" s="42">
        <v>0</v>
      </c>
      <c r="Q105" s="42" t="s">
        <v>32</v>
      </c>
      <c r="R105" s="42" t="s">
        <v>32</v>
      </c>
      <c r="S105" s="88" t="s">
        <v>32</v>
      </c>
      <c r="T105" s="24" t="s">
        <v>233</v>
      </c>
      <c r="U105" s="1"/>
      <c r="W105" s="3"/>
      <c r="X105" s="3"/>
      <c r="Y105" s="3"/>
      <c r="Z105" s="3"/>
      <c r="AA105" s="36"/>
      <c r="AB105" s="37"/>
      <c r="AC105" s="36"/>
      <c r="AD105" s="1"/>
      <c r="AE105" s="1"/>
    </row>
    <row r="106" spans="1:31" ht="63" customHeight="1" x14ac:dyDescent="0.25">
      <c r="A106" s="22" t="s">
        <v>224</v>
      </c>
      <c r="B106" s="23" t="s">
        <v>236</v>
      </c>
      <c r="C106" s="26" t="s">
        <v>237</v>
      </c>
      <c r="D106" s="42">
        <v>227.46042743929999</v>
      </c>
      <c r="E106" s="34">
        <v>130.08469958000001</v>
      </c>
      <c r="F106" s="42">
        <f>D106-E106</f>
        <v>97.375727859299985</v>
      </c>
      <c r="G106" s="42">
        <f>I106+K106+M106+O106</f>
        <v>5.9552937361999936</v>
      </c>
      <c r="H106" s="42">
        <f t="shared" ref="H106:H169" si="46">J106+L106+N106+P106</f>
        <v>25.8508049</v>
      </c>
      <c r="I106" s="42">
        <v>5.9552937361999936</v>
      </c>
      <c r="J106" s="42">
        <v>5.1016016300000002</v>
      </c>
      <c r="K106" s="42">
        <v>0</v>
      </c>
      <c r="L106" s="42">
        <v>1.8332443199999999</v>
      </c>
      <c r="M106" s="42">
        <v>0</v>
      </c>
      <c r="N106" s="42">
        <v>18.91595895</v>
      </c>
      <c r="O106" s="42">
        <v>0</v>
      </c>
      <c r="P106" s="42">
        <v>0</v>
      </c>
      <c r="Q106" s="42">
        <f>F106-H106</f>
        <v>71.524922959299985</v>
      </c>
      <c r="R106" s="42">
        <f t="shared" ref="R106:R109" si="47">H106-(I106+K106+M106)</f>
        <v>19.895511163800006</v>
      </c>
      <c r="S106" s="88">
        <f t="shared" ref="S106:S109" si="48">R106/(I106+K106+M106)</f>
        <v>3.3408110573728154</v>
      </c>
      <c r="T106" s="24" t="s">
        <v>238</v>
      </c>
      <c r="U106" s="1"/>
      <c r="W106" s="3"/>
      <c r="X106" s="3"/>
      <c r="Y106" s="3"/>
      <c r="Z106" s="3"/>
      <c r="AD106" s="1"/>
      <c r="AE106" s="1"/>
    </row>
    <row r="107" spans="1:31" ht="47.25" customHeight="1" x14ac:dyDescent="0.25">
      <c r="A107" s="22" t="s">
        <v>224</v>
      </c>
      <c r="B107" s="23" t="s">
        <v>239</v>
      </c>
      <c r="C107" s="26" t="s">
        <v>240</v>
      </c>
      <c r="D107" s="42">
        <v>175.605682452</v>
      </c>
      <c r="E107" s="34">
        <v>38.899840759999996</v>
      </c>
      <c r="F107" s="42">
        <f>D107-E107</f>
        <v>136.70584169200001</v>
      </c>
      <c r="G107" s="42">
        <f>I107+K107+M107+O107</f>
        <v>60.629599999999989</v>
      </c>
      <c r="H107" s="42">
        <f t="shared" si="46"/>
        <v>9.0212236600000004</v>
      </c>
      <c r="I107" s="42">
        <v>0</v>
      </c>
      <c r="J107" s="42">
        <v>8.192816E-2</v>
      </c>
      <c r="K107" s="42">
        <v>9.7200000000000006</v>
      </c>
      <c r="L107" s="42">
        <v>0</v>
      </c>
      <c r="M107" s="42">
        <v>24.4</v>
      </c>
      <c r="N107" s="42">
        <v>8.9392955000000001</v>
      </c>
      <c r="O107" s="42">
        <v>26.509599999999992</v>
      </c>
      <c r="P107" s="42">
        <v>0</v>
      </c>
      <c r="Q107" s="42">
        <f>F107-H107</f>
        <v>127.684618032</v>
      </c>
      <c r="R107" s="42">
        <f t="shared" si="47"/>
        <v>-25.098776339999997</v>
      </c>
      <c r="S107" s="88">
        <f t="shared" si="48"/>
        <v>-0.73560305803048065</v>
      </c>
      <c r="T107" s="24" t="s">
        <v>241</v>
      </c>
      <c r="U107" s="1"/>
      <c r="W107" s="3"/>
      <c r="X107" s="3"/>
      <c r="Y107" s="3"/>
      <c r="Z107" s="3"/>
      <c r="AD107" s="1"/>
      <c r="AE107" s="1"/>
    </row>
    <row r="108" spans="1:31" ht="31.5" customHeight="1" x14ac:dyDescent="0.25">
      <c r="A108" s="22" t="s">
        <v>224</v>
      </c>
      <c r="B108" s="23" t="s">
        <v>242</v>
      </c>
      <c r="C108" s="26" t="s">
        <v>243</v>
      </c>
      <c r="D108" s="42">
        <v>141.25683686400001</v>
      </c>
      <c r="E108" s="34">
        <v>58.939528539999991</v>
      </c>
      <c r="F108" s="42">
        <f>D108-E108</f>
        <v>82.31730832400001</v>
      </c>
      <c r="G108" s="42">
        <f>I108+K108+M108+O108</f>
        <v>44.766115947999999</v>
      </c>
      <c r="H108" s="42">
        <f t="shared" si="46"/>
        <v>4.6810113500000003</v>
      </c>
      <c r="I108" s="42">
        <v>9.687852229999999</v>
      </c>
      <c r="J108" s="42">
        <v>0.71249993000000011</v>
      </c>
      <c r="K108" s="42">
        <v>0</v>
      </c>
      <c r="L108" s="42">
        <v>0.45937009000000001</v>
      </c>
      <c r="M108" s="42">
        <v>0</v>
      </c>
      <c r="N108" s="42">
        <v>3.5091413299999998</v>
      </c>
      <c r="O108" s="42">
        <v>35.078263718000002</v>
      </c>
      <c r="P108" s="42">
        <v>0</v>
      </c>
      <c r="Q108" s="42">
        <f>F108-H108</f>
        <v>77.636296974000004</v>
      </c>
      <c r="R108" s="42">
        <f t="shared" si="47"/>
        <v>-5.0068408799999986</v>
      </c>
      <c r="S108" s="88">
        <f t="shared" si="48"/>
        <v>-0.51681639656883982</v>
      </c>
      <c r="T108" s="24" t="s">
        <v>241</v>
      </c>
      <c r="U108" s="1"/>
      <c r="W108" s="3"/>
      <c r="X108" s="3"/>
      <c r="Y108" s="3"/>
      <c r="Z108" s="3"/>
      <c r="AD108" s="1"/>
      <c r="AE108" s="1"/>
    </row>
    <row r="109" spans="1:31" ht="31.5" customHeight="1" x14ac:dyDescent="0.25">
      <c r="A109" s="22" t="s">
        <v>224</v>
      </c>
      <c r="B109" s="23" t="s">
        <v>244</v>
      </c>
      <c r="C109" s="26" t="s">
        <v>245</v>
      </c>
      <c r="D109" s="42">
        <v>422.33309861999999</v>
      </c>
      <c r="E109" s="42">
        <v>127.74346881000001</v>
      </c>
      <c r="F109" s="42">
        <f>D109-E109</f>
        <v>294.58962980999996</v>
      </c>
      <c r="G109" s="42">
        <f>I109+K109+M109+O109</f>
        <v>44.34</v>
      </c>
      <c r="H109" s="42">
        <f t="shared" si="46"/>
        <v>9.159946350000002</v>
      </c>
      <c r="I109" s="42">
        <v>1.8067500000000001</v>
      </c>
      <c r="J109" s="42">
        <v>0</v>
      </c>
      <c r="K109" s="42">
        <v>19.460750000000001</v>
      </c>
      <c r="L109" s="42">
        <v>8.2975749300000015</v>
      </c>
      <c r="M109" s="42">
        <v>8.2427499999999991</v>
      </c>
      <c r="N109" s="42">
        <v>0.86237142000000033</v>
      </c>
      <c r="O109" s="42">
        <v>14.829750000000004</v>
      </c>
      <c r="P109" s="42">
        <v>0</v>
      </c>
      <c r="Q109" s="42">
        <f>F109-H109</f>
        <v>285.42968345999998</v>
      </c>
      <c r="R109" s="42">
        <f t="shared" si="47"/>
        <v>-20.350303649999997</v>
      </c>
      <c r="S109" s="88">
        <f t="shared" si="48"/>
        <v>-0.68960119450021595</v>
      </c>
      <c r="T109" s="24" t="s">
        <v>241</v>
      </c>
      <c r="U109" s="1"/>
      <c r="W109" s="3"/>
      <c r="X109" s="3"/>
      <c r="Y109" s="3"/>
      <c r="Z109" s="3"/>
      <c r="AD109" s="1"/>
      <c r="AE109" s="1"/>
    </row>
    <row r="110" spans="1:31" ht="63" customHeight="1" x14ac:dyDescent="0.25">
      <c r="A110" s="22" t="s">
        <v>224</v>
      </c>
      <c r="B110" s="23" t="s">
        <v>246</v>
      </c>
      <c r="C110" s="26" t="s">
        <v>247</v>
      </c>
      <c r="D110" s="42" t="s">
        <v>32</v>
      </c>
      <c r="E110" s="42" t="s">
        <v>32</v>
      </c>
      <c r="F110" s="42" t="s">
        <v>32</v>
      </c>
      <c r="G110" s="42" t="s">
        <v>32</v>
      </c>
      <c r="H110" s="42">
        <f t="shared" si="46"/>
        <v>1.06204958</v>
      </c>
      <c r="I110" s="42" t="s">
        <v>32</v>
      </c>
      <c r="J110" s="42">
        <v>1.06204958</v>
      </c>
      <c r="K110" s="42" t="s">
        <v>32</v>
      </c>
      <c r="L110" s="42">
        <v>0</v>
      </c>
      <c r="M110" s="42" t="s">
        <v>32</v>
      </c>
      <c r="N110" s="42">
        <v>0</v>
      </c>
      <c r="O110" s="42" t="s">
        <v>32</v>
      </c>
      <c r="P110" s="42">
        <v>0</v>
      </c>
      <c r="Q110" s="42" t="s">
        <v>32</v>
      </c>
      <c r="R110" s="42" t="s">
        <v>32</v>
      </c>
      <c r="S110" s="88" t="s">
        <v>32</v>
      </c>
      <c r="T110" s="24" t="s">
        <v>248</v>
      </c>
      <c r="U110" s="1"/>
      <c r="W110" s="3"/>
      <c r="X110" s="3"/>
      <c r="Y110" s="3"/>
      <c r="Z110" s="3"/>
      <c r="AD110" s="1"/>
      <c r="AE110" s="1"/>
    </row>
    <row r="111" spans="1:31" ht="63" customHeight="1" x14ac:dyDescent="0.25">
      <c r="A111" s="22" t="s">
        <v>224</v>
      </c>
      <c r="B111" s="23" t="s">
        <v>249</v>
      </c>
      <c r="C111" s="26" t="s">
        <v>250</v>
      </c>
      <c r="D111" s="42" t="s">
        <v>32</v>
      </c>
      <c r="E111" s="42" t="s">
        <v>32</v>
      </c>
      <c r="F111" s="42" t="s">
        <v>32</v>
      </c>
      <c r="G111" s="42" t="s">
        <v>32</v>
      </c>
      <c r="H111" s="42">
        <f t="shared" si="46"/>
        <v>0.41670600000000002</v>
      </c>
      <c r="I111" s="42" t="s">
        <v>32</v>
      </c>
      <c r="J111" s="42">
        <v>0.47407919000000004</v>
      </c>
      <c r="K111" s="42" t="s">
        <v>32</v>
      </c>
      <c r="L111" s="42">
        <v>0</v>
      </c>
      <c r="M111" s="42" t="s">
        <v>32</v>
      </c>
      <c r="N111" s="42">
        <v>-5.7373190000000004E-2</v>
      </c>
      <c r="O111" s="42" t="s">
        <v>32</v>
      </c>
      <c r="P111" s="42">
        <v>0</v>
      </c>
      <c r="Q111" s="42" t="s">
        <v>32</v>
      </c>
      <c r="R111" s="42" t="s">
        <v>32</v>
      </c>
      <c r="S111" s="88" t="s">
        <v>32</v>
      </c>
      <c r="T111" s="24" t="s">
        <v>248</v>
      </c>
      <c r="U111" s="1"/>
      <c r="W111" s="3"/>
      <c r="X111" s="3"/>
      <c r="Y111" s="3"/>
      <c r="Z111" s="3"/>
      <c r="AD111" s="1"/>
      <c r="AE111" s="1"/>
    </row>
    <row r="112" spans="1:31" ht="101.25" customHeight="1" x14ac:dyDescent="0.25">
      <c r="A112" s="22" t="s">
        <v>224</v>
      </c>
      <c r="B112" s="23" t="s">
        <v>251</v>
      </c>
      <c r="C112" s="26" t="s">
        <v>252</v>
      </c>
      <c r="D112" s="42">
        <v>66.794615019999995</v>
      </c>
      <c r="E112" s="34">
        <v>0.15714781</v>
      </c>
      <c r="F112" s="42">
        <f>D112-E112</f>
        <v>66.637467209999997</v>
      </c>
      <c r="G112" s="42">
        <f>I112+K112+M112+O112</f>
        <v>1.7915999999999999</v>
      </c>
      <c r="H112" s="42">
        <f t="shared" si="46"/>
        <v>2.8271986699999996</v>
      </c>
      <c r="I112" s="42">
        <v>1.7000000000000001E-2</v>
      </c>
      <c r="J112" s="42">
        <v>2.8271986699999996</v>
      </c>
      <c r="K112" s="42">
        <v>0.61699999999999999</v>
      </c>
      <c r="L112" s="42">
        <v>0</v>
      </c>
      <c r="M112" s="42">
        <v>1.1576</v>
      </c>
      <c r="N112" s="42">
        <v>0</v>
      </c>
      <c r="O112" s="42">
        <v>0</v>
      </c>
      <c r="P112" s="42">
        <v>0</v>
      </c>
      <c r="Q112" s="42">
        <f>F112-H112</f>
        <v>63.810268539999996</v>
      </c>
      <c r="R112" s="42">
        <f t="shared" ref="R112:R115" si="49">H112-(I112+K112+M112)</f>
        <v>1.0355986699999997</v>
      </c>
      <c r="S112" s="88">
        <f t="shared" ref="S112" si="50">R112/(I112+K112+M112)</f>
        <v>0.5780300680955569</v>
      </c>
      <c r="T112" s="24" t="s">
        <v>248</v>
      </c>
      <c r="U112" s="1"/>
      <c r="W112" s="3"/>
      <c r="X112" s="3"/>
      <c r="Y112" s="3"/>
      <c r="Z112" s="3"/>
      <c r="AD112" s="1"/>
      <c r="AE112" s="1"/>
    </row>
    <row r="113" spans="1:31" ht="70.5" customHeight="1" x14ac:dyDescent="0.25">
      <c r="A113" s="22" t="s">
        <v>224</v>
      </c>
      <c r="B113" s="23" t="s">
        <v>253</v>
      </c>
      <c r="C113" s="26" t="s">
        <v>254</v>
      </c>
      <c r="D113" s="42">
        <v>59.261312000000004</v>
      </c>
      <c r="E113" s="34">
        <v>0</v>
      </c>
      <c r="F113" s="42">
        <f>D113-E113</f>
        <v>59.261312000000004</v>
      </c>
      <c r="G113" s="42">
        <f>I113+K113+M113+O113</f>
        <v>0.72</v>
      </c>
      <c r="H113" s="42">
        <f t="shared" si="46"/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0.72</v>
      </c>
      <c r="P113" s="42">
        <v>0</v>
      </c>
      <c r="Q113" s="42">
        <f>F113-H113</f>
        <v>59.261312000000004</v>
      </c>
      <c r="R113" s="42">
        <f t="shared" si="49"/>
        <v>0</v>
      </c>
      <c r="S113" s="88">
        <v>0</v>
      </c>
      <c r="T113" s="24" t="s">
        <v>32</v>
      </c>
      <c r="U113" s="1"/>
      <c r="W113" s="3"/>
      <c r="X113" s="3"/>
      <c r="Y113" s="3"/>
      <c r="Z113" s="3"/>
      <c r="AD113" s="1"/>
      <c r="AE113" s="1"/>
    </row>
    <row r="114" spans="1:31" ht="47.25" customHeight="1" x14ac:dyDescent="0.25">
      <c r="A114" s="22" t="s">
        <v>224</v>
      </c>
      <c r="B114" s="23" t="s">
        <v>255</v>
      </c>
      <c r="C114" s="26" t="s">
        <v>256</v>
      </c>
      <c r="D114" s="42">
        <v>42.901107999999994</v>
      </c>
      <c r="E114" s="34">
        <v>0</v>
      </c>
      <c r="F114" s="42">
        <f>D114-E114</f>
        <v>42.901107999999994</v>
      </c>
      <c r="G114" s="42">
        <f>I114+K114+M114+O114</f>
        <v>0.72</v>
      </c>
      <c r="H114" s="42">
        <f t="shared" si="46"/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0.72</v>
      </c>
      <c r="P114" s="42">
        <v>0</v>
      </c>
      <c r="Q114" s="42">
        <f>F114-H114</f>
        <v>42.901107999999994</v>
      </c>
      <c r="R114" s="42">
        <f t="shared" si="49"/>
        <v>0</v>
      </c>
      <c r="S114" s="88">
        <v>0</v>
      </c>
      <c r="T114" s="24" t="s">
        <v>32</v>
      </c>
      <c r="U114" s="1"/>
      <c r="W114" s="3"/>
      <c r="X114" s="3"/>
      <c r="Y114" s="3"/>
      <c r="Z114" s="3"/>
      <c r="AD114" s="1"/>
      <c r="AE114" s="1"/>
    </row>
    <row r="115" spans="1:31" ht="47.25" customHeight="1" x14ac:dyDescent="0.25">
      <c r="A115" s="22" t="s">
        <v>224</v>
      </c>
      <c r="B115" s="23" t="s">
        <v>257</v>
      </c>
      <c r="C115" s="26" t="s">
        <v>258</v>
      </c>
      <c r="D115" s="42">
        <v>48.046976000000001</v>
      </c>
      <c r="E115" s="34">
        <v>0</v>
      </c>
      <c r="F115" s="42">
        <f>D115-E115</f>
        <v>48.046976000000001</v>
      </c>
      <c r="G115" s="42">
        <f>I115+K115+M115+O115</f>
        <v>0.36</v>
      </c>
      <c r="H115" s="42">
        <f t="shared" si="46"/>
        <v>0</v>
      </c>
      <c r="I115" s="42">
        <v>0</v>
      </c>
      <c r="J115" s="42">
        <v>0</v>
      </c>
      <c r="K115" s="42">
        <v>0</v>
      </c>
      <c r="L115" s="42">
        <v>0</v>
      </c>
      <c r="M115" s="42">
        <v>0</v>
      </c>
      <c r="N115" s="42">
        <v>0</v>
      </c>
      <c r="O115" s="42">
        <v>0.36</v>
      </c>
      <c r="P115" s="42">
        <v>0</v>
      </c>
      <c r="Q115" s="42">
        <f>F115-H115</f>
        <v>48.046976000000001</v>
      </c>
      <c r="R115" s="42">
        <f t="shared" si="49"/>
        <v>0</v>
      </c>
      <c r="S115" s="88">
        <v>0</v>
      </c>
      <c r="T115" s="24" t="s">
        <v>32</v>
      </c>
      <c r="U115" s="1"/>
      <c r="W115" s="3"/>
      <c r="X115" s="3"/>
      <c r="Y115" s="3"/>
      <c r="Z115" s="3"/>
      <c r="AD115" s="1"/>
      <c r="AE115" s="1"/>
    </row>
    <row r="116" spans="1:31" ht="47.25" customHeight="1" x14ac:dyDescent="0.25">
      <c r="A116" s="22" t="s">
        <v>224</v>
      </c>
      <c r="B116" s="23" t="s">
        <v>259</v>
      </c>
      <c r="C116" s="26" t="s">
        <v>260</v>
      </c>
      <c r="D116" s="42" t="s">
        <v>32</v>
      </c>
      <c r="E116" s="42" t="s">
        <v>32</v>
      </c>
      <c r="F116" s="42" t="s">
        <v>32</v>
      </c>
      <c r="G116" s="42" t="s">
        <v>32</v>
      </c>
      <c r="H116" s="42">
        <f t="shared" si="46"/>
        <v>2.4463579999999999E-2</v>
      </c>
      <c r="I116" s="42" t="s">
        <v>32</v>
      </c>
      <c r="J116" s="42">
        <v>2.4463579999999999E-2</v>
      </c>
      <c r="K116" s="42" t="s">
        <v>32</v>
      </c>
      <c r="L116" s="42">
        <v>0</v>
      </c>
      <c r="M116" s="42" t="s">
        <v>32</v>
      </c>
      <c r="N116" s="42">
        <v>0</v>
      </c>
      <c r="O116" s="42" t="s">
        <v>32</v>
      </c>
      <c r="P116" s="42">
        <v>0</v>
      </c>
      <c r="Q116" s="42" t="s">
        <v>32</v>
      </c>
      <c r="R116" s="42" t="s">
        <v>32</v>
      </c>
      <c r="S116" s="88" t="s">
        <v>32</v>
      </c>
      <c r="T116" s="24" t="s">
        <v>261</v>
      </c>
      <c r="U116" s="1"/>
      <c r="W116" s="3"/>
      <c r="X116" s="3"/>
      <c r="Y116" s="3"/>
      <c r="Z116" s="3"/>
      <c r="AD116" s="1"/>
      <c r="AE116" s="1"/>
    </row>
    <row r="117" spans="1:31" ht="47.25" customHeight="1" x14ac:dyDescent="0.25">
      <c r="A117" s="22" t="s">
        <v>224</v>
      </c>
      <c r="B117" s="23" t="s">
        <v>262</v>
      </c>
      <c r="C117" s="26" t="s">
        <v>263</v>
      </c>
      <c r="D117" s="42">
        <v>2.6574</v>
      </c>
      <c r="E117" s="34">
        <v>2.67602319</v>
      </c>
      <c r="F117" s="42">
        <f t="shared" ref="F117:F140" si="51">D117-E117</f>
        <v>-1.8623190000000012E-2</v>
      </c>
      <c r="G117" s="42">
        <f t="shared" ref="G117:G140" si="52">I117+K117+M117+O117</f>
        <v>0.25</v>
      </c>
      <c r="H117" s="42">
        <f t="shared" si="46"/>
        <v>0</v>
      </c>
      <c r="I117" s="42">
        <v>1.125E-2</v>
      </c>
      <c r="J117" s="42">
        <v>0</v>
      </c>
      <c r="K117" s="42">
        <v>0.23874999999999999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f t="shared" ref="Q117:Q140" si="53">F117-H117</f>
        <v>-1.8623190000000012E-2</v>
      </c>
      <c r="R117" s="42">
        <f t="shared" ref="R117:R140" si="54">H117-(I117+K117+M117)</f>
        <v>-0.25</v>
      </c>
      <c r="S117" s="88">
        <f t="shared" ref="S117:S139" si="55">R117/(I117+K117+M117)</f>
        <v>-1</v>
      </c>
      <c r="T117" s="24" t="s">
        <v>264</v>
      </c>
      <c r="U117" s="1"/>
      <c r="W117" s="3"/>
      <c r="X117" s="3"/>
      <c r="Y117" s="3"/>
      <c r="Z117" s="3"/>
      <c r="AD117" s="1"/>
      <c r="AE117" s="1"/>
    </row>
    <row r="118" spans="1:31" ht="47.25" customHeight="1" x14ac:dyDescent="0.25">
      <c r="A118" s="22" t="s">
        <v>224</v>
      </c>
      <c r="B118" s="23" t="s">
        <v>265</v>
      </c>
      <c r="C118" s="26" t="s">
        <v>266</v>
      </c>
      <c r="D118" s="42">
        <v>1.7016</v>
      </c>
      <c r="E118" s="34">
        <v>0</v>
      </c>
      <c r="F118" s="42">
        <f t="shared" si="51"/>
        <v>1.7016</v>
      </c>
      <c r="G118" s="42">
        <f t="shared" si="52"/>
        <v>0.72</v>
      </c>
      <c r="H118" s="42">
        <f t="shared" si="46"/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0.72</v>
      </c>
      <c r="P118" s="42">
        <v>0</v>
      </c>
      <c r="Q118" s="42">
        <f t="shared" si="53"/>
        <v>1.7016</v>
      </c>
      <c r="R118" s="42">
        <f t="shared" si="54"/>
        <v>0</v>
      </c>
      <c r="S118" s="88">
        <v>0</v>
      </c>
      <c r="T118" s="24" t="s">
        <v>32</v>
      </c>
      <c r="U118" s="1"/>
      <c r="W118" s="3"/>
      <c r="X118" s="3"/>
      <c r="Y118" s="3"/>
      <c r="Z118" s="3"/>
      <c r="AD118" s="1"/>
      <c r="AE118" s="1"/>
    </row>
    <row r="119" spans="1:31" ht="47.25" customHeight="1" x14ac:dyDescent="0.25">
      <c r="A119" s="22" t="s">
        <v>224</v>
      </c>
      <c r="B119" s="23" t="s">
        <v>267</v>
      </c>
      <c r="C119" s="26" t="s">
        <v>268</v>
      </c>
      <c r="D119" s="42">
        <v>1.4472</v>
      </c>
      <c r="E119" s="34">
        <v>0</v>
      </c>
      <c r="F119" s="42">
        <f t="shared" si="51"/>
        <v>1.4472</v>
      </c>
      <c r="G119" s="42">
        <f t="shared" si="52"/>
        <v>0.72</v>
      </c>
      <c r="H119" s="42">
        <f t="shared" si="46"/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0.72</v>
      </c>
      <c r="P119" s="42">
        <v>0</v>
      </c>
      <c r="Q119" s="42">
        <f t="shared" si="53"/>
        <v>1.4472</v>
      </c>
      <c r="R119" s="42">
        <f t="shared" si="54"/>
        <v>0</v>
      </c>
      <c r="S119" s="88">
        <v>0</v>
      </c>
      <c r="T119" s="24" t="s">
        <v>32</v>
      </c>
      <c r="U119" s="1"/>
      <c r="W119" s="3"/>
      <c r="X119" s="3"/>
      <c r="Y119" s="3"/>
      <c r="Z119" s="3"/>
      <c r="AD119" s="1"/>
      <c r="AE119" s="1"/>
    </row>
    <row r="120" spans="1:31" ht="31.5" customHeight="1" x14ac:dyDescent="0.25">
      <c r="A120" s="22" t="s">
        <v>224</v>
      </c>
      <c r="B120" s="23" t="s">
        <v>269</v>
      </c>
      <c r="C120" s="26" t="s">
        <v>270</v>
      </c>
      <c r="D120" s="42">
        <v>1.4676</v>
      </c>
      <c r="E120" s="34">
        <v>0</v>
      </c>
      <c r="F120" s="42">
        <f t="shared" si="51"/>
        <v>1.4676</v>
      </c>
      <c r="G120" s="42">
        <f t="shared" si="52"/>
        <v>1.4676</v>
      </c>
      <c r="H120" s="42">
        <f t="shared" si="46"/>
        <v>0.25837571999999998</v>
      </c>
      <c r="I120" s="42">
        <v>0</v>
      </c>
      <c r="J120" s="42">
        <v>0</v>
      </c>
      <c r="K120" s="42">
        <v>0</v>
      </c>
      <c r="L120" s="42">
        <v>6.825879E-2</v>
      </c>
      <c r="M120" s="42">
        <v>0</v>
      </c>
      <c r="N120" s="42">
        <v>0.19011692999999999</v>
      </c>
      <c r="O120" s="42">
        <v>1.4676</v>
      </c>
      <c r="P120" s="42">
        <v>0</v>
      </c>
      <c r="Q120" s="42">
        <f t="shared" si="53"/>
        <v>1.2092242799999999</v>
      </c>
      <c r="R120" s="42">
        <f t="shared" si="54"/>
        <v>0.25837571999999998</v>
      </c>
      <c r="S120" s="88">
        <v>1</v>
      </c>
      <c r="T120" s="24" t="s">
        <v>271</v>
      </c>
      <c r="U120" s="1"/>
      <c r="W120" s="3"/>
      <c r="X120" s="3"/>
      <c r="Y120" s="3"/>
      <c r="Z120" s="3"/>
      <c r="AD120" s="1"/>
      <c r="AE120" s="1"/>
    </row>
    <row r="121" spans="1:31" ht="31.5" customHeight="1" x14ac:dyDescent="0.25">
      <c r="A121" s="22" t="s">
        <v>224</v>
      </c>
      <c r="B121" s="23" t="s">
        <v>272</v>
      </c>
      <c r="C121" s="26" t="s">
        <v>273</v>
      </c>
      <c r="D121" s="42">
        <v>1.4676</v>
      </c>
      <c r="E121" s="34">
        <v>0</v>
      </c>
      <c r="F121" s="42">
        <f t="shared" si="51"/>
        <v>1.4676</v>
      </c>
      <c r="G121" s="42">
        <f t="shared" si="52"/>
        <v>1.4676</v>
      </c>
      <c r="H121" s="42">
        <f t="shared" si="46"/>
        <v>0.25837571999999998</v>
      </c>
      <c r="I121" s="42">
        <v>0</v>
      </c>
      <c r="J121" s="42">
        <v>0</v>
      </c>
      <c r="K121" s="42">
        <v>0</v>
      </c>
      <c r="L121" s="42">
        <v>6.825879E-2</v>
      </c>
      <c r="M121" s="42">
        <v>0</v>
      </c>
      <c r="N121" s="42">
        <v>0.19011692999999999</v>
      </c>
      <c r="O121" s="42">
        <v>1.4676</v>
      </c>
      <c r="P121" s="42">
        <v>0</v>
      </c>
      <c r="Q121" s="42">
        <f t="shared" si="53"/>
        <v>1.2092242799999999</v>
      </c>
      <c r="R121" s="42">
        <f t="shared" si="54"/>
        <v>0.25837571999999998</v>
      </c>
      <c r="S121" s="88">
        <v>1</v>
      </c>
      <c r="T121" s="24" t="s">
        <v>271</v>
      </c>
      <c r="U121" s="1"/>
      <c r="W121" s="3"/>
      <c r="X121" s="3"/>
      <c r="Y121" s="3"/>
      <c r="Z121" s="3"/>
      <c r="AD121" s="1"/>
      <c r="AE121" s="1"/>
    </row>
    <row r="122" spans="1:31" ht="31.5" customHeight="1" x14ac:dyDescent="0.25">
      <c r="A122" s="22" t="s">
        <v>224</v>
      </c>
      <c r="B122" s="23" t="s">
        <v>274</v>
      </c>
      <c r="C122" s="26" t="s">
        <v>275</v>
      </c>
      <c r="D122" s="42">
        <v>1.4676</v>
      </c>
      <c r="E122" s="34">
        <v>0</v>
      </c>
      <c r="F122" s="42">
        <f t="shared" si="51"/>
        <v>1.4676</v>
      </c>
      <c r="G122" s="42">
        <f t="shared" si="52"/>
        <v>1.4676</v>
      </c>
      <c r="H122" s="42">
        <f t="shared" si="46"/>
        <v>0.71514604999999998</v>
      </c>
      <c r="I122" s="42">
        <v>0</v>
      </c>
      <c r="J122" s="42">
        <v>0</v>
      </c>
      <c r="K122" s="42">
        <v>0</v>
      </c>
      <c r="L122" s="42">
        <v>0.52502910999999997</v>
      </c>
      <c r="M122" s="42">
        <v>0</v>
      </c>
      <c r="N122" s="42">
        <v>0.19011694000000001</v>
      </c>
      <c r="O122" s="42">
        <v>1.4676</v>
      </c>
      <c r="P122" s="42">
        <v>0</v>
      </c>
      <c r="Q122" s="42">
        <f t="shared" si="53"/>
        <v>0.75245395000000004</v>
      </c>
      <c r="R122" s="42">
        <f t="shared" si="54"/>
        <v>0.71514604999999998</v>
      </c>
      <c r="S122" s="88">
        <v>1</v>
      </c>
      <c r="T122" s="24" t="s">
        <v>271</v>
      </c>
      <c r="U122" s="1"/>
      <c r="W122" s="3"/>
      <c r="X122" s="3"/>
      <c r="Y122" s="3"/>
      <c r="Z122" s="3"/>
      <c r="AD122" s="1"/>
      <c r="AE122" s="1"/>
    </row>
    <row r="123" spans="1:31" ht="31.5" customHeight="1" x14ac:dyDescent="0.25">
      <c r="A123" s="22" t="s">
        <v>224</v>
      </c>
      <c r="B123" s="23" t="s">
        <v>276</v>
      </c>
      <c r="C123" s="26" t="s">
        <v>277</v>
      </c>
      <c r="D123" s="42">
        <v>1.4676</v>
      </c>
      <c r="E123" s="34">
        <v>0</v>
      </c>
      <c r="F123" s="42">
        <f t="shared" si="51"/>
        <v>1.4676</v>
      </c>
      <c r="G123" s="42">
        <f t="shared" si="52"/>
        <v>1.4676</v>
      </c>
      <c r="H123" s="42">
        <f t="shared" si="46"/>
        <v>0.25837572000000003</v>
      </c>
      <c r="I123" s="42">
        <v>0</v>
      </c>
      <c r="J123" s="42">
        <v>0</v>
      </c>
      <c r="K123" s="42">
        <v>0</v>
      </c>
      <c r="L123" s="42">
        <v>6.8258780000000005E-2</v>
      </c>
      <c r="M123" s="42">
        <v>0</v>
      </c>
      <c r="N123" s="42">
        <v>0.19011694000000001</v>
      </c>
      <c r="O123" s="42">
        <v>1.4676</v>
      </c>
      <c r="P123" s="42">
        <v>0</v>
      </c>
      <c r="Q123" s="42">
        <f t="shared" si="53"/>
        <v>1.2092242799999999</v>
      </c>
      <c r="R123" s="42">
        <f t="shared" si="54"/>
        <v>0.25837572000000003</v>
      </c>
      <c r="S123" s="88">
        <v>1</v>
      </c>
      <c r="T123" s="24" t="s">
        <v>271</v>
      </c>
      <c r="U123" s="1"/>
      <c r="W123" s="3"/>
      <c r="X123" s="3"/>
      <c r="Y123" s="3"/>
      <c r="Z123" s="3"/>
      <c r="AD123" s="1"/>
      <c r="AE123" s="1"/>
    </row>
    <row r="124" spans="1:31" ht="36.75" customHeight="1" x14ac:dyDescent="0.25">
      <c r="A124" s="22" t="s">
        <v>224</v>
      </c>
      <c r="B124" s="23" t="s">
        <v>278</v>
      </c>
      <c r="C124" s="26" t="s">
        <v>279</v>
      </c>
      <c r="D124" s="42">
        <v>2.7072000000000003</v>
      </c>
      <c r="E124" s="34">
        <v>1.73544319</v>
      </c>
      <c r="F124" s="42">
        <f t="shared" si="51"/>
        <v>0.97175681000000025</v>
      </c>
      <c r="G124" s="42">
        <f t="shared" si="52"/>
        <v>1.0272000000000001</v>
      </c>
      <c r="H124" s="42">
        <f t="shared" si="46"/>
        <v>0</v>
      </c>
      <c r="I124" s="42">
        <v>7.4999999999999997E-3</v>
      </c>
      <c r="J124" s="42">
        <v>0</v>
      </c>
      <c r="K124" s="42">
        <v>7.4999999999999997E-3</v>
      </c>
      <c r="L124" s="42">
        <v>0</v>
      </c>
      <c r="M124" s="42">
        <v>7.4999999999999997E-3</v>
      </c>
      <c r="N124" s="42">
        <v>0</v>
      </c>
      <c r="O124" s="42">
        <v>1.0047000000000001</v>
      </c>
      <c r="P124" s="42">
        <v>0</v>
      </c>
      <c r="Q124" s="42">
        <f t="shared" si="53"/>
        <v>0.97175681000000025</v>
      </c>
      <c r="R124" s="42">
        <f t="shared" si="54"/>
        <v>-2.2499999999999999E-2</v>
      </c>
      <c r="S124" s="88">
        <f t="shared" si="55"/>
        <v>-1</v>
      </c>
      <c r="T124" s="24" t="s">
        <v>271</v>
      </c>
      <c r="U124" s="1"/>
      <c r="W124" s="3"/>
      <c r="X124" s="3"/>
      <c r="Y124" s="3"/>
      <c r="Z124" s="3"/>
      <c r="AD124" s="1"/>
      <c r="AE124" s="1"/>
    </row>
    <row r="125" spans="1:31" ht="36" customHeight="1" x14ac:dyDescent="0.25">
      <c r="A125" s="22" t="s">
        <v>224</v>
      </c>
      <c r="B125" s="23" t="s">
        <v>280</v>
      </c>
      <c r="C125" s="26" t="s">
        <v>281</v>
      </c>
      <c r="D125" s="42">
        <v>4.7711999999999994</v>
      </c>
      <c r="E125" s="34">
        <v>1.8924299999999998</v>
      </c>
      <c r="F125" s="42">
        <f t="shared" si="51"/>
        <v>2.8787699999999994</v>
      </c>
      <c r="G125" s="42">
        <f t="shared" si="52"/>
        <v>2.8571999999999997</v>
      </c>
      <c r="H125" s="42">
        <f t="shared" si="46"/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2.8571999999999997</v>
      </c>
      <c r="P125" s="42">
        <v>0</v>
      </c>
      <c r="Q125" s="42">
        <f t="shared" si="53"/>
        <v>2.8787699999999994</v>
      </c>
      <c r="R125" s="42">
        <f t="shared" si="54"/>
        <v>0</v>
      </c>
      <c r="S125" s="88">
        <v>0</v>
      </c>
      <c r="T125" s="24" t="s">
        <v>32</v>
      </c>
      <c r="U125" s="1"/>
      <c r="W125" s="3"/>
      <c r="X125" s="3"/>
      <c r="Y125" s="3"/>
      <c r="Z125" s="3"/>
      <c r="AD125" s="1"/>
      <c r="AE125" s="1"/>
    </row>
    <row r="126" spans="1:31" ht="31.5" customHeight="1" x14ac:dyDescent="0.25">
      <c r="A126" s="22" t="s">
        <v>224</v>
      </c>
      <c r="B126" s="23" t="s">
        <v>282</v>
      </c>
      <c r="C126" s="26" t="s">
        <v>283</v>
      </c>
      <c r="D126" s="42">
        <v>2.8571999999999997</v>
      </c>
      <c r="E126" s="34">
        <v>0</v>
      </c>
      <c r="F126" s="42">
        <f t="shared" si="51"/>
        <v>2.8571999999999997</v>
      </c>
      <c r="G126" s="42">
        <f t="shared" si="52"/>
        <v>2.8571999999999997</v>
      </c>
      <c r="H126" s="42">
        <f t="shared" si="46"/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2.8571999999999997</v>
      </c>
      <c r="P126" s="42">
        <v>0</v>
      </c>
      <c r="Q126" s="42">
        <f t="shared" si="53"/>
        <v>2.8571999999999997</v>
      </c>
      <c r="R126" s="42">
        <f t="shared" si="54"/>
        <v>0</v>
      </c>
      <c r="S126" s="88">
        <v>0</v>
      </c>
      <c r="T126" s="24" t="s">
        <v>32</v>
      </c>
      <c r="U126" s="1"/>
      <c r="W126" s="3"/>
      <c r="X126" s="3"/>
      <c r="Y126" s="3"/>
      <c r="Z126" s="3"/>
      <c r="AD126" s="1"/>
      <c r="AE126" s="1"/>
    </row>
    <row r="127" spans="1:31" ht="31.5" customHeight="1" x14ac:dyDescent="0.25">
      <c r="A127" s="22" t="s">
        <v>224</v>
      </c>
      <c r="B127" s="23" t="s">
        <v>284</v>
      </c>
      <c r="C127" s="26" t="s">
        <v>285</v>
      </c>
      <c r="D127" s="42">
        <v>1.1556</v>
      </c>
      <c r="E127" s="34">
        <v>0</v>
      </c>
      <c r="F127" s="42">
        <f t="shared" si="51"/>
        <v>1.1556</v>
      </c>
      <c r="G127" s="42">
        <f t="shared" si="52"/>
        <v>1.1556</v>
      </c>
      <c r="H127" s="42">
        <f t="shared" si="46"/>
        <v>0.46190299999999995</v>
      </c>
      <c r="I127" s="42">
        <v>0</v>
      </c>
      <c r="J127" s="42">
        <v>0</v>
      </c>
      <c r="K127" s="42">
        <v>0</v>
      </c>
      <c r="L127" s="42">
        <v>0.40382995000000022</v>
      </c>
      <c r="M127" s="42">
        <v>0</v>
      </c>
      <c r="N127" s="42">
        <v>5.8073049999999737E-2</v>
      </c>
      <c r="O127" s="42">
        <v>1.1556</v>
      </c>
      <c r="P127" s="42">
        <v>0</v>
      </c>
      <c r="Q127" s="42">
        <f t="shared" si="53"/>
        <v>0.69369700000000001</v>
      </c>
      <c r="R127" s="42">
        <f t="shared" si="54"/>
        <v>0.46190299999999995</v>
      </c>
      <c r="S127" s="88">
        <v>1</v>
      </c>
      <c r="T127" s="24" t="s">
        <v>261</v>
      </c>
      <c r="U127" s="1"/>
      <c r="W127" s="3"/>
      <c r="X127" s="3"/>
      <c r="Y127" s="3"/>
      <c r="Z127" s="3"/>
      <c r="AD127" s="1"/>
      <c r="AE127" s="1"/>
    </row>
    <row r="128" spans="1:31" ht="63" customHeight="1" x14ac:dyDescent="0.25">
      <c r="A128" s="22" t="s">
        <v>224</v>
      </c>
      <c r="B128" s="23" t="s">
        <v>286</v>
      </c>
      <c r="C128" s="26" t="s">
        <v>287</v>
      </c>
      <c r="D128" s="42">
        <v>2.8571999999999997</v>
      </c>
      <c r="E128" s="34">
        <v>0</v>
      </c>
      <c r="F128" s="42">
        <f t="shared" si="51"/>
        <v>2.8571999999999997</v>
      </c>
      <c r="G128" s="42">
        <f t="shared" si="52"/>
        <v>2.8571999999999997</v>
      </c>
      <c r="H128" s="42">
        <f t="shared" si="46"/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2.8571999999999997</v>
      </c>
      <c r="P128" s="42">
        <v>0</v>
      </c>
      <c r="Q128" s="42">
        <f t="shared" si="53"/>
        <v>2.8571999999999997</v>
      </c>
      <c r="R128" s="42">
        <f t="shared" si="54"/>
        <v>0</v>
      </c>
      <c r="S128" s="88">
        <v>0</v>
      </c>
      <c r="T128" s="24" t="s">
        <v>32</v>
      </c>
      <c r="U128" s="1"/>
      <c r="W128" s="3"/>
      <c r="X128" s="3"/>
      <c r="Y128" s="3"/>
      <c r="Z128" s="3"/>
      <c r="AD128" s="1"/>
      <c r="AE128" s="1"/>
    </row>
    <row r="129" spans="1:31" ht="31.5" customHeight="1" x14ac:dyDescent="0.25">
      <c r="A129" s="22" t="s">
        <v>224</v>
      </c>
      <c r="B129" s="23" t="s">
        <v>288</v>
      </c>
      <c r="C129" s="26" t="s">
        <v>289</v>
      </c>
      <c r="D129" s="42">
        <v>2.5817999999999999</v>
      </c>
      <c r="E129" s="34">
        <v>2.5944231900000001</v>
      </c>
      <c r="F129" s="42">
        <f t="shared" si="51"/>
        <v>-1.2623190000000228E-2</v>
      </c>
      <c r="G129" s="42">
        <f t="shared" si="52"/>
        <v>0.2</v>
      </c>
      <c r="H129" s="42">
        <f t="shared" si="46"/>
        <v>0</v>
      </c>
      <c r="I129" s="42">
        <v>1.125E-2</v>
      </c>
      <c r="J129" s="42">
        <v>0</v>
      </c>
      <c r="K129" s="42">
        <v>1.125E-2</v>
      </c>
      <c r="L129" s="42">
        <v>0</v>
      </c>
      <c r="M129" s="42">
        <v>1.125E-2</v>
      </c>
      <c r="N129" s="42">
        <v>0</v>
      </c>
      <c r="O129" s="42">
        <v>0.16625000000000001</v>
      </c>
      <c r="P129" s="42">
        <v>0</v>
      </c>
      <c r="Q129" s="42">
        <f t="shared" si="53"/>
        <v>-1.2623190000000228E-2</v>
      </c>
      <c r="R129" s="42">
        <f t="shared" si="54"/>
        <v>-3.3750000000000002E-2</v>
      </c>
      <c r="S129" s="88">
        <f t="shared" si="55"/>
        <v>-1</v>
      </c>
      <c r="T129" s="24" t="s">
        <v>264</v>
      </c>
      <c r="U129" s="1"/>
      <c r="W129" s="3"/>
      <c r="X129" s="3"/>
      <c r="Y129" s="3"/>
      <c r="Z129" s="3"/>
      <c r="AD129" s="1"/>
      <c r="AE129" s="1"/>
    </row>
    <row r="130" spans="1:31" ht="31.5" customHeight="1" x14ac:dyDescent="0.25">
      <c r="A130" s="22" t="s">
        <v>224</v>
      </c>
      <c r="B130" s="23" t="s">
        <v>290</v>
      </c>
      <c r="C130" s="26" t="s">
        <v>291</v>
      </c>
      <c r="D130" s="42">
        <v>2.1471999999999998</v>
      </c>
      <c r="E130" s="34">
        <v>1.0670731800000002</v>
      </c>
      <c r="F130" s="42">
        <f t="shared" si="51"/>
        <v>1.0801268199999996</v>
      </c>
      <c r="G130" s="42">
        <f t="shared" si="52"/>
        <v>1.3423999999999998</v>
      </c>
      <c r="H130" s="42">
        <f t="shared" si="46"/>
        <v>0.44492232999999998</v>
      </c>
      <c r="I130" s="42">
        <v>5.4999999999999997E-3</v>
      </c>
      <c r="J130" s="42">
        <v>0</v>
      </c>
      <c r="K130" s="42">
        <v>0.19350000000000001</v>
      </c>
      <c r="L130" s="42">
        <v>0.44492232999999998</v>
      </c>
      <c r="M130" s="42">
        <v>0.24149999999999999</v>
      </c>
      <c r="N130" s="42">
        <v>0</v>
      </c>
      <c r="O130" s="42">
        <v>0.90189999999999981</v>
      </c>
      <c r="P130" s="42">
        <v>0</v>
      </c>
      <c r="Q130" s="42">
        <f t="shared" si="53"/>
        <v>0.63520448999999957</v>
      </c>
      <c r="R130" s="42">
        <f t="shared" si="54"/>
        <v>4.4223299999999743E-3</v>
      </c>
      <c r="S130" s="88">
        <f t="shared" si="55"/>
        <v>1.003934165720766E-2</v>
      </c>
      <c r="T130" s="24" t="s">
        <v>32</v>
      </c>
      <c r="U130" s="1"/>
      <c r="W130" s="3"/>
      <c r="X130" s="3"/>
      <c r="Y130" s="3"/>
      <c r="Z130" s="3"/>
      <c r="AD130" s="1"/>
      <c r="AE130" s="1"/>
    </row>
    <row r="131" spans="1:31" ht="31.5" customHeight="1" x14ac:dyDescent="0.25">
      <c r="A131" s="22" t="s">
        <v>224</v>
      </c>
      <c r="B131" s="23" t="s">
        <v>292</v>
      </c>
      <c r="C131" s="26" t="s">
        <v>293</v>
      </c>
      <c r="D131" s="42">
        <v>2.9375999999999998</v>
      </c>
      <c r="E131" s="34">
        <v>0</v>
      </c>
      <c r="F131" s="42">
        <f t="shared" si="51"/>
        <v>2.9375999999999998</v>
      </c>
      <c r="G131" s="42">
        <f t="shared" si="52"/>
        <v>2.9375999999999998</v>
      </c>
      <c r="H131" s="42">
        <f t="shared" si="46"/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2.9375999999999998</v>
      </c>
      <c r="P131" s="42">
        <v>0</v>
      </c>
      <c r="Q131" s="42">
        <f t="shared" si="53"/>
        <v>2.9375999999999998</v>
      </c>
      <c r="R131" s="42">
        <f t="shared" si="54"/>
        <v>0</v>
      </c>
      <c r="S131" s="88">
        <v>0</v>
      </c>
      <c r="T131" s="24" t="s">
        <v>32</v>
      </c>
      <c r="U131" s="1"/>
      <c r="W131" s="3"/>
      <c r="X131" s="3"/>
      <c r="Y131" s="3"/>
      <c r="Z131" s="3"/>
      <c r="AD131" s="1"/>
      <c r="AE131" s="1"/>
    </row>
    <row r="132" spans="1:31" ht="31.5" customHeight="1" x14ac:dyDescent="0.25">
      <c r="A132" s="22" t="s">
        <v>224</v>
      </c>
      <c r="B132" s="23" t="s">
        <v>294</v>
      </c>
      <c r="C132" s="26" t="s">
        <v>295</v>
      </c>
      <c r="D132" s="42">
        <v>2.9387999999999996</v>
      </c>
      <c r="E132" s="34">
        <v>0</v>
      </c>
      <c r="F132" s="42">
        <f t="shared" si="51"/>
        <v>2.9387999999999996</v>
      </c>
      <c r="G132" s="42">
        <f t="shared" si="52"/>
        <v>2.9387999999999996</v>
      </c>
      <c r="H132" s="42">
        <f t="shared" si="46"/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2.9387999999999996</v>
      </c>
      <c r="P132" s="42">
        <v>0</v>
      </c>
      <c r="Q132" s="42">
        <f t="shared" si="53"/>
        <v>2.9387999999999996</v>
      </c>
      <c r="R132" s="42">
        <f t="shared" si="54"/>
        <v>0</v>
      </c>
      <c r="S132" s="88">
        <v>0</v>
      </c>
      <c r="T132" s="24" t="s">
        <v>32</v>
      </c>
      <c r="U132" s="1"/>
      <c r="W132" s="3"/>
      <c r="X132" s="3"/>
      <c r="Y132" s="3"/>
      <c r="Z132" s="3"/>
      <c r="AD132" s="1"/>
      <c r="AE132" s="1"/>
    </row>
    <row r="133" spans="1:31" ht="31.5" customHeight="1" x14ac:dyDescent="0.25">
      <c r="A133" s="22" t="s">
        <v>224</v>
      </c>
      <c r="B133" s="23" t="s">
        <v>296</v>
      </c>
      <c r="C133" s="26" t="s">
        <v>297</v>
      </c>
      <c r="D133" s="42">
        <v>2.9375999999999998</v>
      </c>
      <c r="E133" s="34">
        <v>0</v>
      </c>
      <c r="F133" s="42">
        <f t="shared" si="51"/>
        <v>2.9375999999999998</v>
      </c>
      <c r="G133" s="42">
        <f t="shared" si="52"/>
        <v>2.9375999999999998</v>
      </c>
      <c r="H133" s="42">
        <f t="shared" si="46"/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2.9375999999999998</v>
      </c>
      <c r="P133" s="42">
        <v>0</v>
      </c>
      <c r="Q133" s="42">
        <f t="shared" si="53"/>
        <v>2.9375999999999998</v>
      </c>
      <c r="R133" s="42">
        <f t="shared" si="54"/>
        <v>0</v>
      </c>
      <c r="S133" s="88">
        <v>0</v>
      </c>
      <c r="T133" s="24" t="s">
        <v>32</v>
      </c>
      <c r="U133" s="1"/>
      <c r="W133" s="3"/>
      <c r="X133" s="3"/>
      <c r="Y133" s="3"/>
      <c r="Z133" s="3"/>
      <c r="AD133" s="1"/>
      <c r="AE133" s="1"/>
    </row>
    <row r="134" spans="1:31" ht="31.5" customHeight="1" x14ac:dyDescent="0.25">
      <c r="A134" s="22" t="s">
        <v>224</v>
      </c>
      <c r="B134" s="23" t="s">
        <v>298</v>
      </c>
      <c r="C134" s="26" t="s">
        <v>299</v>
      </c>
      <c r="D134" s="42">
        <v>3.3654000000000002</v>
      </c>
      <c r="E134" s="34">
        <v>2.5634331900000005</v>
      </c>
      <c r="F134" s="42">
        <f t="shared" si="51"/>
        <v>0.8019668099999997</v>
      </c>
      <c r="G134" s="42">
        <f t="shared" si="52"/>
        <v>1.0604</v>
      </c>
      <c r="H134" s="42">
        <f t="shared" si="46"/>
        <v>0.78408</v>
      </c>
      <c r="I134" s="42">
        <v>1.125E-2</v>
      </c>
      <c r="J134" s="42">
        <v>0</v>
      </c>
      <c r="K134" s="42">
        <v>1.125E-2</v>
      </c>
      <c r="L134" s="42">
        <v>0</v>
      </c>
      <c r="M134" s="42">
        <v>1.125E-2</v>
      </c>
      <c r="N134" s="42">
        <v>0.78408</v>
      </c>
      <c r="O134" s="42">
        <v>1.0266500000000001</v>
      </c>
      <c r="P134" s="42">
        <v>0</v>
      </c>
      <c r="Q134" s="42">
        <f t="shared" si="53"/>
        <v>1.7886809999999698E-2</v>
      </c>
      <c r="R134" s="42">
        <f t="shared" si="54"/>
        <v>0.75032999999999994</v>
      </c>
      <c r="S134" s="88">
        <f t="shared" si="55"/>
        <v>22.231999999999996</v>
      </c>
      <c r="T134" s="24" t="s">
        <v>261</v>
      </c>
      <c r="U134" s="1"/>
      <c r="W134" s="3"/>
      <c r="X134" s="3"/>
      <c r="Y134" s="3"/>
      <c r="Z134" s="3"/>
      <c r="AD134" s="1"/>
      <c r="AE134" s="1"/>
    </row>
    <row r="135" spans="1:31" ht="31.5" customHeight="1" x14ac:dyDescent="0.25">
      <c r="A135" s="22" t="s">
        <v>224</v>
      </c>
      <c r="B135" s="23" t="s">
        <v>300</v>
      </c>
      <c r="C135" s="26" t="s">
        <v>301</v>
      </c>
      <c r="D135" s="42">
        <v>1.0860000000000001</v>
      </c>
      <c r="E135" s="34">
        <v>1.0841900000000002</v>
      </c>
      <c r="F135" s="42">
        <f t="shared" si="51"/>
        <v>1.8099999999998673E-3</v>
      </c>
      <c r="G135" s="42">
        <f t="shared" si="52"/>
        <v>0.2</v>
      </c>
      <c r="H135" s="42">
        <f t="shared" si="46"/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0.2</v>
      </c>
      <c r="P135" s="42">
        <v>0</v>
      </c>
      <c r="Q135" s="42">
        <f t="shared" si="53"/>
        <v>1.8099999999998673E-3</v>
      </c>
      <c r="R135" s="42">
        <f t="shared" si="54"/>
        <v>0</v>
      </c>
      <c r="S135" s="88">
        <v>0</v>
      </c>
      <c r="T135" s="24" t="s">
        <v>32</v>
      </c>
      <c r="U135" s="1"/>
      <c r="W135" s="3"/>
      <c r="X135" s="3"/>
      <c r="Y135" s="3"/>
      <c r="Z135" s="3"/>
      <c r="AD135" s="1"/>
      <c r="AE135" s="1"/>
    </row>
    <row r="136" spans="1:31" ht="31.5" customHeight="1" x14ac:dyDescent="0.25">
      <c r="A136" s="22" t="s">
        <v>224</v>
      </c>
      <c r="B136" s="23" t="s">
        <v>302</v>
      </c>
      <c r="C136" s="26" t="s">
        <v>303</v>
      </c>
      <c r="D136" s="42">
        <v>3.6647999999999996</v>
      </c>
      <c r="E136" s="42">
        <v>0</v>
      </c>
      <c r="F136" s="42">
        <f t="shared" si="51"/>
        <v>3.6647999999999996</v>
      </c>
      <c r="G136" s="42">
        <f t="shared" si="52"/>
        <v>3.6647999999999996</v>
      </c>
      <c r="H136" s="42">
        <f t="shared" si="46"/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3.6647999999999996</v>
      </c>
      <c r="P136" s="42">
        <v>0</v>
      </c>
      <c r="Q136" s="42">
        <f t="shared" si="53"/>
        <v>3.6647999999999996</v>
      </c>
      <c r="R136" s="42">
        <f t="shared" si="54"/>
        <v>0</v>
      </c>
      <c r="S136" s="88">
        <v>0</v>
      </c>
      <c r="T136" s="24" t="s">
        <v>32</v>
      </c>
      <c r="U136" s="1"/>
      <c r="W136" s="3"/>
      <c r="X136" s="3"/>
      <c r="Y136" s="3"/>
      <c r="Z136" s="3"/>
      <c r="AD136" s="1"/>
      <c r="AE136" s="1"/>
    </row>
    <row r="137" spans="1:31" ht="54" customHeight="1" x14ac:dyDescent="0.25">
      <c r="A137" s="22" t="s">
        <v>224</v>
      </c>
      <c r="B137" s="23" t="s">
        <v>304</v>
      </c>
      <c r="C137" s="26" t="s">
        <v>305</v>
      </c>
      <c r="D137" s="42">
        <v>3.6647999999999996</v>
      </c>
      <c r="E137" s="34">
        <v>0</v>
      </c>
      <c r="F137" s="42">
        <f t="shared" si="51"/>
        <v>3.6647999999999996</v>
      </c>
      <c r="G137" s="42">
        <f t="shared" si="52"/>
        <v>3.6647999999999996</v>
      </c>
      <c r="H137" s="42">
        <f t="shared" si="46"/>
        <v>0.50071583999999991</v>
      </c>
      <c r="I137" s="42">
        <v>0</v>
      </c>
      <c r="J137" s="42">
        <v>0</v>
      </c>
      <c r="K137" s="42">
        <v>0</v>
      </c>
      <c r="L137" s="42">
        <v>0.50071583999999991</v>
      </c>
      <c r="M137" s="42">
        <v>0</v>
      </c>
      <c r="N137" s="42">
        <v>0</v>
      </c>
      <c r="O137" s="42">
        <v>3.6647999999999996</v>
      </c>
      <c r="P137" s="42">
        <v>0</v>
      </c>
      <c r="Q137" s="42">
        <f t="shared" si="53"/>
        <v>3.1640841599999998</v>
      </c>
      <c r="R137" s="42">
        <f t="shared" si="54"/>
        <v>0.50071583999999991</v>
      </c>
      <c r="S137" s="88">
        <v>1</v>
      </c>
      <c r="T137" s="24" t="s">
        <v>261</v>
      </c>
      <c r="U137" s="1"/>
      <c r="W137" s="3"/>
      <c r="X137" s="3"/>
      <c r="Y137" s="3"/>
      <c r="Z137" s="3"/>
      <c r="AD137" s="1"/>
      <c r="AE137" s="1"/>
    </row>
    <row r="138" spans="1:31" ht="55.5" customHeight="1" x14ac:dyDescent="0.25">
      <c r="A138" s="22" t="s">
        <v>224</v>
      </c>
      <c r="B138" s="23" t="s">
        <v>306</v>
      </c>
      <c r="C138" s="26" t="s">
        <v>307</v>
      </c>
      <c r="D138" s="42">
        <v>3.6647999999999996</v>
      </c>
      <c r="E138" s="34">
        <v>0</v>
      </c>
      <c r="F138" s="42">
        <f t="shared" si="51"/>
        <v>3.6647999999999996</v>
      </c>
      <c r="G138" s="42">
        <f t="shared" si="52"/>
        <v>3.6647999999999996</v>
      </c>
      <c r="H138" s="42">
        <f t="shared" si="46"/>
        <v>3.390552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3.390552</v>
      </c>
      <c r="O138" s="42">
        <v>3.6647999999999996</v>
      </c>
      <c r="P138" s="42">
        <v>0</v>
      </c>
      <c r="Q138" s="42">
        <f t="shared" si="53"/>
        <v>0.2742479999999996</v>
      </c>
      <c r="R138" s="42">
        <f t="shared" si="54"/>
        <v>3.390552</v>
      </c>
      <c r="S138" s="88">
        <v>1</v>
      </c>
      <c r="T138" s="24" t="s">
        <v>261</v>
      </c>
      <c r="U138" s="1"/>
      <c r="W138" s="3"/>
      <c r="X138" s="3"/>
      <c r="Y138" s="3"/>
      <c r="Z138" s="3"/>
      <c r="AD138" s="1"/>
      <c r="AE138" s="1"/>
    </row>
    <row r="139" spans="1:31" ht="31.5" customHeight="1" x14ac:dyDescent="0.25">
      <c r="A139" s="22" t="s">
        <v>224</v>
      </c>
      <c r="B139" s="23" t="s">
        <v>308</v>
      </c>
      <c r="C139" s="26" t="s">
        <v>309</v>
      </c>
      <c r="D139" s="42">
        <v>47.769599999999997</v>
      </c>
      <c r="E139" s="34">
        <v>1.3006591000000001</v>
      </c>
      <c r="F139" s="42">
        <f t="shared" si="51"/>
        <v>46.4689409</v>
      </c>
      <c r="G139" s="42">
        <f t="shared" si="52"/>
        <v>39.769599999999997</v>
      </c>
      <c r="H139" s="42">
        <f t="shared" si="46"/>
        <v>0.30153024</v>
      </c>
      <c r="I139" s="42">
        <v>0</v>
      </c>
      <c r="J139" s="42">
        <v>0</v>
      </c>
      <c r="K139" s="42">
        <v>0</v>
      </c>
      <c r="L139" s="42">
        <v>0.30153024</v>
      </c>
      <c r="M139" s="42">
        <v>0.6</v>
      </c>
      <c r="N139" s="42">
        <v>0</v>
      </c>
      <c r="O139" s="42">
        <v>39.169599999999996</v>
      </c>
      <c r="P139" s="42">
        <v>0</v>
      </c>
      <c r="Q139" s="42">
        <f t="shared" si="53"/>
        <v>46.167410660000002</v>
      </c>
      <c r="R139" s="42">
        <f t="shared" si="54"/>
        <v>-0.29846975999999997</v>
      </c>
      <c r="S139" s="88">
        <f t="shared" si="55"/>
        <v>-0.49744959999999999</v>
      </c>
      <c r="T139" s="24" t="s">
        <v>241</v>
      </c>
      <c r="U139" s="1"/>
      <c r="W139" s="3"/>
      <c r="X139" s="3"/>
      <c r="Y139" s="3"/>
      <c r="Z139" s="3"/>
      <c r="AD139" s="1"/>
      <c r="AE139" s="1"/>
    </row>
    <row r="140" spans="1:31" ht="31.5" customHeight="1" x14ac:dyDescent="0.25">
      <c r="A140" s="22" t="s">
        <v>224</v>
      </c>
      <c r="B140" s="23" t="s">
        <v>310</v>
      </c>
      <c r="C140" s="26" t="s">
        <v>311</v>
      </c>
      <c r="D140" s="42">
        <v>271.81280000000004</v>
      </c>
      <c r="E140" s="34">
        <v>0</v>
      </c>
      <c r="F140" s="42">
        <f t="shared" si="51"/>
        <v>271.81280000000004</v>
      </c>
      <c r="G140" s="42">
        <f t="shared" si="52"/>
        <v>32</v>
      </c>
      <c r="H140" s="42">
        <f t="shared" si="46"/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32</v>
      </c>
      <c r="P140" s="42">
        <v>0</v>
      </c>
      <c r="Q140" s="42">
        <f t="shared" si="53"/>
        <v>271.81280000000004</v>
      </c>
      <c r="R140" s="42">
        <f t="shared" si="54"/>
        <v>0</v>
      </c>
      <c r="S140" s="88">
        <v>0</v>
      </c>
      <c r="T140" s="24" t="s">
        <v>32</v>
      </c>
      <c r="U140" s="1"/>
      <c r="W140" s="3"/>
      <c r="X140" s="3"/>
      <c r="Y140" s="3"/>
      <c r="Z140" s="3"/>
      <c r="AD140" s="1"/>
      <c r="AE140" s="1"/>
    </row>
    <row r="141" spans="1:31" ht="47.25" customHeight="1" x14ac:dyDescent="0.25">
      <c r="A141" s="22" t="s">
        <v>224</v>
      </c>
      <c r="B141" s="23" t="s">
        <v>312</v>
      </c>
      <c r="C141" s="26" t="s">
        <v>313</v>
      </c>
      <c r="D141" s="42" t="s">
        <v>32</v>
      </c>
      <c r="E141" s="42" t="s">
        <v>32</v>
      </c>
      <c r="F141" s="42" t="s">
        <v>32</v>
      </c>
      <c r="G141" s="42" t="s">
        <v>32</v>
      </c>
      <c r="H141" s="42">
        <f t="shared" si="46"/>
        <v>7.3512109700000003</v>
      </c>
      <c r="I141" s="42" t="s">
        <v>32</v>
      </c>
      <c r="J141" s="42">
        <v>0.11869199</v>
      </c>
      <c r="K141" s="42" t="s">
        <v>32</v>
      </c>
      <c r="L141" s="42">
        <v>2.7560235399999997</v>
      </c>
      <c r="M141" s="42" t="s">
        <v>32</v>
      </c>
      <c r="N141" s="42">
        <v>4.4764954400000008</v>
      </c>
      <c r="O141" s="42" t="s">
        <v>32</v>
      </c>
      <c r="P141" s="42">
        <v>0</v>
      </c>
      <c r="Q141" s="42" t="s">
        <v>32</v>
      </c>
      <c r="R141" s="42" t="s">
        <v>32</v>
      </c>
      <c r="S141" s="88" t="s">
        <v>32</v>
      </c>
      <c r="T141" s="24" t="s">
        <v>314</v>
      </c>
      <c r="U141" s="1"/>
      <c r="W141" s="3"/>
      <c r="X141" s="3"/>
      <c r="Y141" s="3"/>
      <c r="Z141" s="3"/>
      <c r="AD141" s="1"/>
      <c r="AE141" s="1"/>
    </row>
    <row r="142" spans="1:31" ht="31.5" customHeight="1" x14ac:dyDescent="0.25">
      <c r="A142" s="22" t="s">
        <v>224</v>
      </c>
      <c r="B142" s="23" t="s">
        <v>315</v>
      </c>
      <c r="C142" s="26" t="s">
        <v>316</v>
      </c>
      <c r="D142" s="42">
        <v>11.928892707999999</v>
      </c>
      <c r="E142" s="34">
        <v>2.3197590999999997</v>
      </c>
      <c r="F142" s="42">
        <f t="shared" ref="F142:F152" si="56">D142-E142</f>
        <v>9.6091336080000005</v>
      </c>
      <c r="G142" s="42">
        <f t="shared" ref="G142:G152" si="57">I142+K142+M142+O142</f>
        <v>8.8344940859999994</v>
      </c>
      <c r="H142" s="42">
        <f t="shared" si="46"/>
        <v>5.4497532300000007</v>
      </c>
      <c r="I142" s="42">
        <v>0</v>
      </c>
      <c r="J142" s="42">
        <v>0.22302650999999998</v>
      </c>
      <c r="K142" s="42">
        <v>0</v>
      </c>
      <c r="L142" s="42">
        <v>5.2106552900000001</v>
      </c>
      <c r="M142" s="42">
        <v>1.802</v>
      </c>
      <c r="N142" s="42">
        <v>1.6071430000000001E-2</v>
      </c>
      <c r="O142" s="42">
        <v>7.0324940859999998</v>
      </c>
      <c r="P142" s="42">
        <v>0</v>
      </c>
      <c r="Q142" s="42">
        <f>F142-H142</f>
        <v>4.1593803779999998</v>
      </c>
      <c r="R142" s="42">
        <f t="shared" ref="R142:R146" si="58">H142-(I142+K142+M142)</f>
        <v>3.6477532300000006</v>
      </c>
      <c r="S142" s="88">
        <f t="shared" ref="S142:S146" si="59">R142/(I142+K142+M142)</f>
        <v>2.0242803718091014</v>
      </c>
      <c r="T142" s="24" t="s">
        <v>261</v>
      </c>
      <c r="U142" s="1"/>
      <c r="W142" s="3"/>
      <c r="X142" s="3"/>
      <c r="Y142" s="3"/>
      <c r="Z142" s="3"/>
      <c r="AD142" s="1"/>
      <c r="AE142" s="1"/>
    </row>
    <row r="143" spans="1:31" ht="41.25" customHeight="1" x14ac:dyDescent="0.25">
      <c r="A143" s="22" t="s">
        <v>224</v>
      </c>
      <c r="B143" s="23" t="s">
        <v>317</v>
      </c>
      <c r="C143" s="26" t="s">
        <v>318</v>
      </c>
      <c r="D143" s="42">
        <v>8.3108279439999997</v>
      </c>
      <c r="E143" s="34">
        <v>2.6879375400000001</v>
      </c>
      <c r="F143" s="42">
        <f t="shared" si="56"/>
        <v>5.6228904039999996</v>
      </c>
      <c r="G143" s="42">
        <f t="shared" si="57"/>
        <v>5.9783574740000001</v>
      </c>
      <c r="H143" s="42">
        <f t="shared" si="46"/>
        <v>3.9987736800000002</v>
      </c>
      <c r="I143" s="42">
        <v>0</v>
      </c>
      <c r="J143" s="42">
        <v>0.17754233</v>
      </c>
      <c r="K143" s="42">
        <v>1.8351416900000004</v>
      </c>
      <c r="L143" s="42">
        <v>3.8051599199999999</v>
      </c>
      <c r="M143" s="42">
        <v>0</v>
      </c>
      <c r="N143" s="42">
        <v>1.6071430000000001E-2</v>
      </c>
      <c r="O143" s="42">
        <v>4.1432157839999997</v>
      </c>
      <c r="P143" s="42">
        <v>0</v>
      </c>
      <c r="Q143" s="42">
        <f>F143-H143</f>
        <v>1.6241167239999994</v>
      </c>
      <c r="R143" s="42">
        <f t="shared" si="58"/>
        <v>2.1636319899999998</v>
      </c>
      <c r="S143" s="88">
        <f t="shared" si="59"/>
        <v>1.1789999659372348</v>
      </c>
      <c r="T143" s="24" t="s">
        <v>261</v>
      </c>
      <c r="U143" s="1"/>
      <c r="W143" s="3"/>
      <c r="X143" s="3"/>
      <c r="Y143" s="3"/>
      <c r="Z143" s="3"/>
      <c r="AD143" s="1"/>
      <c r="AE143" s="1"/>
    </row>
    <row r="144" spans="1:31" ht="41.25" customHeight="1" x14ac:dyDescent="0.25">
      <c r="A144" s="22" t="s">
        <v>224</v>
      </c>
      <c r="B144" s="23" t="s">
        <v>319</v>
      </c>
      <c r="C144" s="26" t="s">
        <v>320</v>
      </c>
      <c r="D144" s="42">
        <v>11.910921382</v>
      </c>
      <c r="E144" s="34">
        <v>2.4884680699999997</v>
      </c>
      <c r="F144" s="42">
        <f t="shared" si="56"/>
        <v>9.422453312</v>
      </c>
      <c r="G144" s="42">
        <f t="shared" si="57"/>
        <v>8.8377528700000028</v>
      </c>
      <c r="H144" s="42">
        <f t="shared" si="46"/>
        <v>6.19657868</v>
      </c>
      <c r="I144" s="42">
        <v>0</v>
      </c>
      <c r="J144" s="42">
        <v>0.91113009999999994</v>
      </c>
      <c r="K144" s="42">
        <v>2.0024416919999997</v>
      </c>
      <c r="L144" s="42">
        <v>5.1842306300000001</v>
      </c>
      <c r="M144" s="42">
        <v>0.48432422400000003</v>
      </c>
      <c r="N144" s="42">
        <v>0.10121795</v>
      </c>
      <c r="O144" s="42">
        <v>6.3509869540000023</v>
      </c>
      <c r="P144" s="42">
        <v>0</v>
      </c>
      <c r="Q144" s="42">
        <f>F144-H144</f>
        <v>3.225874632</v>
      </c>
      <c r="R144" s="42">
        <f t="shared" si="58"/>
        <v>3.7098127640000005</v>
      </c>
      <c r="S144" s="88">
        <f t="shared" si="59"/>
        <v>1.4918222660729121</v>
      </c>
      <c r="T144" s="24" t="s">
        <v>261</v>
      </c>
      <c r="U144" s="1"/>
      <c r="W144" s="3"/>
      <c r="X144" s="3"/>
      <c r="Y144" s="3"/>
      <c r="Z144" s="3"/>
      <c r="AD144" s="1"/>
      <c r="AE144" s="1"/>
    </row>
    <row r="145" spans="1:31" ht="31.5" customHeight="1" x14ac:dyDescent="0.25">
      <c r="A145" s="22" t="s">
        <v>224</v>
      </c>
      <c r="B145" s="23" t="s">
        <v>321</v>
      </c>
      <c r="C145" s="26" t="s">
        <v>322</v>
      </c>
      <c r="D145" s="42">
        <v>8.263709261999999</v>
      </c>
      <c r="E145" s="34">
        <v>1.94688339</v>
      </c>
      <c r="F145" s="42">
        <f t="shared" si="56"/>
        <v>6.316825871999999</v>
      </c>
      <c r="G145" s="42">
        <f t="shared" si="57"/>
        <v>5.4783574860000002</v>
      </c>
      <c r="H145" s="42">
        <f t="shared" si="46"/>
        <v>3.8086403400000002</v>
      </c>
      <c r="I145" s="42">
        <v>0</v>
      </c>
      <c r="J145" s="42">
        <v>0.15586772999999998</v>
      </c>
      <c r="K145" s="42">
        <v>0</v>
      </c>
      <c r="L145" s="42">
        <v>3.6367011800000002</v>
      </c>
      <c r="M145" s="42">
        <v>1.9142861400000002</v>
      </c>
      <c r="N145" s="42">
        <v>1.6071430000000001E-2</v>
      </c>
      <c r="O145" s="42">
        <v>3.564071346</v>
      </c>
      <c r="P145" s="42">
        <v>0</v>
      </c>
      <c r="Q145" s="42">
        <f>F145-H145</f>
        <v>2.5081855319999988</v>
      </c>
      <c r="R145" s="42">
        <f t="shared" si="58"/>
        <v>1.8943542</v>
      </c>
      <c r="S145" s="88">
        <f t="shared" si="59"/>
        <v>0.98958779485286341</v>
      </c>
      <c r="T145" s="24" t="s">
        <v>261</v>
      </c>
      <c r="U145" s="1"/>
      <c r="W145" s="3"/>
      <c r="X145" s="3"/>
      <c r="Y145" s="3"/>
      <c r="Z145" s="3"/>
      <c r="AD145" s="1"/>
      <c r="AE145" s="1"/>
    </row>
    <row r="146" spans="1:31" ht="31.5" customHeight="1" x14ac:dyDescent="0.25">
      <c r="A146" s="22" t="s">
        <v>224</v>
      </c>
      <c r="B146" s="23" t="s">
        <v>323</v>
      </c>
      <c r="C146" s="26" t="s">
        <v>324</v>
      </c>
      <c r="D146" s="42">
        <v>27.272478992</v>
      </c>
      <c r="E146" s="34">
        <v>2.6786240400000003</v>
      </c>
      <c r="F146" s="42">
        <f t="shared" si="56"/>
        <v>24.593854952000001</v>
      </c>
      <c r="G146" s="42">
        <f t="shared" si="57"/>
        <v>24.031079714000001</v>
      </c>
      <c r="H146" s="42">
        <f t="shared" si="46"/>
        <v>5.8430883400000004</v>
      </c>
      <c r="I146" s="42">
        <v>0</v>
      </c>
      <c r="J146" s="42">
        <v>0.37486226</v>
      </c>
      <c r="K146" s="42">
        <v>2.25</v>
      </c>
      <c r="L146" s="42">
        <v>5.2129563400000007</v>
      </c>
      <c r="M146" s="42">
        <v>0.49186102199999976</v>
      </c>
      <c r="N146" s="42">
        <v>0.25526973999999997</v>
      </c>
      <c r="O146" s="42">
        <v>21.289218692000002</v>
      </c>
      <c r="P146" s="42">
        <v>0</v>
      </c>
      <c r="Q146" s="42">
        <f>F146-H146</f>
        <v>18.750766612</v>
      </c>
      <c r="R146" s="42">
        <f t="shared" si="58"/>
        <v>3.1012273180000007</v>
      </c>
      <c r="S146" s="88">
        <f t="shared" si="59"/>
        <v>1.1310665614035638</v>
      </c>
      <c r="T146" s="24" t="s">
        <v>261</v>
      </c>
      <c r="U146" s="1"/>
      <c r="W146" s="3"/>
      <c r="X146" s="3"/>
      <c r="Y146" s="3"/>
      <c r="Z146" s="3"/>
      <c r="AD146" s="1"/>
      <c r="AE146" s="1"/>
    </row>
    <row r="147" spans="1:31" ht="129" customHeight="1" x14ac:dyDescent="0.25">
      <c r="A147" s="22" t="s">
        <v>224</v>
      </c>
      <c r="B147" s="23" t="s">
        <v>325</v>
      </c>
      <c r="C147" s="26" t="s">
        <v>326</v>
      </c>
      <c r="D147" s="42" t="s">
        <v>32</v>
      </c>
      <c r="E147" s="34" t="s">
        <v>32</v>
      </c>
      <c r="F147" s="42" t="s">
        <v>32</v>
      </c>
      <c r="G147" s="42" t="s">
        <v>32</v>
      </c>
      <c r="H147" s="42">
        <f t="shared" si="46"/>
        <v>1.6117666799999999</v>
      </c>
      <c r="I147" s="42" t="s">
        <v>32</v>
      </c>
      <c r="J147" s="42">
        <v>0</v>
      </c>
      <c r="K147" s="42" t="s">
        <v>32</v>
      </c>
      <c r="L147" s="42">
        <v>0</v>
      </c>
      <c r="M147" s="42" t="s">
        <v>32</v>
      </c>
      <c r="N147" s="42">
        <v>1.6117666799999999</v>
      </c>
      <c r="O147" s="42" t="s">
        <v>32</v>
      </c>
      <c r="P147" s="42">
        <v>0</v>
      </c>
      <c r="Q147" s="42" t="s">
        <v>32</v>
      </c>
      <c r="R147" s="42" t="s">
        <v>32</v>
      </c>
      <c r="S147" s="88" t="s">
        <v>32</v>
      </c>
      <c r="T147" s="24" t="s">
        <v>327</v>
      </c>
      <c r="U147" s="1"/>
      <c r="W147" s="3"/>
      <c r="X147" s="3"/>
      <c r="Y147" s="3"/>
      <c r="Z147" s="3"/>
      <c r="AD147" s="1"/>
      <c r="AE147" s="1"/>
    </row>
    <row r="148" spans="1:31" ht="79.5" customHeight="1" x14ac:dyDescent="0.25">
      <c r="A148" s="22" t="s">
        <v>224</v>
      </c>
      <c r="B148" s="23" t="s">
        <v>328</v>
      </c>
      <c r="C148" s="26" t="s">
        <v>329</v>
      </c>
      <c r="D148" s="42">
        <v>0.64014480000000007</v>
      </c>
      <c r="E148" s="34">
        <v>0.13101826</v>
      </c>
      <c r="F148" s="42">
        <f t="shared" si="56"/>
        <v>0.50912654000000002</v>
      </c>
      <c r="G148" s="42">
        <f t="shared" si="57"/>
        <v>0.3701448</v>
      </c>
      <c r="H148" s="42">
        <f t="shared" si="46"/>
        <v>0</v>
      </c>
      <c r="I148" s="42">
        <v>0</v>
      </c>
      <c r="J148" s="42">
        <v>0</v>
      </c>
      <c r="K148" s="42">
        <v>0.161955612</v>
      </c>
      <c r="L148" s="42">
        <v>0</v>
      </c>
      <c r="M148" s="42">
        <v>0</v>
      </c>
      <c r="N148" s="42">
        <v>0</v>
      </c>
      <c r="O148" s="42">
        <v>0.208189188</v>
      </c>
      <c r="P148" s="42">
        <v>0</v>
      </c>
      <c r="Q148" s="42">
        <f>F148-H148</f>
        <v>0.50912654000000002</v>
      </c>
      <c r="R148" s="42">
        <f>H148-(I148+K148+M148)</f>
        <v>-0.161955612</v>
      </c>
      <c r="S148" s="88">
        <f>R148/(I148+K148+M148)</f>
        <v>-1</v>
      </c>
      <c r="T148" s="24" t="s">
        <v>264</v>
      </c>
      <c r="U148" s="1"/>
      <c r="W148" s="3"/>
      <c r="X148" s="3"/>
      <c r="Y148" s="3"/>
      <c r="Z148" s="3"/>
      <c r="AD148" s="1"/>
      <c r="AE148" s="1"/>
    </row>
    <row r="149" spans="1:31" ht="206.25" customHeight="1" x14ac:dyDescent="0.25">
      <c r="A149" s="22" t="s">
        <v>224</v>
      </c>
      <c r="B149" s="23" t="s">
        <v>330</v>
      </c>
      <c r="C149" s="26" t="s">
        <v>331</v>
      </c>
      <c r="D149" s="42" t="s">
        <v>32</v>
      </c>
      <c r="E149" s="34" t="s">
        <v>32</v>
      </c>
      <c r="F149" s="42" t="s">
        <v>32</v>
      </c>
      <c r="G149" s="42" t="s">
        <v>32</v>
      </c>
      <c r="H149" s="42">
        <f t="shared" si="46"/>
        <v>0.45355900000000005</v>
      </c>
      <c r="I149" s="42" t="s">
        <v>32</v>
      </c>
      <c r="J149" s="42">
        <v>0</v>
      </c>
      <c r="K149" s="42" t="s">
        <v>32</v>
      </c>
      <c r="L149" s="42">
        <v>0</v>
      </c>
      <c r="M149" s="42" t="s">
        <v>32</v>
      </c>
      <c r="N149" s="42">
        <v>0.45355900000000005</v>
      </c>
      <c r="O149" s="42" t="s">
        <v>32</v>
      </c>
      <c r="P149" s="42">
        <v>0</v>
      </c>
      <c r="Q149" s="42" t="s">
        <v>32</v>
      </c>
      <c r="R149" s="42" t="s">
        <v>32</v>
      </c>
      <c r="S149" s="88" t="s">
        <v>32</v>
      </c>
      <c r="T149" s="24" t="s">
        <v>332</v>
      </c>
      <c r="U149" s="1"/>
      <c r="W149" s="3"/>
      <c r="X149" s="3"/>
      <c r="Y149" s="3"/>
      <c r="Z149" s="3"/>
      <c r="AD149" s="1"/>
      <c r="AE149" s="1"/>
    </row>
    <row r="150" spans="1:31" ht="206.25" customHeight="1" x14ac:dyDescent="0.25">
      <c r="A150" s="22" t="s">
        <v>224</v>
      </c>
      <c r="B150" s="23" t="s">
        <v>333</v>
      </c>
      <c r="C150" s="26" t="s">
        <v>334</v>
      </c>
      <c r="D150" s="42">
        <v>0.85352640000000002</v>
      </c>
      <c r="E150" s="34">
        <v>0.13307620000000001</v>
      </c>
      <c r="F150" s="42">
        <f t="shared" si="56"/>
        <v>0.72045020000000004</v>
      </c>
      <c r="G150" s="42">
        <f t="shared" si="57"/>
        <v>0.3701448</v>
      </c>
      <c r="H150" s="42">
        <f t="shared" si="46"/>
        <v>14.801218599999999</v>
      </c>
      <c r="I150" s="42">
        <v>0.16400000000000001</v>
      </c>
      <c r="J150" s="42">
        <v>4.0450110500000003</v>
      </c>
      <c r="K150" s="42">
        <v>0</v>
      </c>
      <c r="L150" s="42">
        <v>3.57471059</v>
      </c>
      <c r="M150" s="42">
        <v>0</v>
      </c>
      <c r="N150" s="42">
        <v>7.1814969599999996</v>
      </c>
      <c r="O150" s="42">
        <v>0.20614479999999999</v>
      </c>
      <c r="P150" s="42">
        <v>0</v>
      </c>
      <c r="Q150" s="42">
        <f>F150-H150</f>
        <v>-14.080768399999998</v>
      </c>
      <c r="R150" s="42">
        <f t="shared" ref="R150:R152" si="60">H150-(I150+K150+M150)</f>
        <v>14.637218599999999</v>
      </c>
      <c r="S150" s="88">
        <f t="shared" ref="S150:S151" si="61">R150/(I150+K150+M150)</f>
        <v>89.251332926829264</v>
      </c>
      <c r="T150" s="24" t="s">
        <v>335</v>
      </c>
      <c r="U150" s="1"/>
      <c r="W150" s="3"/>
      <c r="X150" s="3"/>
      <c r="Y150" s="3"/>
      <c r="Z150" s="3"/>
      <c r="AD150" s="1"/>
      <c r="AE150" s="1"/>
    </row>
    <row r="151" spans="1:31" ht="78.75" customHeight="1" x14ac:dyDescent="0.25">
      <c r="A151" s="22" t="s">
        <v>224</v>
      </c>
      <c r="B151" s="23" t="s">
        <v>336</v>
      </c>
      <c r="C151" s="26" t="s">
        <v>337</v>
      </c>
      <c r="D151" s="42">
        <v>16.511187911999997</v>
      </c>
      <c r="E151" s="34">
        <v>9.5004336400000007</v>
      </c>
      <c r="F151" s="42">
        <f t="shared" si="56"/>
        <v>7.0107542719999962</v>
      </c>
      <c r="G151" s="42">
        <f t="shared" si="57"/>
        <v>3.302237582400001</v>
      </c>
      <c r="H151" s="42">
        <f t="shared" si="46"/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3.302237582400001</v>
      </c>
      <c r="N151" s="42">
        <v>0</v>
      </c>
      <c r="O151" s="42">
        <v>0</v>
      </c>
      <c r="P151" s="42">
        <v>0</v>
      </c>
      <c r="Q151" s="42">
        <f>F151-H151</f>
        <v>7.0107542719999962</v>
      </c>
      <c r="R151" s="42">
        <f t="shared" si="60"/>
        <v>-3.302237582400001</v>
      </c>
      <c r="S151" s="88">
        <f t="shared" si="61"/>
        <v>-1</v>
      </c>
      <c r="T151" s="24" t="s">
        <v>338</v>
      </c>
      <c r="U151" s="1"/>
      <c r="W151" s="3"/>
      <c r="X151" s="3"/>
      <c r="Y151" s="3"/>
      <c r="Z151" s="3"/>
      <c r="AD151" s="1"/>
      <c r="AE151" s="1"/>
    </row>
    <row r="152" spans="1:31" ht="63" customHeight="1" x14ac:dyDescent="0.25">
      <c r="A152" s="22" t="s">
        <v>224</v>
      </c>
      <c r="B152" s="23" t="s">
        <v>339</v>
      </c>
      <c r="C152" s="26" t="s">
        <v>340</v>
      </c>
      <c r="D152" s="42">
        <v>56.337913031999996</v>
      </c>
      <c r="E152" s="34">
        <v>0.31100871999999996</v>
      </c>
      <c r="F152" s="42">
        <f t="shared" si="56"/>
        <v>56.026904311999999</v>
      </c>
      <c r="G152" s="42">
        <f t="shared" si="57"/>
        <v>50.494586724000001</v>
      </c>
      <c r="H152" s="42">
        <f t="shared" si="46"/>
        <v>3.2829912799999996</v>
      </c>
      <c r="I152" s="42">
        <v>0</v>
      </c>
      <c r="J152" s="42">
        <v>3.2829912799999996</v>
      </c>
      <c r="K152" s="42">
        <v>0</v>
      </c>
      <c r="L152" s="42">
        <v>0</v>
      </c>
      <c r="M152" s="42">
        <v>0</v>
      </c>
      <c r="N152" s="42">
        <v>0</v>
      </c>
      <c r="O152" s="42">
        <v>50.494586724000001</v>
      </c>
      <c r="P152" s="42">
        <v>0</v>
      </c>
      <c r="Q152" s="42">
        <f>F152-H152</f>
        <v>52.743913032000002</v>
      </c>
      <c r="R152" s="42">
        <f t="shared" si="60"/>
        <v>3.2829912799999996</v>
      </c>
      <c r="S152" s="88">
        <v>1</v>
      </c>
      <c r="T152" s="24" t="s">
        <v>341</v>
      </c>
      <c r="U152" s="1"/>
      <c r="W152" s="3"/>
      <c r="X152" s="3"/>
      <c r="Y152" s="3"/>
      <c r="Z152" s="3"/>
      <c r="AD152" s="1"/>
      <c r="AE152" s="1"/>
    </row>
    <row r="153" spans="1:31" ht="102.75" customHeight="1" x14ac:dyDescent="0.25">
      <c r="A153" s="22" t="s">
        <v>224</v>
      </c>
      <c r="B153" s="23" t="s">
        <v>342</v>
      </c>
      <c r="C153" s="26" t="s">
        <v>343</v>
      </c>
      <c r="D153" s="42" t="s">
        <v>32</v>
      </c>
      <c r="E153" s="34" t="s">
        <v>32</v>
      </c>
      <c r="F153" s="42" t="s">
        <v>32</v>
      </c>
      <c r="G153" s="42" t="s">
        <v>32</v>
      </c>
      <c r="H153" s="42">
        <f>J153+L153+N153+P153</f>
        <v>0.24205000000000002</v>
      </c>
      <c r="I153" s="42" t="s">
        <v>32</v>
      </c>
      <c r="J153" s="42">
        <v>0</v>
      </c>
      <c r="K153" s="42" t="s">
        <v>32</v>
      </c>
      <c r="L153" s="42">
        <v>0</v>
      </c>
      <c r="M153" s="42" t="s">
        <v>32</v>
      </c>
      <c r="N153" s="42">
        <v>0.24205000000000002</v>
      </c>
      <c r="O153" s="42" t="s">
        <v>32</v>
      </c>
      <c r="P153" s="42">
        <v>0</v>
      </c>
      <c r="Q153" s="42" t="s">
        <v>32</v>
      </c>
      <c r="R153" s="42" t="s">
        <v>32</v>
      </c>
      <c r="S153" s="88" t="s">
        <v>32</v>
      </c>
      <c r="T153" s="24" t="s">
        <v>344</v>
      </c>
      <c r="U153" s="1"/>
      <c r="W153" s="3"/>
      <c r="X153" s="3"/>
      <c r="Y153" s="3"/>
      <c r="Z153" s="3"/>
      <c r="AD153" s="1"/>
      <c r="AE153" s="1"/>
    </row>
    <row r="154" spans="1:31" ht="102.75" customHeight="1" x14ac:dyDescent="0.25">
      <c r="A154" s="22" t="s">
        <v>224</v>
      </c>
      <c r="B154" s="23" t="s">
        <v>345</v>
      </c>
      <c r="C154" s="26" t="s">
        <v>346</v>
      </c>
      <c r="D154" s="42" t="s">
        <v>32</v>
      </c>
      <c r="E154" s="42" t="s">
        <v>32</v>
      </c>
      <c r="F154" s="42" t="s">
        <v>32</v>
      </c>
      <c r="G154" s="42" t="s">
        <v>32</v>
      </c>
      <c r="H154" s="42">
        <f t="shared" si="46"/>
        <v>8.7037329299999993</v>
      </c>
      <c r="I154" s="42" t="s">
        <v>32</v>
      </c>
      <c r="J154" s="42">
        <v>0.85214659999999998</v>
      </c>
      <c r="K154" s="42" t="s">
        <v>32</v>
      </c>
      <c r="L154" s="42">
        <v>0</v>
      </c>
      <c r="M154" s="42" t="s">
        <v>32</v>
      </c>
      <c r="N154" s="42">
        <v>7.8515863299999999</v>
      </c>
      <c r="O154" s="42" t="s">
        <v>32</v>
      </c>
      <c r="P154" s="42">
        <v>0</v>
      </c>
      <c r="Q154" s="42" t="s">
        <v>32</v>
      </c>
      <c r="R154" s="42" t="s">
        <v>32</v>
      </c>
      <c r="S154" s="88" t="s">
        <v>32</v>
      </c>
      <c r="T154" s="24" t="s">
        <v>347</v>
      </c>
      <c r="U154" s="1"/>
      <c r="W154" s="3"/>
      <c r="X154" s="3"/>
      <c r="Y154" s="3"/>
      <c r="Z154" s="3"/>
      <c r="AD154" s="1"/>
      <c r="AE154" s="1"/>
    </row>
    <row r="155" spans="1:31" ht="102.75" customHeight="1" x14ac:dyDescent="0.25">
      <c r="A155" s="22" t="s">
        <v>224</v>
      </c>
      <c r="B155" s="23" t="s">
        <v>348</v>
      </c>
      <c r="C155" s="26" t="s">
        <v>349</v>
      </c>
      <c r="D155" s="42" t="s">
        <v>32</v>
      </c>
      <c r="E155" s="42" t="s">
        <v>32</v>
      </c>
      <c r="F155" s="42" t="s">
        <v>32</v>
      </c>
      <c r="G155" s="42" t="s">
        <v>32</v>
      </c>
      <c r="H155" s="42">
        <f t="shared" si="46"/>
        <v>1.3273712999999998</v>
      </c>
      <c r="I155" s="42" t="s">
        <v>32</v>
      </c>
      <c r="J155" s="42">
        <v>0.1432039</v>
      </c>
      <c r="K155" s="42" t="s">
        <v>32</v>
      </c>
      <c r="L155" s="42">
        <v>0</v>
      </c>
      <c r="M155" s="42" t="s">
        <v>32</v>
      </c>
      <c r="N155" s="42">
        <v>1.1841673999999998</v>
      </c>
      <c r="O155" s="42" t="s">
        <v>32</v>
      </c>
      <c r="P155" s="42">
        <v>0</v>
      </c>
      <c r="Q155" s="42" t="s">
        <v>32</v>
      </c>
      <c r="R155" s="42" t="s">
        <v>32</v>
      </c>
      <c r="S155" s="88" t="s">
        <v>32</v>
      </c>
      <c r="T155" s="24" t="s">
        <v>350</v>
      </c>
      <c r="U155" s="1"/>
      <c r="W155" s="3"/>
      <c r="X155" s="3"/>
      <c r="Y155" s="3"/>
      <c r="Z155" s="3"/>
      <c r="AD155" s="1"/>
      <c r="AE155" s="1"/>
    </row>
    <row r="156" spans="1:31" ht="127.5" customHeight="1" x14ac:dyDescent="0.25">
      <c r="A156" s="22" t="s">
        <v>224</v>
      </c>
      <c r="B156" s="23" t="s">
        <v>351</v>
      </c>
      <c r="C156" s="26" t="s">
        <v>352</v>
      </c>
      <c r="D156" s="42" t="s">
        <v>32</v>
      </c>
      <c r="E156" s="42" t="s">
        <v>32</v>
      </c>
      <c r="F156" s="42" t="s">
        <v>32</v>
      </c>
      <c r="G156" s="42" t="s">
        <v>32</v>
      </c>
      <c r="H156" s="42">
        <f t="shared" si="46"/>
        <v>2.4381350199999998</v>
      </c>
      <c r="I156" s="42" t="s">
        <v>32</v>
      </c>
      <c r="J156" s="42">
        <v>0.45259097000000004</v>
      </c>
      <c r="K156" s="42" t="s">
        <v>32</v>
      </c>
      <c r="L156" s="42">
        <v>1.9855440499999999</v>
      </c>
      <c r="M156" s="42" t="s">
        <v>32</v>
      </c>
      <c r="N156" s="42">
        <v>0</v>
      </c>
      <c r="O156" s="42" t="s">
        <v>32</v>
      </c>
      <c r="P156" s="42">
        <v>0</v>
      </c>
      <c r="Q156" s="42" t="s">
        <v>32</v>
      </c>
      <c r="R156" s="42" t="s">
        <v>32</v>
      </c>
      <c r="S156" s="88" t="s">
        <v>32</v>
      </c>
      <c r="T156" s="24" t="s">
        <v>353</v>
      </c>
      <c r="U156" s="1"/>
      <c r="W156" s="3"/>
      <c r="X156" s="3"/>
      <c r="Y156" s="3"/>
      <c r="Z156" s="3"/>
      <c r="AD156" s="1"/>
      <c r="AE156" s="1"/>
    </row>
    <row r="157" spans="1:31" ht="210" customHeight="1" x14ac:dyDescent="0.25">
      <c r="A157" s="22" t="s">
        <v>224</v>
      </c>
      <c r="B157" s="23" t="s">
        <v>354</v>
      </c>
      <c r="C157" s="26" t="s">
        <v>355</v>
      </c>
      <c r="D157" s="42" t="s">
        <v>32</v>
      </c>
      <c r="E157" s="42" t="s">
        <v>32</v>
      </c>
      <c r="F157" s="42" t="s">
        <v>32</v>
      </c>
      <c r="G157" s="42" t="s">
        <v>32</v>
      </c>
      <c r="H157" s="42">
        <f t="shared" si="46"/>
        <v>0.59989017</v>
      </c>
      <c r="I157" s="42" t="s">
        <v>32</v>
      </c>
      <c r="J157" s="42">
        <v>0</v>
      </c>
      <c r="K157" s="42" t="s">
        <v>32</v>
      </c>
      <c r="L157" s="42">
        <v>0.11000431000000001</v>
      </c>
      <c r="M157" s="42" t="s">
        <v>32</v>
      </c>
      <c r="N157" s="42">
        <v>0.48988586000000001</v>
      </c>
      <c r="O157" s="42" t="s">
        <v>32</v>
      </c>
      <c r="P157" s="42">
        <v>0</v>
      </c>
      <c r="Q157" s="42" t="s">
        <v>32</v>
      </c>
      <c r="R157" s="42" t="s">
        <v>32</v>
      </c>
      <c r="S157" s="88" t="s">
        <v>32</v>
      </c>
      <c r="T157" s="24" t="s">
        <v>356</v>
      </c>
      <c r="U157" s="1"/>
      <c r="W157" s="3"/>
      <c r="X157" s="3"/>
      <c r="Y157" s="3"/>
      <c r="Z157" s="3"/>
      <c r="AD157" s="1"/>
      <c r="AE157" s="1"/>
    </row>
    <row r="158" spans="1:31" ht="31.5" customHeight="1" x14ac:dyDescent="0.25">
      <c r="A158" s="22" t="s">
        <v>224</v>
      </c>
      <c r="B158" s="23" t="s">
        <v>357</v>
      </c>
      <c r="C158" s="26" t="s">
        <v>358</v>
      </c>
      <c r="D158" s="42" t="s">
        <v>32</v>
      </c>
      <c r="E158" s="42" t="s">
        <v>32</v>
      </c>
      <c r="F158" s="42" t="s">
        <v>32</v>
      </c>
      <c r="G158" s="42" t="s">
        <v>32</v>
      </c>
      <c r="H158" s="42">
        <f t="shared" si="46"/>
        <v>0.35928479000000002</v>
      </c>
      <c r="I158" s="42" t="s">
        <v>32</v>
      </c>
      <c r="J158" s="42">
        <v>6.8495300000000012E-3</v>
      </c>
      <c r="K158" s="42" t="s">
        <v>32</v>
      </c>
      <c r="L158" s="42">
        <v>0.35243526000000003</v>
      </c>
      <c r="M158" s="42" t="s">
        <v>32</v>
      </c>
      <c r="N158" s="42">
        <v>0</v>
      </c>
      <c r="O158" s="42" t="s">
        <v>32</v>
      </c>
      <c r="P158" s="42">
        <v>0</v>
      </c>
      <c r="Q158" s="42" t="s">
        <v>32</v>
      </c>
      <c r="R158" s="42" t="s">
        <v>32</v>
      </c>
      <c r="S158" s="88" t="s">
        <v>32</v>
      </c>
      <c r="T158" s="24" t="s">
        <v>75</v>
      </c>
      <c r="U158" s="1"/>
      <c r="W158" s="3"/>
      <c r="X158" s="3"/>
      <c r="Y158" s="3"/>
      <c r="Z158" s="3"/>
      <c r="AD158" s="1"/>
      <c r="AE158" s="1"/>
    </row>
    <row r="159" spans="1:31" ht="47.25" customHeight="1" x14ac:dyDescent="0.25">
      <c r="A159" s="22" t="s">
        <v>224</v>
      </c>
      <c r="B159" s="23" t="s">
        <v>359</v>
      </c>
      <c r="C159" s="26" t="s">
        <v>360</v>
      </c>
      <c r="D159" s="42" t="s">
        <v>32</v>
      </c>
      <c r="E159" s="42" t="s">
        <v>32</v>
      </c>
      <c r="F159" s="42" t="s">
        <v>32</v>
      </c>
      <c r="G159" s="42" t="s">
        <v>32</v>
      </c>
      <c r="H159" s="42">
        <f t="shared" si="46"/>
        <v>0.41649435000000001</v>
      </c>
      <c r="I159" s="42" t="s">
        <v>32</v>
      </c>
      <c r="J159" s="42">
        <v>0.41649435000000001</v>
      </c>
      <c r="K159" s="42" t="s">
        <v>32</v>
      </c>
      <c r="L159" s="42">
        <v>0</v>
      </c>
      <c r="M159" s="42" t="s">
        <v>32</v>
      </c>
      <c r="N159" s="42">
        <v>0</v>
      </c>
      <c r="O159" s="42" t="s">
        <v>32</v>
      </c>
      <c r="P159" s="42">
        <v>0</v>
      </c>
      <c r="Q159" s="42" t="s">
        <v>32</v>
      </c>
      <c r="R159" s="42" t="s">
        <v>32</v>
      </c>
      <c r="S159" s="88" t="s">
        <v>32</v>
      </c>
      <c r="T159" s="24" t="s">
        <v>361</v>
      </c>
      <c r="U159" s="1"/>
      <c r="W159" s="3"/>
      <c r="X159" s="3"/>
      <c r="Y159" s="3"/>
      <c r="Z159" s="3"/>
      <c r="AD159" s="1"/>
      <c r="AE159" s="1"/>
    </row>
    <row r="160" spans="1:31" ht="124.5" customHeight="1" x14ac:dyDescent="0.25">
      <c r="A160" s="22" t="s">
        <v>224</v>
      </c>
      <c r="B160" s="23" t="s">
        <v>362</v>
      </c>
      <c r="C160" s="26" t="s">
        <v>363</v>
      </c>
      <c r="D160" s="42" t="s">
        <v>32</v>
      </c>
      <c r="E160" s="34" t="s">
        <v>32</v>
      </c>
      <c r="F160" s="42" t="s">
        <v>32</v>
      </c>
      <c r="G160" s="42" t="s">
        <v>32</v>
      </c>
      <c r="H160" s="42">
        <f t="shared" si="46"/>
        <v>1.8800846600000003</v>
      </c>
      <c r="I160" s="42" t="s">
        <v>32</v>
      </c>
      <c r="J160" s="42">
        <v>0.43308019000000003</v>
      </c>
      <c r="K160" s="42" t="s">
        <v>32</v>
      </c>
      <c r="L160" s="42">
        <v>0.35704038000000005</v>
      </c>
      <c r="M160" s="42" t="s">
        <v>32</v>
      </c>
      <c r="N160" s="42">
        <v>1.0899640900000003</v>
      </c>
      <c r="O160" s="90" t="s">
        <v>32</v>
      </c>
      <c r="P160" s="42">
        <v>0</v>
      </c>
      <c r="Q160" s="42" t="s">
        <v>32</v>
      </c>
      <c r="R160" s="42" t="s">
        <v>32</v>
      </c>
      <c r="S160" s="88" t="s">
        <v>32</v>
      </c>
      <c r="T160" s="24" t="s">
        <v>364</v>
      </c>
      <c r="U160" s="1"/>
      <c r="W160" s="3"/>
      <c r="X160" s="3"/>
      <c r="Y160" s="3"/>
      <c r="Z160" s="3"/>
      <c r="AD160" s="1"/>
      <c r="AE160" s="1"/>
    </row>
    <row r="161" spans="1:31" ht="146.25" customHeight="1" x14ac:dyDescent="0.25">
      <c r="A161" s="22" t="s">
        <v>224</v>
      </c>
      <c r="B161" s="23" t="s">
        <v>365</v>
      </c>
      <c r="C161" s="26" t="s">
        <v>366</v>
      </c>
      <c r="D161" s="42">
        <v>125.18117841199999</v>
      </c>
      <c r="E161" s="34">
        <v>0</v>
      </c>
      <c r="F161" s="42">
        <f t="shared" ref="F161:F168" si="62">D161-E161</f>
        <v>125.18117841199999</v>
      </c>
      <c r="G161" s="42">
        <f t="shared" ref="G161:G168" si="63">I161+K161+M161+O161</f>
        <v>1.62</v>
      </c>
      <c r="H161" s="42">
        <f t="shared" si="46"/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1.62</v>
      </c>
      <c r="P161" s="42">
        <v>0</v>
      </c>
      <c r="Q161" s="42">
        <f t="shared" ref="Q161:Q168" si="64">F161-H161</f>
        <v>125.18117841199999</v>
      </c>
      <c r="R161" s="42">
        <f t="shared" ref="R161:R168" si="65">H161-(I161+K161+M161)</f>
        <v>0</v>
      </c>
      <c r="S161" s="88">
        <v>0</v>
      </c>
      <c r="T161" s="24" t="s">
        <v>32</v>
      </c>
      <c r="U161" s="1"/>
      <c r="W161" s="3"/>
      <c r="X161" s="3"/>
      <c r="Y161" s="3"/>
      <c r="Z161" s="3"/>
      <c r="AD161" s="1"/>
      <c r="AE161" s="1"/>
    </row>
    <row r="162" spans="1:31" ht="78.75" customHeight="1" x14ac:dyDescent="0.25">
      <c r="A162" s="22" t="s">
        <v>224</v>
      </c>
      <c r="B162" s="23" t="s">
        <v>367</v>
      </c>
      <c r="C162" s="26" t="s">
        <v>368</v>
      </c>
      <c r="D162" s="42">
        <v>77.625529599999993</v>
      </c>
      <c r="E162" s="34">
        <v>3.2485529999999998</v>
      </c>
      <c r="F162" s="42">
        <f t="shared" si="62"/>
        <v>74.376976599999992</v>
      </c>
      <c r="G162" s="42">
        <f t="shared" si="63"/>
        <v>7.3250000000000028</v>
      </c>
      <c r="H162" s="42">
        <f t="shared" si="46"/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7.3250000000000028</v>
      </c>
      <c r="P162" s="42">
        <v>0</v>
      </c>
      <c r="Q162" s="42">
        <f t="shared" si="64"/>
        <v>74.376976599999992</v>
      </c>
      <c r="R162" s="42">
        <f t="shared" si="65"/>
        <v>0</v>
      </c>
      <c r="S162" s="88">
        <v>0</v>
      </c>
      <c r="T162" s="24" t="s">
        <v>32</v>
      </c>
      <c r="U162" s="1"/>
      <c r="W162" s="3"/>
      <c r="X162" s="3"/>
      <c r="Y162" s="3"/>
      <c r="Z162" s="3"/>
      <c r="AD162" s="1"/>
      <c r="AE162" s="1"/>
    </row>
    <row r="163" spans="1:31" ht="95.25" customHeight="1" x14ac:dyDescent="0.25">
      <c r="A163" s="22" t="s">
        <v>224</v>
      </c>
      <c r="B163" s="23" t="s">
        <v>369</v>
      </c>
      <c r="C163" s="26" t="s">
        <v>370</v>
      </c>
      <c r="D163" s="87">
        <v>8.1424758439999998</v>
      </c>
      <c r="E163" s="34">
        <v>2.0105127899999999</v>
      </c>
      <c r="F163" s="42">
        <f t="shared" si="62"/>
        <v>6.1319630539999999</v>
      </c>
      <c r="G163" s="42">
        <f t="shared" si="63"/>
        <v>5.4753023480000005</v>
      </c>
      <c r="H163" s="42">
        <f t="shared" si="46"/>
        <v>5.2335073299999992</v>
      </c>
      <c r="I163" s="42">
        <v>0</v>
      </c>
      <c r="J163" s="42">
        <v>0.29500003000000002</v>
      </c>
      <c r="K163" s="42">
        <v>1.6766421480000002</v>
      </c>
      <c r="L163" s="42">
        <v>4.9224358699999993</v>
      </c>
      <c r="M163" s="42">
        <v>0.53600000000000003</v>
      </c>
      <c r="N163" s="42">
        <v>1.6071430000000001E-2</v>
      </c>
      <c r="O163" s="42">
        <v>3.2626602</v>
      </c>
      <c r="P163" s="42">
        <v>0</v>
      </c>
      <c r="Q163" s="42">
        <f t="shared" si="64"/>
        <v>0.89845572400000062</v>
      </c>
      <c r="R163" s="42">
        <f t="shared" si="65"/>
        <v>3.0208651819999988</v>
      </c>
      <c r="S163" s="88">
        <f t="shared" ref="S163:S168" si="66">R163/(I163+K163+M163)</f>
        <v>1.3652750783630097</v>
      </c>
      <c r="T163" s="24" t="s">
        <v>371</v>
      </c>
      <c r="U163" s="1"/>
      <c r="W163" s="3"/>
      <c r="X163" s="3"/>
      <c r="Y163" s="3"/>
      <c r="Z163" s="3"/>
      <c r="AD163" s="1"/>
      <c r="AE163" s="1"/>
    </row>
    <row r="164" spans="1:31" ht="31.5" customHeight="1" x14ac:dyDescent="0.25">
      <c r="A164" s="22" t="s">
        <v>224</v>
      </c>
      <c r="B164" s="23" t="s">
        <v>372</v>
      </c>
      <c r="C164" s="26" t="s">
        <v>373</v>
      </c>
      <c r="D164" s="42">
        <v>11.930775584000001</v>
      </c>
      <c r="E164" s="34">
        <v>2.2322019600000003</v>
      </c>
      <c r="F164" s="42">
        <f t="shared" si="62"/>
        <v>9.6985736240000016</v>
      </c>
      <c r="G164" s="42">
        <f t="shared" si="63"/>
        <v>8.8351050960000013</v>
      </c>
      <c r="H164" s="42">
        <f t="shared" si="46"/>
        <v>5.9793636200000009</v>
      </c>
      <c r="I164" s="42">
        <v>0</v>
      </c>
      <c r="J164" s="42">
        <v>0.18407973000000002</v>
      </c>
      <c r="K164" s="42">
        <v>1.8395419200000001</v>
      </c>
      <c r="L164" s="42">
        <v>5.779212460000001</v>
      </c>
      <c r="M164" s="42">
        <v>0.57764070000000001</v>
      </c>
      <c r="N164" s="42">
        <v>1.6071430000000001E-2</v>
      </c>
      <c r="O164" s="42">
        <v>6.4179224760000011</v>
      </c>
      <c r="P164" s="42">
        <v>0</v>
      </c>
      <c r="Q164" s="42">
        <f t="shared" si="64"/>
        <v>3.7192100040000007</v>
      </c>
      <c r="R164" s="42">
        <f t="shared" si="65"/>
        <v>3.5621810000000007</v>
      </c>
      <c r="S164" s="88">
        <f t="shared" si="66"/>
        <v>1.473691300990738</v>
      </c>
      <c r="T164" s="24" t="s">
        <v>261</v>
      </c>
      <c r="U164" s="1"/>
      <c r="W164" s="3"/>
      <c r="X164" s="3"/>
      <c r="Y164" s="3"/>
      <c r="Z164" s="3"/>
      <c r="AD164" s="1"/>
      <c r="AE164" s="1"/>
    </row>
    <row r="165" spans="1:31" ht="31.5" customHeight="1" x14ac:dyDescent="0.25">
      <c r="A165" s="22" t="s">
        <v>224</v>
      </c>
      <c r="B165" s="23" t="s">
        <v>374</v>
      </c>
      <c r="C165" s="26" t="s">
        <v>375</v>
      </c>
      <c r="D165" s="87">
        <v>8.3699437259999989</v>
      </c>
      <c r="E165" s="34">
        <v>2.8761247600000002</v>
      </c>
      <c r="F165" s="42">
        <f t="shared" si="62"/>
        <v>5.4938189659999992</v>
      </c>
      <c r="G165" s="42">
        <f t="shared" si="63"/>
        <v>5.478561172</v>
      </c>
      <c r="H165" s="42">
        <f t="shared" si="46"/>
        <v>13.381116339999998</v>
      </c>
      <c r="I165" s="42">
        <v>0</v>
      </c>
      <c r="J165" s="42">
        <v>0.31508287000000001</v>
      </c>
      <c r="K165" s="42">
        <v>1.9181341759999997</v>
      </c>
      <c r="L165" s="42">
        <v>13.049962039999999</v>
      </c>
      <c r="M165" s="42">
        <v>0.37795378599999996</v>
      </c>
      <c r="N165" s="42">
        <v>1.6071430000000001E-2</v>
      </c>
      <c r="O165" s="42">
        <v>3.1824732100000004</v>
      </c>
      <c r="P165" s="42">
        <v>0</v>
      </c>
      <c r="Q165" s="42">
        <f t="shared" si="64"/>
        <v>-7.8872973739999992</v>
      </c>
      <c r="R165" s="42">
        <f t="shared" si="65"/>
        <v>11.085028377999999</v>
      </c>
      <c r="S165" s="88">
        <f t="shared" si="66"/>
        <v>4.8277890749204673</v>
      </c>
      <c r="T165" s="24" t="s">
        <v>376</v>
      </c>
      <c r="U165" s="1"/>
      <c r="W165" s="3"/>
      <c r="X165" s="3"/>
      <c r="Y165" s="3"/>
      <c r="Z165" s="3"/>
      <c r="AD165" s="1"/>
      <c r="AE165" s="1"/>
    </row>
    <row r="166" spans="1:31" ht="63" customHeight="1" x14ac:dyDescent="0.25">
      <c r="A166" s="22" t="s">
        <v>224</v>
      </c>
      <c r="B166" s="23" t="s">
        <v>377</v>
      </c>
      <c r="C166" s="26" t="s">
        <v>378</v>
      </c>
      <c r="D166" s="42">
        <v>311.83455887099996</v>
      </c>
      <c r="E166" s="34">
        <v>61.549610330000007</v>
      </c>
      <c r="F166" s="42">
        <f t="shared" si="62"/>
        <v>250.28494854099995</v>
      </c>
      <c r="G166" s="42">
        <f t="shared" si="63"/>
        <v>19.079110218</v>
      </c>
      <c r="H166" s="42">
        <f t="shared" si="46"/>
        <v>0.13295214999999999</v>
      </c>
      <c r="I166" s="42">
        <v>0</v>
      </c>
      <c r="J166" s="42">
        <v>0</v>
      </c>
      <c r="K166" s="42">
        <v>0</v>
      </c>
      <c r="L166" s="42">
        <v>0.13295214999999999</v>
      </c>
      <c r="M166" s="42">
        <v>0</v>
      </c>
      <c r="N166" s="42">
        <v>0</v>
      </c>
      <c r="O166" s="42">
        <v>19.079110218</v>
      </c>
      <c r="P166" s="42">
        <v>0</v>
      </c>
      <c r="Q166" s="42">
        <f t="shared" si="64"/>
        <v>250.15199639099995</v>
      </c>
      <c r="R166" s="42">
        <f t="shared" si="65"/>
        <v>0.13295214999999999</v>
      </c>
      <c r="S166" s="88">
        <v>1</v>
      </c>
      <c r="T166" s="24" t="s">
        <v>379</v>
      </c>
      <c r="U166" s="1"/>
      <c r="W166" s="3"/>
      <c r="X166" s="3"/>
      <c r="Y166" s="3"/>
      <c r="Z166" s="3"/>
      <c r="AD166" s="1"/>
      <c r="AE166" s="1"/>
    </row>
    <row r="167" spans="1:31" ht="31.5" customHeight="1" x14ac:dyDescent="0.25">
      <c r="A167" s="22" t="s">
        <v>224</v>
      </c>
      <c r="B167" s="25" t="s">
        <v>380</v>
      </c>
      <c r="C167" s="26" t="s">
        <v>381</v>
      </c>
      <c r="D167" s="42">
        <v>63.124838353999998</v>
      </c>
      <c r="E167" s="34">
        <v>11.453471840000001</v>
      </c>
      <c r="F167" s="42">
        <f t="shared" si="62"/>
        <v>51.671366513999999</v>
      </c>
      <c r="G167" s="42">
        <f t="shared" si="63"/>
        <v>9.9519361079999999</v>
      </c>
      <c r="H167" s="42">
        <f t="shared" si="46"/>
        <v>11.06639584</v>
      </c>
      <c r="I167" s="42">
        <v>0.84624728999999999</v>
      </c>
      <c r="J167" s="42">
        <v>2.4467549999999998E-2</v>
      </c>
      <c r="K167" s="42">
        <v>0</v>
      </c>
      <c r="L167" s="42">
        <v>9.7829465399999993</v>
      </c>
      <c r="M167" s="42">
        <v>0.94099999999999995</v>
      </c>
      <c r="N167" s="42">
        <v>1.25898175</v>
      </c>
      <c r="O167" s="42">
        <v>8.1646888180000001</v>
      </c>
      <c r="P167" s="42">
        <v>0</v>
      </c>
      <c r="Q167" s="42">
        <f t="shared" si="64"/>
        <v>40.604970674</v>
      </c>
      <c r="R167" s="42">
        <f t="shared" si="65"/>
        <v>9.2791485500000004</v>
      </c>
      <c r="S167" s="88">
        <f t="shared" si="66"/>
        <v>5.1918660623623056</v>
      </c>
      <c r="T167" s="24" t="s">
        <v>261</v>
      </c>
      <c r="U167" s="1"/>
      <c r="W167" s="3"/>
      <c r="X167" s="3"/>
      <c r="Y167" s="3"/>
      <c r="Z167" s="3"/>
      <c r="AD167" s="1"/>
      <c r="AE167" s="1"/>
    </row>
    <row r="168" spans="1:31" ht="31.5" customHeight="1" x14ac:dyDescent="0.25">
      <c r="A168" s="22" t="s">
        <v>224</v>
      </c>
      <c r="B168" s="25" t="s">
        <v>382</v>
      </c>
      <c r="C168" s="26" t="s">
        <v>383</v>
      </c>
      <c r="D168" s="42">
        <v>87.647811896000007</v>
      </c>
      <c r="E168" s="34">
        <v>62.844588700000003</v>
      </c>
      <c r="F168" s="42">
        <f t="shared" si="62"/>
        <v>24.803223196000005</v>
      </c>
      <c r="G168" s="42">
        <f t="shared" si="63"/>
        <v>16.459697252000002</v>
      </c>
      <c r="H168" s="42">
        <f t="shared" si="46"/>
        <v>13.82533424</v>
      </c>
      <c r="I168" s="42">
        <v>0</v>
      </c>
      <c r="J168" s="42">
        <v>6.0830194400000002</v>
      </c>
      <c r="K168" s="42">
        <v>16.459697252000002</v>
      </c>
      <c r="L168" s="42">
        <v>7.7423147999999999</v>
      </c>
      <c r="M168" s="42">
        <v>0</v>
      </c>
      <c r="N168" s="42">
        <v>0</v>
      </c>
      <c r="O168" s="42">
        <v>0</v>
      </c>
      <c r="P168" s="42">
        <v>0</v>
      </c>
      <c r="Q168" s="42">
        <f t="shared" si="64"/>
        <v>10.977888956000005</v>
      </c>
      <c r="R168" s="42">
        <f t="shared" si="65"/>
        <v>-2.6343630120000014</v>
      </c>
      <c r="S168" s="88">
        <f t="shared" si="66"/>
        <v>-0.16004929930773196</v>
      </c>
      <c r="T168" s="34" t="s">
        <v>261</v>
      </c>
      <c r="U168" s="1"/>
      <c r="W168" s="3"/>
      <c r="X168" s="3"/>
      <c r="Y168" s="3"/>
      <c r="Z168" s="3"/>
      <c r="AD168" s="1"/>
      <c r="AE168" s="1"/>
    </row>
    <row r="169" spans="1:31" ht="79.5" customHeight="1" x14ac:dyDescent="0.25">
      <c r="A169" s="92" t="s">
        <v>224</v>
      </c>
      <c r="B169" s="100" t="s">
        <v>384</v>
      </c>
      <c r="C169" s="94" t="s">
        <v>385</v>
      </c>
      <c r="D169" s="42" t="s">
        <v>32</v>
      </c>
      <c r="E169" s="34" t="s">
        <v>32</v>
      </c>
      <c r="F169" s="42" t="s">
        <v>32</v>
      </c>
      <c r="G169" s="42" t="s">
        <v>32</v>
      </c>
      <c r="H169" s="42">
        <f t="shared" si="46"/>
        <v>19.274214199999999</v>
      </c>
      <c r="I169" s="42" t="s">
        <v>32</v>
      </c>
      <c r="J169" s="95">
        <v>0</v>
      </c>
      <c r="K169" s="42" t="s">
        <v>32</v>
      </c>
      <c r="L169" s="42">
        <v>17.25137501</v>
      </c>
      <c r="M169" s="42" t="s">
        <v>32</v>
      </c>
      <c r="N169" s="42">
        <v>2.0228391899999996</v>
      </c>
      <c r="O169" s="42" t="s">
        <v>32</v>
      </c>
      <c r="P169" s="42">
        <v>0</v>
      </c>
      <c r="Q169" s="42" t="s">
        <v>32</v>
      </c>
      <c r="R169" s="42" t="s">
        <v>32</v>
      </c>
      <c r="S169" s="88" t="s">
        <v>32</v>
      </c>
      <c r="T169" s="34" t="s">
        <v>386</v>
      </c>
      <c r="U169" s="1"/>
      <c r="W169" s="3"/>
      <c r="X169" s="3"/>
      <c r="Y169" s="3"/>
      <c r="Z169" s="3"/>
      <c r="AD169" s="1"/>
      <c r="AE169" s="1"/>
    </row>
    <row r="170" spans="1:31" ht="84" customHeight="1" x14ac:dyDescent="0.25">
      <c r="A170" s="92" t="s">
        <v>224</v>
      </c>
      <c r="B170" s="100" t="s">
        <v>387</v>
      </c>
      <c r="C170" s="94" t="s">
        <v>388</v>
      </c>
      <c r="D170" s="42" t="s">
        <v>32</v>
      </c>
      <c r="E170" s="42" t="s">
        <v>32</v>
      </c>
      <c r="F170" s="42" t="s">
        <v>32</v>
      </c>
      <c r="G170" s="42" t="s">
        <v>32</v>
      </c>
      <c r="H170" s="42">
        <f t="shared" ref="H170:H194" si="67">J170+L170+N170+P170</f>
        <v>70.487990100000005</v>
      </c>
      <c r="I170" s="42" t="s">
        <v>32</v>
      </c>
      <c r="J170" s="95">
        <v>22.853291820000003</v>
      </c>
      <c r="K170" s="42" t="s">
        <v>32</v>
      </c>
      <c r="L170" s="42">
        <v>31.242125620000003</v>
      </c>
      <c r="M170" s="42" t="s">
        <v>32</v>
      </c>
      <c r="N170" s="42">
        <v>16.392572660000003</v>
      </c>
      <c r="O170" s="42" t="s">
        <v>32</v>
      </c>
      <c r="P170" s="42">
        <v>0</v>
      </c>
      <c r="Q170" s="42" t="s">
        <v>32</v>
      </c>
      <c r="R170" s="42" t="s">
        <v>32</v>
      </c>
      <c r="S170" s="88" t="s">
        <v>32</v>
      </c>
      <c r="T170" s="24" t="s">
        <v>386</v>
      </c>
      <c r="U170" s="1"/>
      <c r="W170" s="3"/>
      <c r="X170" s="3"/>
      <c r="Y170" s="3"/>
      <c r="Z170" s="3"/>
      <c r="AD170" s="1"/>
      <c r="AE170" s="1"/>
    </row>
    <row r="171" spans="1:31" ht="94.5" x14ac:dyDescent="0.25">
      <c r="A171" s="92" t="s">
        <v>224</v>
      </c>
      <c r="B171" s="100" t="s">
        <v>389</v>
      </c>
      <c r="C171" s="94" t="s">
        <v>390</v>
      </c>
      <c r="D171" s="42" t="s">
        <v>32</v>
      </c>
      <c r="E171" s="42" t="s">
        <v>32</v>
      </c>
      <c r="F171" s="42" t="s">
        <v>32</v>
      </c>
      <c r="G171" s="42" t="s">
        <v>32</v>
      </c>
      <c r="H171" s="42">
        <f t="shared" si="67"/>
        <v>3.8629572800000003</v>
      </c>
      <c r="I171" s="42" t="s">
        <v>32</v>
      </c>
      <c r="J171" s="95">
        <v>0</v>
      </c>
      <c r="K171" s="42" t="s">
        <v>32</v>
      </c>
      <c r="L171" s="42">
        <v>3.8456160000000001</v>
      </c>
      <c r="M171" s="42" t="s">
        <v>32</v>
      </c>
      <c r="N171" s="42">
        <v>1.7341279999999997E-2</v>
      </c>
      <c r="O171" s="42" t="s">
        <v>32</v>
      </c>
      <c r="P171" s="42">
        <v>0</v>
      </c>
      <c r="Q171" s="42" t="s">
        <v>32</v>
      </c>
      <c r="R171" s="42" t="s">
        <v>32</v>
      </c>
      <c r="S171" s="88" t="s">
        <v>32</v>
      </c>
      <c r="T171" s="24" t="s">
        <v>386</v>
      </c>
      <c r="U171" s="1"/>
      <c r="W171" s="3"/>
      <c r="X171" s="3"/>
      <c r="Y171" s="3"/>
      <c r="Z171" s="3"/>
      <c r="AD171" s="1"/>
      <c r="AE171" s="1"/>
    </row>
    <row r="172" spans="1:31" ht="94.5" x14ac:dyDescent="0.25">
      <c r="A172" s="92" t="s">
        <v>224</v>
      </c>
      <c r="B172" s="100" t="s">
        <v>391</v>
      </c>
      <c r="C172" s="94" t="s">
        <v>392</v>
      </c>
      <c r="D172" s="42" t="s">
        <v>32</v>
      </c>
      <c r="E172" s="42" t="s">
        <v>32</v>
      </c>
      <c r="F172" s="42" t="s">
        <v>32</v>
      </c>
      <c r="G172" s="42" t="s">
        <v>32</v>
      </c>
      <c r="H172" s="42">
        <f t="shared" si="67"/>
        <v>1.0881251999999999</v>
      </c>
      <c r="I172" s="42" t="s">
        <v>32</v>
      </c>
      <c r="J172" s="95">
        <v>0</v>
      </c>
      <c r="K172" s="42" t="s">
        <v>32</v>
      </c>
      <c r="L172" s="42">
        <v>0</v>
      </c>
      <c r="M172" s="42" t="s">
        <v>32</v>
      </c>
      <c r="N172" s="42">
        <v>1.0881251999999999</v>
      </c>
      <c r="O172" s="42" t="s">
        <v>32</v>
      </c>
      <c r="P172" s="42">
        <v>0</v>
      </c>
      <c r="Q172" s="42" t="s">
        <v>32</v>
      </c>
      <c r="R172" s="42" t="s">
        <v>32</v>
      </c>
      <c r="S172" s="88" t="s">
        <v>32</v>
      </c>
      <c r="T172" s="24" t="s">
        <v>386</v>
      </c>
      <c r="U172" s="1"/>
      <c r="W172" s="3"/>
      <c r="X172" s="3"/>
      <c r="Y172" s="3"/>
      <c r="Z172" s="3"/>
      <c r="AD172" s="1"/>
      <c r="AE172" s="1"/>
    </row>
    <row r="173" spans="1:31" ht="134.25" customHeight="1" x14ac:dyDescent="0.25">
      <c r="A173" s="92" t="s">
        <v>224</v>
      </c>
      <c r="B173" s="100" t="s">
        <v>393</v>
      </c>
      <c r="C173" s="94" t="s">
        <v>394</v>
      </c>
      <c r="D173" s="42" t="s">
        <v>32</v>
      </c>
      <c r="E173" s="42" t="s">
        <v>32</v>
      </c>
      <c r="F173" s="42" t="s">
        <v>32</v>
      </c>
      <c r="G173" s="42" t="s">
        <v>32</v>
      </c>
      <c r="H173" s="42">
        <f t="shared" si="67"/>
        <v>9.404399999999999</v>
      </c>
      <c r="I173" s="42" t="s">
        <v>32</v>
      </c>
      <c r="J173" s="95">
        <v>0</v>
      </c>
      <c r="K173" s="42" t="s">
        <v>32</v>
      </c>
      <c r="L173" s="42">
        <v>0</v>
      </c>
      <c r="M173" s="42" t="s">
        <v>32</v>
      </c>
      <c r="N173" s="42">
        <v>9.404399999999999</v>
      </c>
      <c r="O173" s="42" t="s">
        <v>32</v>
      </c>
      <c r="P173" s="42">
        <v>0</v>
      </c>
      <c r="Q173" s="42" t="s">
        <v>32</v>
      </c>
      <c r="R173" s="42" t="s">
        <v>32</v>
      </c>
      <c r="S173" s="88" t="s">
        <v>32</v>
      </c>
      <c r="T173" s="24" t="s">
        <v>386</v>
      </c>
      <c r="U173" s="1"/>
      <c r="W173" s="3"/>
      <c r="X173" s="3"/>
      <c r="Y173" s="3"/>
      <c r="Z173" s="3"/>
      <c r="AD173" s="1"/>
      <c r="AE173" s="1"/>
    </row>
    <row r="174" spans="1:31" ht="134.25" customHeight="1" x14ac:dyDescent="0.25">
      <c r="A174" s="92" t="s">
        <v>224</v>
      </c>
      <c r="B174" s="100" t="s">
        <v>395</v>
      </c>
      <c r="C174" s="94" t="s">
        <v>396</v>
      </c>
      <c r="D174" s="42" t="s">
        <v>32</v>
      </c>
      <c r="E174" s="42" t="s">
        <v>32</v>
      </c>
      <c r="F174" s="42" t="s">
        <v>32</v>
      </c>
      <c r="G174" s="42" t="s">
        <v>32</v>
      </c>
      <c r="H174" s="42">
        <f t="shared" si="67"/>
        <v>9.7643973800000001</v>
      </c>
      <c r="I174" s="42" t="s">
        <v>32</v>
      </c>
      <c r="J174" s="95">
        <v>4.0194360000000005E-2</v>
      </c>
      <c r="K174" s="42" t="s">
        <v>32</v>
      </c>
      <c r="L174" s="42">
        <v>1.05327902</v>
      </c>
      <c r="M174" s="42" t="s">
        <v>32</v>
      </c>
      <c r="N174" s="42">
        <v>8.6709239999999994</v>
      </c>
      <c r="O174" s="42" t="s">
        <v>32</v>
      </c>
      <c r="P174" s="42">
        <v>0</v>
      </c>
      <c r="Q174" s="42" t="s">
        <v>32</v>
      </c>
      <c r="R174" s="42" t="s">
        <v>32</v>
      </c>
      <c r="S174" s="88" t="s">
        <v>32</v>
      </c>
      <c r="T174" s="24" t="s">
        <v>397</v>
      </c>
      <c r="U174" s="1"/>
      <c r="W174" s="3"/>
      <c r="X174" s="3"/>
      <c r="Y174" s="3"/>
      <c r="Z174" s="3"/>
      <c r="AD174" s="1"/>
      <c r="AE174" s="1"/>
    </row>
    <row r="175" spans="1:31" ht="134.25" customHeight="1" x14ac:dyDescent="0.25">
      <c r="A175" s="92" t="s">
        <v>224</v>
      </c>
      <c r="B175" s="100" t="s">
        <v>398</v>
      </c>
      <c r="C175" s="94" t="s">
        <v>399</v>
      </c>
      <c r="D175" s="42" t="s">
        <v>32</v>
      </c>
      <c r="E175" s="42" t="s">
        <v>32</v>
      </c>
      <c r="F175" s="42" t="s">
        <v>32</v>
      </c>
      <c r="G175" s="42" t="s">
        <v>32</v>
      </c>
      <c r="H175" s="42">
        <f t="shared" si="67"/>
        <v>19.298388320000001</v>
      </c>
      <c r="I175" s="42" t="s">
        <v>32</v>
      </c>
      <c r="J175" s="95">
        <v>0</v>
      </c>
      <c r="K175" s="42" t="s">
        <v>32</v>
      </c>
      <c r="L175" s="42">
        <v>18.176358889999999</v>
      </c>
      <c r="M175" s="42" t="s">
        <v>32</v>
      </c>
      <c r="N175" s="42">
        <v>1.12202943</v>
      </c>
      <c r="O175" s="42" t="s">
        <v>32</v>
      </c>
      <c r="P175" s="42">
        <v>0</v>
      </c>
      <c r="Q175" s="42" t="s">
        <v>32</v>
      </c>
      <c r="R175" s="42" t="s">
        <v>32</v>
      </c>
      <c r="S175" s="88" t="s">
        <v>32</v>
      </c>
      <c r="T175" s="24" t="s">
        <v>386</v>
      </c>
      <c r="U175" s="1"/>
      <c r="W175" s="3"/>
      <c r="X175" s="3"/>
      <c r="Y175" s="3"/>
      <c r="Z175" s="3"/>
      <c r="AD175" s="1"/>
      <c r="AE175" s="1"/>
    </row>
    <row r="176" spans="1:31" ht="134.25" customHeight="1" x14ac:dyDescent="0.25">
      <c r="A176" s="92" t="s">
        <v>224</v>
      </c>
      <c r="B176" s="100" t="s">
        <v>400</v>
      </c>
      <c r="C176" s="94" t="s">
        <v>401</v>
      </c>
      <c r="D176" s="42" t="s">
        <v>32</v>
      </c>
      <c r="E176" s="42" t="s">
        <v>32</v>
      </c>
      <c r="F176" s="42" t="s">
        <v>32</v>
      </c>
      <c r="G176" s="42" t="s">
        <v>32</v>
      </c>
      <c r="H176" s="42">
        <f t="shared" si="67"/>
        <v>4.312608</v>
      </c>
      <c r="I176" s="42" t="s">
        <v>32</v>
      </c>
      <c r="J176" s="95">
        <v>0</v>
      </c>
      <c r="K176" s="42" t="s">
        <v>32</v>
      </c>
      <c r="L176" s="42">
        <v>4.312608</v>
      </c>
      <c r="M176" s="42" t="s">
        <v>32</v>
      </c>
      <c r="N176" s="42">
        <v>0</v>
      </c>
      <c r="O176" s="42" t="s">
        <v>32</v>
      </c>
      <c r="P176" s="42">
        <v>0</v>
      </c>
      <c r="Q176" s="42" t="s">
        <v>32</v>
      </c>
      <c r="R176" s="42" t="s">
        <v>32</v>
      </c>
      <c r="S176" s="88" t="s">
        <v>32</v>
      </c>
      <c r="T176" s="24" t="s">
        <v>386</v>
      </c>
      <c r="U176" s="1"/>
      <c r="W176" s="3"/>
      <c r="X176" s="3"/>
      <c r="Y176" s="3"/>
      <c r="Z176" s="3"/>
      <c r="AD176" s="1"/>
      <c r="AE176" s="1"/>
    </row>
    <row r="177" spans="1:31" ht="134.25" customHeight="1" x14ac:dyDescent="0.25">
      <c r="A177" s="92" t="s">
        <v>224</v>
      </c>
      <c r="B177" s="100" t="s">
        <v>402</v>
      </c>
      <c r="C177" s="94" t="s">
        <v>403</v>
      </c>
      <c r="D177" s="42" t="s">
        <v>32</v>
      </c>
      <c r="E177" s="42" t="s">
        <v>32</v>
      </c>
      <c r="F177" s="42" t="s">
        <v>32</v>
      </c>
      <c r="G177" s="42" t="s">
        <v>32</v>
      </c>
      <c r="H177" s="42">
        <f t="shared" si="67"/>
        <v>7.63</v>
      </c>
      <c r="I177" s="42" t="s">
        <v>32</v>
      </c>
      <c r="J177" s="95">
        <v>7.63</v>
      </c>
      <c r="K177" s="42" t="s">
        <v>32</v>
      </c>
      <c r="L177" s="42">
        <v>0</v>
      </c>
      <c r="M177" s="42" t="s">
        <v>32</v>
      </c>
      <c r="N177" s="42">
        <v>0</v>
      </c>
      <c r="O177" s="42" t="s">
        <v>32</v>
      </c>
      <c r="P177" s="42">
        <v>0</v>
      </c>
      <c r="Q177" s="42" t="s">
        <v>32</v>
      </c>
      <c r="R177" s="42" t="s">
        <v>32</v>
      </c>
      <c r="S177" s="88" t="s">
        <v>32</v>
      </c>
      <c r="T177" s="24" t="s">
        <v>386</v>
      </c>
      <c r="U177" s="1"/>
      <c r="W177" s="3"/>
      <c r="X177" s="3"/>
      <c r="Y177" s="3"/>
      <c r="Z177" s="3"/>
      <c r="AD177" s="1"/>
      <c r="AE177" s="1"/>
    </row>
    <row r="178" spans="1:31" ht="134.25" customHeight="1" x14ac:dyDescent="0.25">
      <c r="A178" s="92" t="s">
        <v>224</v>
      </c>
      <c r="B178" s="100" t="s">
        <v>404</v>
      </c>
      <c r="C178" s="94" t="s">
        <v>405</v>
      </c>
      <c r="D178" s="42" t="s">
        <v>32</v>
      </c>
      <c r="E178" s="42" t="s">
        <v>32</v>
      </c>
      <c r="F178" s="42" t="s">
        <v>32</v>
      </c>
      <c r="G178" s="42" t="s">
        <v>32</v>
      </c>
      <c r="H178" s="42">
        <f t="shared" si="67"/>
        <v>1.1564976000000002</v>
      </c>
      <c r="I178" s="42" t="s">
        <v>32</v>
      </c>
      <c r="J178" s="95">
        <v>0</v>
      </c>
      <c r="K178" s="42" t="s">
        <v>32</v>
      </c>
      <c r="L178" s="42">
        <v>1.1564976000000002</v>
      </c>
      <c r="M178" s="42" t="s">
        <v>32</v>
      </c>
      <c r="N178" s="42">
        <v>0</v>
      </c>
      <c r="O178" s="42" t="s">
        <v>32</v>
      </c>
      <c r="P178" s="42">
        <v>0</v>
      </c>
      <c r="Q178" s="42" t="s">
        <v>32</v>
      </c>
      <c r="R178" s="42" t="s">
        <v>32</v>
      </c>
      <c r="S178" s="88" t="s">
        <v>32</v>
      </c>
      <c r="T178" s="24" t="s">
        <v>386</v>
      </c>
      <c r="U178" s="1"/>
      <c r="W178" s="3"/>
      <c r="X178" s="3"/>
      <c r="Y178" s="3"/>
      <c r="Z178" s="3"/>
      <c r="AD178" s="1"/>
      <c r="AE178" s="1"/>
    </row>
    <row r="179" spans="1:31" ht="169.5" customHeight="1" x14ac:dyDescent="0.25">
      <c r="A179" s="92" t="s">
        <v>224</v>
      </c>
      <c r="B179" s="100" t="s">
        <v>406</v>
      </c>
      <c r="C179" s="94" t="s">
        <v>407</v>
      </c>
      <c r="D179" s="42" t="s">
        <v>32</v>
      </c>
      <c r="E179" s="42" t="s">
        <v>32</v>
      </c>
      <c r="F179" s="42" t="s">
        <v>32</v>
      </c>
      <c r="G179" s="42" t="s">
        <v>32</v>
      </c>
      <c r="H179" s="42">
        <f>J179+L179+N179+P179</f>
        <v>5.7539999999999996</v>
      </c>
      <c r="I179" s="42" t="s">
        <v>32</v>
      </c>
      <c r="J179" s="95">
        <v>0</v>
      </c>
      <c r="K179" s="42" t="s">
        <v>32</v>
      </c>
      <c r="L179" s="42">
        <v>0</v>
      </c>
      <c r="M179" s="42" t="s">
        <v>32</v>
      </c>
      <c r="N179" s="42">
        <v>5.7539999999999996</v>
      </c>
      <c r="O179" s="42" t="s">
        <v>32</v>
      </c>
      <c r="P179" s="42">
        <v>0</v>
      </c>
      <c r="Q179" s="42" t="s">
        <v>32</v>
      </c>
      <c r="R179" s="42" t="s">
        <v>32</v>
      </c>
      <c r="S179" s="88" t="s">
        <v>32</v>
      </c>
      <c r="T179" s="24" t="s">
        <v>408</v>
      </c>
      <c r="U179" s="1"/>
      <c r="W179" s="3"/>
      <c r="X179" s="3"/>
      <c r="Y179" s="3"/>
      <c r="Z179" s="3"/>
      <c r="AD179" s="1"/>
      <c r="AE179" s="1"/>
    </row>
    <row r="180" spans="1:31" ht="169.5" customHeight="1" x14ac:dyDescent="0.25">
      <c r="A180" s="92" t="s">
        <v>224</v>
      </c>
      <c r="B180" s="100" t="s">
        <v>409</v>
      </c>
      <c r="C180" s="94" t="s">
        <v>410</v>
      </c>
      <c r="D180" s="42" t="s">
        <v>32</v>
      </c>
      <c r="E180" s="42" t="s">
        <v>32</v>
      </c>
      <c r="F180" s="42" t="s">
        <v>32</v>
      </c>
      <c r="G180" s="42" t="s">
        <v>32</v>
      </c>
      <c r="H180" s="42">
        <f t="shared" si="67"/>
        <v>0.3402</v>
      </c>
      <c r="I180" s="42" t="s">
        <v>32</v>
      </c>
      <c r="J180" s="95">
        <v>0</v>
      </c>
      <c r="K180" s="42" t="s">
        <v>32</v>
      </c>
      <c r="L180" s="42">
        <v>0</v>
      </c>
      <c r="M180" s="42" t="s">
        <v>32</v>
      </c>
      <c r="N180" s="42">
        <v>0.3402</v>
      </c>
      <c r="O180" s="42" t="s">
        <v>32</v>
      </c>
      <c r="P180" s="42">
        <v>0</v>
      </c>
      <c r="Q180" s="42" t="s">
        <v>32</v>
      </c>
      <c r="R180" s="42" t="s">
        <v>32</v>
      </c>
      <c r="S180" s="88" t="s">
        <v>32</v>
      </c>
      <c r="T180" s="24" t="s">
        <v>408</v>
      </c>
      <c r="U180" s="1"/>
      <c r="W180" s="3"/>
      <c r="X180" s="3"/>
      <c r="Y180" s="3"/>
      <c r="Z180" s="3"/>
      <c r="AD180" s="1"/>
      <c r="AE180" s="1"/>
    </row>
    <row r="181" spans="1:31" ht="169.5" customHeight="1" x14ac:dyDescent="0.25">
      <c r="A181" s="92" t="s">
        <v>224</v>
      </c>
      <c r="B181" s="100" t="s">
        <v>411</v>
      </c>
      <c r="C181" s="94" t="s">
        <v>412</v>
      </c>
      <c r="D181" s="42" t="s">
        <v>32</v>
      </c>
      <c r="E181" s="42" t="s">
        <v>32</v>
      </c>
      <c r="F181" s="42" t="s">
        <v>32</v>
      </c>
      <c r="G181" s="42" t="s">
        <v>32</v>
      </c>
      <c r="H181" s="42">
        <f t="shared" si="67"/>
        <v>44.82533711</v>
      </c>
      <c r="I181" s="42" t="s">
        <v>32</v>
      </c>
      <c r="J181" s="95">
        <v>0</v>
      </c>
      <c r="K181" s="42" t="s">
        <v>32</v>
      </c>
      <c r="L181" s="42">
        <v>44.628103269999997</v>
      </c>
      <c r="M181" s="42" t="s">
        <v>32</v>
      </c>
      <c r="N181" s="42">
        <v>0.19723383999999999</v>
      </c>
      <c r="O181" s="42" t="s">
        <v>32</v>
      </c>
      <c r="P181" s="42">
        <v>0</v>
      </c>
      <c r="Q181" s="42" t="s">
        <v>32</v>
      </c>
      <c r="R181" s="42" t="s">
        <v>32</v>
      </c>
      <c r="S181" s="88" t="s">
        <v>32</v>
      </c>
      <c r="T181" s="24" t="s">
        <v>408</v>
      </c>
      <c r="U181" s="1"/>
      <c r="W181" s="3"/>
      <c r="X181" s="3"/>
      <c r="Y181" s="3"/>
      <c r="Z181" s="3"/>
      <c r="AD181" s="1"/>
      <c r="AE181" s="1"/>
    </row>
    <row r="182" spans="1:31" ht="169.5" customHeight="1" x14ac:dyDescent="0.25">
      <c r="A182" s="92" t="s">
        <v>224</v>
      </c>
      <c r="B182" s="100" t="s">
        <v>413</v>
      </c>
      <c r="C182" s="94" t="s">
        <v>414</v>
      </c>
      <c r="D182" s="42" t="s">
        <v>32</v>
      </c>
      <c r="E182" s="42" t="s">
        <v>32</v>
      </c>
      <c r="F182" s="42" t="s">
        <v>32</v>
      </c>
      <c r="G182" s="42" t="s">
        <v>32</v>
      </c>
      <c r="H182" s="42">
        <f t="shared" si="67"/>
        <v>0.35851440000000001</v>
      </c>
      <c r="I182" s="42" t="s">
        <v>32</v>
      </c>
      <c r="J182" s="95">
        <v>0</v>
      </c>
      <c r="K182" s="42" t="s">
        <v>32</v>
      </c>
      <c r="L182" s="42">
        <v>0.35851440000000001</v>
      </c>
      <c r="M182" s="42" t="s">
        <v>32</v>
      </c>
      <c r="N182" s="42">
        <v>0</v>
      </c>
      <c r="O182" s="42" t="s">
        <v>32</v>
      </c>
      <c r="P182" s="42">
        <v>0</v>
      </c>
      <c r="Q182" s="42" t="s">
        <v>32</v>
      </c>
      <c r="R182" s="42" t="s">
        <v>32</v>
      </c>
      <c r="S182" s="88" t="s">
        <v>32</v>
      </c>
      <c r="T182" s="24" t="s">
        <v>408</v>
      </c>
      <c r="U182" s="1"/>
      <c r="W182" s="3"/>
      <c r="X182" s="3"/>
      <c r="Y182" s="3"/>
      <c r="Z182" s="3"/>
      <c r="AD182" s="1"/>
      <c r="AE182" s="1"/>
    </row>
    <row r="183" spans="1:31" ht="169.5" customHeight="1" x14ac:dyDescent="0.25">
      <c r="A183" s="92" t="s">
        <v>224</v>
      </c>
      <c r="B183" s="100" t="s">
        <v>415</v>
      </c>
      <c r="C183" s="94" t="s">
        <v>416</v>
      </c>
      <c r="D183" s="42" t="s">
        <v>32</v>
      </c>
      <c r="E183" s="42" t="s">
        <v>32</v>
      </c>
      <c r="F183" s="42" t="s">
        <v>32</v>
      </c>
      <c r="G183" s="42" t="s">
        <v>32</v>
      </c>
      <c r="H183" s="42">
        <f>J183+L183+N183+P183</f>
        <v>3.8121516</v>
      </c>
      <c r="I183" s="42" t="s">
        <v>32</v>
      </c>
      <c r="J183" s="95">
        <v>0</v>
      </c>
      <c r="K183" s="42" t="s">
        <v>32</v>
      </c>
      <c r="L183" s="42">
        <v>0</v>
      </c>
      <c r="M183" s="42" t="s">
        <v>32</v>
      </c>
      <c r="N183" s="42">
        <v>3.8121516</v>
      </c>
      <c r="O183" s="42" t="s">
        <v>32</v>
      </c>
      <c r="P183" s="42">
        <v>0</v>
      </c>
      <c r="Q183" s="42" t="s">
        <v>32</v>
      </c>
      <c r="R183" s="42" t="s">
        <v>32</v>
      </c>
      <c r="S183" s="88" t="s">
        <v>32</v>
      </c>
      <c r="T183" s="24" t="s">
        <v>408</v>
      </c>
      <c r="U183" s="1"/>
      <c r="W183" s="3"/>
      <c r="X183" s="3"/>
      <c r="Y183" s="3"/>
      <c r="Z183" s="3"/>
      <c r="AD183" s="1"/>
      <c r="AE183" s="1"/>
    </row>
    <row r="184" spans="1:31" ht="169.5" customHeight="1" x14ac:dyDescent="0.25">
      <c r="A184" s="92" t="s">
        <v>224</v>
      </c>
      <c r="B184" s="100" t="s">
        <v>417</v>
      </c>
      <c r="C184" s="94" t="s">
        <v>418</v>
      </c>
      <c r="D184" s="42" t="s">
        <v>32</v>
      </c>
      <c r="E184" s="42" t="s">
        <v>32</v>
      </c>
      <c r="F184" s="42" t="s">
        <v>32</v>
      </c>
      <c r="G184" s="42" t="s">
        <v>32</v>
      </c>
      <c r="H184" s="42">
        <f t="shared" si="67"/>
        <v>448.73345415000006</v>
      </c>
      <c r="I184" s="42" t="s">
        <v>32</v>
      </c>
      <c r="J184" s="95">
        <v>31.630080670000002</v>
      </c>
      <c r="K184" s="42" t="s">
        <v>32</v>
      </c>
      <c r="L184" s="42">
        <v>208.21391933000004</v>
      </c>
      <c r="M184" s="42" t="s">
        <v>32</v>
      </c>
      <c r="N184" s="42">
        <v>208.88945415000001</v>
      </c>
      <c r="O184" s="42" t="s">
        <v>32</v>
      </c>
      <c r="P184" s="42">
        <v>0</v>
      </c>
      <c r="Q184" s="42" t="s">
        <v>32</v>
      </c>
      <c r="R184" s="42" t="s">
        <v>32</v>
      </c>
      <c r="S184" s="88" t="s">
        <v>32</v>
      </c>
      <c r="T184" s="24" t="s">
        <v>408</v>
      </c>
      <c r="U184" s="1"/>
      <c r="W184" s="3"/>
      <c r="X184" s="3"/>
      <c r="Y184" s="3"/>
      <c r="Z184" s="3"/>
      <c r="AD184" s="1"/>
      <c r="AE184" s="1"/>
    </row>
    <row r="185" spans="1:31" ht="169.5" customHeight="1" x14ac:dyDescent="0.25">
      <c r="A185" s="92" t="s">
        <v>224</v>
      </c>
      <c r="B185" s="101" t="s">
        <v>419</v>
      </c>
      <c r="C185" s="94" t="s">
        <v>420</v>
      </c>
      <c r="D185" s="42" t="s">
        <v>32</v>
      </c>
      <c r="E185" s="42" t="s">
        <v>32</v>
      </c>
      <c r="F185" s="42" t="s">
        <v>32</v>
      </c>
      <c r="G185" s="42" t="s">
        <v>32</v>
      </c>
      <c r="H185" s="42">
        <f t="shared" si="67"/>
        <v>0.1119</v>
      </c>
      <c r="I185" s="42" t="s">
        <v>32</v>
      </c>
      <c r="J185" s="95">
        <v>0</v>
      </c>
      <c r="K185" s="42" t="s">
        <v>32</v>
      </c>
      <c r="L185" s="42">
        <v>0</v>
      </c>
      <c r="M185" s="42" t="s">
        <v>32</v>
      </c>
      <c r="N185" s="42">
        <v>0.1119</v>
      </c>
      <c r="O185" s="42" t="s">
        <v>32</v>
      </c>
      <c r="P185" s="42">
        <v>0</v>
      </c>
      <c r="Q185" s="42" t="s">
        <v>32</v>
      </c>
      <c r="R185" s="42" t="s">
        <v>32</v>
      </c>
      <c r="S185" s="88" t="s">
        <v>32</v>
      </c>
      <c r="T185" s="24" t="s">
        <v>408</v>
      </c>
      <c r="U185" s="1"/>
      <c r="W185" s="3"/>
      <c r="X185" s="3"/>
      <c r="Y185" s="3"/>
      <c r="Z185" s="3"/>
      <c r="AD185" s="1"/>
      <c r="AE185" s="1"/>
    </row>
    <row r="186" spans="1:31" ht="169.5" customHeight="1" x14ac:dyDescent="0.25">
      <c r="A186" s="92" t="s">
        <v>224</v>
      </c>
      <c r="B186" s="100" t="s">
        <v>421</v>
      </c>
      <c r="C186" s="94" t="s">
        <v>422</v>
      </c>
      <c r="D186" s="42" t="s">
        <v>32</v>
      </c>
      <c r="E186" s="42" t="s">
        <v>32</v>
      </c>
      <c r="F186" s="42" t="s">
        <v>32</v>
      </c>
      <c r="G186" s="42" t="s">
        <v>32</v>
      </c>
      <c r="H186" s="42">
        <f t="shared" si="67"/>
        <v>0</v>
      </c>
      <c r="I186" s="42" t="s">
        <v>32</v>
      </c>
      <c r="J186" s="95">
        <v>0</v>
      </c>
      <c r="K186" s="42" t="s">
        <v>32</v>
      </c>
      <c r="L186" s="42">
        <v>0</v>
      </c>
      <c r="M186" s="42" t="s">
        <v>32</v>
      </c>
      <c r="N186" s="42">
        <v>0</v>
      </c>
      <c r="O186" s="42" t="s">
        <v>32</v>
      </c>
      <c r="P186" s="42">
        <v>0</v>
      </c>
      <c r="Q186" s="42" t="s">
        <v>32</v>
      </c>
      <c r="R186" s="42" t="s">
        <v>32</v>
      </c>
      <c r="S186" s="88" t="s">
        <v>32</v>
      </c>
      <c r="T186" s="24" t="s">
        <v>408</v>
      </c>
      <c r="U186" s="1"/>
      <c r="W186" s="3"/>
      <c r="X186" s="3"/>
      <c r="Y186" s="3"/>
      <c r="Z186" s="3"/>
      <c r="AD186" s="1"/>
      <c r="AE186" s="1"/>
    </row>
    <row r="187" spans="1:31" ht="169.5" customHeight="1" x14ac:dyDescent="0.25">
      <c r="A187" s="92" t="s">
        <v>224</v>
      </c>
      <c r="B187" s="100" t="s">
        <v>423</v>
      </c>
      <c r="C187" s="94" t="s">
        <v>424</v>
      </c>
      <c r="D187" s="42" t="s">
        <v>32</v>
      </c>
      <c r="E187" s="42" t="s">
        <v>32</v>
      </c>
      <c r="F187" s="42" t="s">
        <v>32</v>
      </c>
      <c r="G187" s="42" t="s">
        <v>32</v>
      </c>
      <c r="H187" s="42">
        <f t="shared" si="67"/>
        <v>0.132552</v>
      </c>
      <c r="I187" s="42" t="s">
        <v>32</v>
      </c>
      <c r="J187" s="95">
        <v>0</v>
      </c>
      <c r="K187" s="42" t="s">
        <v>32</v>
      </c>
      <c r="L187" s="42">
        <v>0</v>
      </c>
      <c r="M187" s="42" t="s">
        <v>32</v>
      </c>
      <c r="N187" s="42">
        <v>0.132552</v>
      </c>
      <c r="O187" s="42" t="s">
        <v>32</v>
      </c>
      <c r="P187" s="42">
        <v>0</v>
      </c>
      <c r="Q187" s="42" t="s">
        <v>32</v>
      </c>
      <c r="R187" s="42" t="s">
        <v>32</v>
      </c>
      <c r="S187" s="88" t="s">
        <v>32</v>
      </c>
      <c r="T187" s="24" t="s">
        <v>408</v>
      </c>
      <c r="U187" s="1"/>
      <c r="W187" s="3"/>
      <c r="X187" s="3"/>
      <c r="Y187" s="3"/>
      <c r="Z187" s="3"/>
      <c r="AD187" s="1"/>
      <c r="AE187" s="1"/>
    </row>
    <row r="188" spans="1:31" ht="169.5" customHeight="1" x14ac:dyDescent="0.25">
      <c r="A188" s="92" t="s">
        <v>224</v>
      </c>
      <c r="B188" s="100" t="s">
        <v>425</v>
      </c>
      <c r="C188" s="94" t="s">
        <v>426</v>
      </c>
      <c r="D188" s="42" t="s">
        <v>32</v>
      </c>
      <c r="E188" s="42" t="s">
        <v>32</v>
      </c>
      <c r="F188" s="42" t="s">
        <v>32</v>
      </c>
      <c r="G188" s="42" t="s">
        <v>32</v>
      </c>
      <c r="H188" s="42">
        <f t="shared" si="67"/>
        <v>19.198870800000002</v>
      </c>
      <c r="I188" s="42" t="s">
        <v>32</v>
      </c>
      <c r="J188" s="95">
        <v>0</v>
      </c>
      <c r="K188" s="42" t="s">
        <v>32</v>
      </c>
      <c r="L188" s="42">
        <v>0</v>
      </c>
      <c r="M188" s="42" t="s">
        <v>32</v>
      </c>
      <c r="N188" s="42">
        <v>19.198870800000002</v>
      </c>
      <c r="O188" s="42" t="s">
        <v>32</v>
      </c>
      <c r="P188" s="42">
        <v>0</v>
      </c>
      <c r="Q188" s="42" t="s">
        <v>32</v>
      </c>
      <c r="R188" s="42" t="s">
        <v>32</v>
      </c>
      <c r="S188" s="88" t="s">
        <v>32</v>
      </c>
      <c r="T188" s="24" t="s">
        <v>408</v>
      </c>
      <c r="U188" s="1"/>
      <c r="W188" s="3"/>
      <c r="X188" s="3"/>
      <c r="Y188" s="3"/>
      <c r="Z188" s="3"/>
      <c r="AD188" s="1"/>
      <c r="AE188" s="1"/>
    </row>
    <row r="189" spans="1:31" ht="169.5" customHeight="1" x14ac:dyDescent="0.25">
      <c r="A189" s="92" t="s">
        <v>224</v>
      </c>
      <c r="B189" s="100" t="s">
        <v>427</v>
      </c>
      <c r="C189" s="94" t="s">
        <v>428</v>
      </c>
      <c r="D189" s="42" t="s">
        <v>32</v>
      </c>
      <c r="E189" s="42" t="s">
        <v>32</v>
      </c>
      <c r="F189" s="42" t="s">
        <v>32</v>
      </c>
      <c r="G189" s="42" t="s">
        <v>32</v>
      </c>
      <c r="H189" s="42">
        <f t="shared" si="67"/>
        <v>4.2518227199999998</v>
      </c>
      <c r="I189" s="42" t="s">
        <v>32</v>
      </c>
      <c r="J189" s="95">
        <v>0</v>
      </c>
      <c r="K189" s="42" t="s">
        <v>32</v>
      </c>
      <c r="L189" s="42">
        <v>0</v>
      </c>
      <c r="M189" s="42" t="s">
        <v>32</v>
      </c>
      <c r="N189" s="42">
        <v>4.2518227199999998</v>
      </c>
      <c r="O189" s="42" t="s">
        <v>32</v>
      </c>
      <c r="P189" s="42">
        <v>0</v>
      </c>
      <c r="Q189" s="42" t="s">
        <v>32</v>
      </c>
      <c r="R189" s="42" t="s">
        <v>32</v>
      </c>
      <c r="S189" s="88" t="s">
        <v>32</v>
      </c>
      <c r="T189" s="24" t="s">
        <v>408</v>
      </c>
      <c r="U189" s="1"/>
      <c r="W189" s="3"/>
      <c r="X189" s="3"/>
      <c r="Y189" s="3"/>
      <c r="Z189" s="3"/>
      <c r="AD189" s="1"/>
      <c r="AE189" s="1"/>
    </row>
    <row r="190" spans="1:31" ht="169.5" customHeight="1" x14ac:dyDescent="0.25">
      <c r="A190" s="92" t="s">
        <v>429</v>
      </c>
      <c r="B190" s="100" t="s">
        <v>430</v>
      </c>
      <c r="C190" s="94" t="s">
        <v>431</v>
      </c>
      <c r="D190" s="42" t="s">
        <v>32</v>
      </c>
      <c r="E190" s="42" t="s">
        <v>32</v>
      </c>
      <c r="F190" s="42" t="s">
        <v>32</v>
      </c>
      <c r="G190" s="42" t="s">
        <v>32</v>
      </c>
      <c r="H190" s="42">
        <f t="shared" si="67"/>
        <v>8.4569759999999992</v>
      </c>
      <c r="I190" s="42" t="s">
        <v>32</v>
      </c>
      <c r="J190" s="95">
        <v>0</v>
      </c>
      <c r="K190" s="42" t="s">
        <v>32</v>
      </c>
      <c r="L190" s="42">
        <v>0</v>
      </c>
      <c r="M190" s="42" t="s">
        <v>32</v>
      </c>
      <c r="N190" s="42">
        <v>8.4569759999999992</v>
      </c>
      <c r="O190" s="42" t="s">
        <v>32</v>
      </c>
      <c r="P190" s="42">
        <v>0</v>
      </c>
      <c r="Q190" s="42" t="s">
        <v>32</v>
      </c>
      <c r="R190" s="42" t="s">
        <v>32</v>
      </c>
      <c r="S190" s="88" t="s">
        <v>32</v>
      </c>
      <c r="T190" s="24" t="s">
        <v>432</v>
      </c>
      <c r="U190" s="1"/>
      <c r="W190" s="3"/>
      <c r="X190" s="3"/>
      <c r="Y190" s="3"/>
      <c r="Z190" s="3"/>
      <c r="AD190" s="1"/>
      <c r="AE190" s="1"/>
    </row>
    <row r="191" spans="1:31" ht="169.5" customHeight="1" x14ac:dyDescent="0.25">
      <c r="A191" s="92" t="s">
        <v>429</v>
      </c>
      <c r="B191" s="100" t="s">
        <v>433</v>
      </c>
      <c r="C191" s="94" t="s">
        <v>434</v>
      </c>
      <c r="D191" s="42" t="s">
        <v>32</v>
      </c>
      <c r="E191" s="42" t="s">
        <v>32</v>
      </c>
      <c r="F191" s="42" t="s">
        <v>32</v>
      </c>
      <c r="G191" s="42" t="s">
        <v>32</v>
      </c>
      <c r="H191" s="42">
        <f t="shared" si="67"/>
        <v>7.8629318599999998</v>
      </c>
      <c r="I191" s="42" t="s">
        <v>32</v>
      </c>
      <c r="J191" s="95">
        <v>2.13921356</v>
      </c>
      <c r="K191" s="42" t="s">
        <v>32</v>
      </c>
      <c r="L191" s="42">
        <v>0</v>
      </c>
      <c r="M191" s="42" t="s">
        <v>32</v>
      </c>
      <c r="N191" s="42">
        <v>5.7237182999999998</v>
      </c>
      <c r="O191" s="42" t="s">
        <v>32</v>
      </c>
      <c r="P191" s="42">
        <v>0</v>
      </c>
      <c r="Q191" s="42" t="s">
        <v>32</v>
      </c>
      <c r="R191" s="42" t="s">
        <v>32</v>
      </c>
      <c r="S191" s="88" t="s">
        <v>32</v>
      </c>
      <c r="T191" s="24" t="s">
        <v>408</v>
      </c>
      <c r="U191" s="1"/>
      <c r="W191" s="3"/>
      <c r="X191" s="3"/>
      <c r="Y191" s="3"/>
      <c r="Z191" s="3"/>
      <c r="AD191" s="1"/>
      <c r="AE191" s="1"/>
    </row>
    <row r="192" spans="1:31" ht="169.5" customHeight="1" x14ac:dyDescent="0.25">
      <c r="A192" s="22" t="s">
        <v>429</v>
      </c>
      <c r="B192" s="100" t="s">
        <v>435</v>
      </c>
      <c r="C192" s="94" t="s">
        <v>436</v>
      </c>
      <c r="D192" s="42" t="s">
        <v>32</v>
      </c>
      <c r="E192" s="42" t="s">
        <v>32</v>
      </c>
      <c r="F192" s="42" t="s">
        <v>32</v>
      </c>
      <c r="G192" s="42" t="s">
        <v>32</v>
      </c>
      <c r="H192" s="42">
        <f t="shared" si="67"/>
        <v>2.3330395200000003</v>
      </c>
      <c r="I192" s="42" t="s">
        <v>32</v>
      </c>
      <c r="J192" s="95">
        <v>2.3330395200000003</v>
      </c>
      <c r="K192" s="42" t="s">
        <v>32</v>
      </c>
      <c r="L192" s="42">
        <v>0</v>
      </c>
      <c r="M192" s="42" t="s">
        <v>32</v>
      </c>
      <c r="N192" s="42">
        <v>0</v>
      </c>
      <c r="O192" s="42" t="s">
        <v>32</v>
      </c>
      <c r="P192" s="42">
        <v>0</v>
      </c>
      <c r="Q192" s="42" t="s">
        <v>32</v>
      </c>
      <c r="R192" s="42" t="s">
        <v>32</v>
      </c>
      <c r="S192" s="88" t="s">
        <v>32</v>
      </c>
      <c r="T192" s="24" t="s">
        <v>408</v>
      </c>
      <c r="U192" s="1"/>
      <c r="W192" s="3"/>
      <c r="X192" s="3"/>
      <c r="Y192" s="3"/>
      <c r="Z192" s="3"/>
      <c r="AD192" s="1"/>
      <c r="AE192" s="1"/>
    </row>
    <row r="193" spans="1:31" ht="169.5" customHeight="1" x14ac:dyDescent="0.25">
      <c r="A193" s="92" t="s">
        <v>429</v>
      </c>
      <c r="B193" s="100" t="s">
        <v>437</v>
      </c>
      <c r="C193" s="94" t="s">
        <v>438</v>
      </c>
      <c r="D193" s="42" t="s">
        <v>32</v>
      </c>
      <c r="E193" s="42" t="s">
        <v>32</v>
      </c>
      <c r="F193" s="42" t="s">
        <v>32</v>
      </c>
      <c r="G193" s="42" t="s">
        <v>32</v>
      </c>
      <c r="H193" s="42">
        <f t="shared" si="67"/>
        <v>24.880169340000002</v>
      </c>
      <c r="I193" s="42" t="s">
        <v>32</v>
      </c>
      <c r="J193" s="95">
        <v>5.0880000000000001</v>
      </c>
      <c r="K193" s="42" t="s">
        <v>32</v>
      </c>
      <c r="L193" s="42">
        <v>2.88</v>
      </c>
      <c r="M193" s="42" t="s">
        <v>32</v>
      </c>
      <c r="N193" s="42">
        <v>16.912169340000002</v>
      </c>
      <c r="O193" s="42" t="s">
        <v>32</v>
      </c>
      <c r="P193" s="42">
        <v>0</v>
      </c>
      <c r="Q193" s="42" t="s">
        <v>32</v>
      </c>
      <c r="R193" s="42" t="s">
        <v>32</v>
      </c>
      <c r="S193" s="91" t="s">
        <v>32</v>
      </c>
      <c r="T193" s="24" t="s">
        <v>408</v>
      </c>
      <c r="U193" s="1"/>
      <c r="W193" s="3"/>
      <c r="X193" s="3"/>
      <c r="Y193" s="3"/>
      <c r="Z193" s="3"/>
      <c r="AD193" s="1"/>
      <c r="AE193" s="1"/>
    </row>
    <row r="194" spans="1:31" ht="169.5" customHeight="1" x14ac:dyDescent="0.25">
      <c r="A194" s="132" t="s">
        <v>429</v>
      </c>
      <c r="B194" s="136" t="s">
        <v>439</v>
      </c>
      <c r="C194" s="134" t="s">
        <v>440</v>
      </c>
      <c r="D194" s="113" t="s">
        <v>32</v>
      </c>
      <c r="E194" s="113" t="s">
        <v>32</v>
      </c>
      <c r="F194" s="113" t="s">
        <v>32</v>
      </c>
      <c r="G194" s="113" t="s">
        <v>32</v>
      </c>
      <c r="H194" s="106">
        <f t="shared" si="67"/>
        <v>279.20742660000002</v>
      </c>
      <c r="I194" s="113" t="s">
        <v>32</v>
      </c>
      <c r="J194" s="113">
        <v>0</v>
      </c>
      <c r="K194" s="113" t="s">
        <v>32</v>
      </c>
      <c r="L194" s="113">
        <v>0</v>
      </c>
      <c r="M194" s="113" t="s">
        <v>32</v>
      </c>
      <c r="N194" s="113">
        <v>279.20742660000002</v>
      </c>
      <c r="O194" s="113" t="s">
        <v>32</v>
      </c>
      <c r="P194" s="113">
        <v>0</v>
      </c>
      <c r="Q194" s="113" t="s">
        <v>32</v>
      </c>
      <c r="R194" s="113" t="s">
        <v>32</v>
      </c>
      <c r="S194" s="91" t="s">
        <v>32</v>
      </c>
      <c r="T194" s="137" t="s">
        <v>408</v>
      </c>
      <c r="U194" s="1"/>
      <c r="W194" s="3"/>
      <c r="X194" s="3"/>
      <c r="Y194" s="3"/>
      <c r="Z194" s="3"/>
      <c r="AD194" s="1"/>
      <c r="AE194" s="1"/>
    </row>
    <row r="195" spans="1:31" ht="41.25" customHeight="1" x14ac:dyDescent="0.25">
      <c r="A195" s="17" t="s">
        <v>441</v>
      </c>
      <c r="B195" s="18" t="s">
        <v>442</v>
      </c>
      <c r="C195" s="19" t="s">
        <v>31</v>
      </c>
      <c r="D195" s="82">
        <f t="shared" ref="D195:R195" si="68">D196</f>
        <v>26.510318123999998</v>
      </c>
      <c r="E195" s="82">
        <f t="shared" si="68"/>
        <v>1.73173668</v>
      </c>
      <c r="F195" s="82">
        <f t="shared" si="68"/>
        <v>24.778581443999997</v>
      </c>
      <c r="G195" s="82">
        <f t="shared" si="68"/>
        <v>24.778581444</v>
      </c>
      <c r="H195" s="82">
        <f t="shared" si="68"/>
        <v>310.15921466999998</v>
      </c>
      <c r="I195" s="82">
        <f t="shared" si="68"/>
        <v>0</v>
      </c>
      <c r="J195" s="82">
        <f t="shared" si="68"/>
        <v>18.13904028</v>
      </c>
      <c r="K195" s="82">
        <f t="shared" si="68"/>
        <v>0</v>
      </c>
      <c r="L195" s="82">
        <f t="shared" si="68"/>
        <v>38.97576068</v>
      </c>
      <c r="M195" s="82">
        <f t="shared" si="68"/>
        <v>0</v>
      </c>
      <c r="N195" s="82">
        <f t="shared" si="68"/>
        <v>253.04441371000001</v>
      </c>
      <c r="O195" s="82">
        <f t="shared" si="68"/>
        <v>24.778581444</v>
      </c>
      <c r="P195" s="82">
        <f t="shared" si="68"/>
        <v>0</v>
      </c>
      <c r="Q195" s="82">
        <f t="shared" si="68"/>
        <v>24.778581443999997</v>
      </c>
      <c r="R195" s="82">
        <f t="shared" si="68"/>
        <v>0</v>
      </c>
      <c r="S195" s="83">
        <v>0</v>
      </c>
      <c r="T195" s="21" t="s">
        <v>32</v>
      </c>
      <c r="U195" s="1"/>
      <c r="W195" s="3"/>
      <c r="X195" s="3"/>
      <c r="Y195" s="3"/>
      <c r="Z195" s="3"/>
      <c r="AD195" s="1"/>
      <c r="AE195" s="1"/>
    </row>
    <row r="196" spans="1:31" ht="41.25" customHeight="1" x14ac:dyDescent="0.25">
      <c r="A196" s="17" t="s">
        <v>443</v>
      </c>
      <c r="B196" s="18" t="s">
        <v>444</v>
      </c>
      <c r="C196" s="19" t="s">
        <v>31</v>
      </c>
      <c r="D196" s="82">
        <f t="shared" ref="D196:R196" si="69">D197+D199</f>
        <v>26.510318123999998</v>
      </c>
      <c r="E196" s="82">
        <f t="shared" si="69"/>
        <v>1.73173668</v>
      </c>
      <c r="F196" s="82">
        <f t="shared" si="69"/>
        <v>24.778581443999997</v>
      </c>
      <c r="G196" s="82">
        <f t="shared" si="69"/>
        <v>24.778581444</v>
      </c>
      <c r="H196" s="82">
        <f t="shared" si="69"/>
        <v>310.15921466999998</v>
      </c>
      <c r="I196" s="82">
        <f t="shared" si="69"/>
        <v>0</v>
      </c>
      <c r="J196" s="82">
        <f t="shared" si="69"/>
        <v>18.13904028</v>
      </c>
      <c r="K196" s="82">
        <f t="shared" si="69"/>
        <v>0</v>
      </c>
      <c r="L196" s="82">
        <f t="shared" si="69"/>
        <v>38.97576068</v>
      </c>
      <c r="M196" s="82">
        <f t="shared" si="69"/>
        <v>0</v>
      </c>
      <c r="N196" s="82">
        <f t="shared" si="69"/>
        <v>253.04441371000001</v>
      </c>
      <c r="O196" s="82">
        <f t="shared" si="69"/>
        <v>24.778581444</v>
      </c>
      <c r="P196" s="82">
        <f t="shared" si="69"/>
        <v>0</v>
      </c>
      <c r="Q196" s="82">
        <f t="shared" si="69"/>
        <v>24.778581443999997</v>
      </c>
      <c r="R196" s="82">
        <f t="shared" si="69"/>
        <v>0</v>
      </c>
      <c r="S196" s="83">
        <v>0</v>
      </c>
      <c r="T196" s="21" t="s">
        <v>32</v>
      </c>
      <c r="U196" s="1"/>
      <c r="W196" s="3"/>
      <c r="X196" s="3"/>
      <c r="Y196" s="3"/>
      <c r="Z196" s="3"/>
      <c r="AD196" s="1"/>
      <c r="AE196" s="1"/>
    </row>
    <row r="197" spans="1:31" ht="73.5" customHeight="1" x14ac:dyDescent="0.25">
      <c r="A197" s="17" t="s">
        <v>445</v>
      </c>
      <c r="B197" s="18" t="s">
        <v>446</v>
      </c>
      <c r="C197" s="19" t="s">
        <v>31</v>
      </c>
      <c r="D197" s="82">
        <f t="shared" ref="D197:R197" si="70">SUM(D198)</f>
        <v>0</v>
      </c>
      <c r="E197" s="82">
        <f t="shared" si="70"/>
        <v>0</v>
      </c>
      <c r="F197" s="82">
        <f t="shared" si="70"/>
        <v>0</v>
      </c>
      <c r="G197" s="82">
        <f t="shared" si="70"/>
        <v>0</v>
      </c>
      <c r="H197" s="82">
        <f t="shared" si="70"/>
        <v>310.15921466999998</v>
      </c>
      <c r="I197" s="82">
        <f t="shared" si="70"/>
        <v>0</v>
      </c>
      <c r="J197" s="82">
        <f t="shared" si="70"/>
        <v>18.13904028</v>
      </c>
      <c r="K197" s="82">
        <f t="shared" si="70"/>
        <v>0</v>
      </c>
      <c r="L197" s="82">
        <f t="shared" si="70"/>
        <v>38.97576068</v>
      </c>
      <c r="M197" s="82">
        <f t="shared" si="70"/>
        <v>0</v>
      </c>
      <c r="N197" s="82">
        <f t="shared" si="70"/>
        <v>253.04441371000001</v>
      </c>
      <c r="O197" s="82">
        <f t="shared" si="70"/>
        <v>0</v>
      </c>
      <c r="P197" s="82">
        <f t="shared" si="70"/>
        <v>0</v>
      </c>
      <c r="Q197" s="82">
        <f t="shared" si="70"/>
        <v>0</v>
      </c>
      <c r="R197" s="82">
        <f t="shared" si="70"/>
        <v>0</v>
      </c>
      <c r="S197" s="83">
        <v>0</v>
      </c>
      <c r="T197" s="21" t="s">
        <v>32</v>
      </c>
      <c r="U197" s="1"/>
      <c r="W197" s="3"/>
      <c r="X197" s="3"/>
      <c r="Y197" s="3"/>
      <c r="Z197" s="3"/>
      <c r="AD197" s="1"/>
      <c r="AE197" s="1"/>
    </row>
    <row r="198" spans="1:31" ht="234.75" customHeight="1" x14ac:dyDescent="0.25">
      <c r="A198" s="121" t="s">
        <v>445</v>
      </c>
      <c r="B198" s="126" t="s">
        <v>447</v>
      </c>
      <c r="C198" s="127" t="s">
        <v>448</v>
      </c>
      <c r="D198" s="106" t="s">
        <v>32</v>
      </c>
      <c r="E198" s="106" t="s">
        <v>32</v>
      </c>
      <c r="F198" s="106" t="s">
        <v>32</v>
      </c>
      <c r="G198" s="106" t="s">
        <v>32</v>
      </c>
      <c r="H198" s="106">
        <f>J198+L198+N198+P198</f>
        <v>310.15921466999998</v>
      </c>
      <c r="I198" s="106" t="s">
        <v>32</v>
      </c>
      <c r="J198" s="106">
        <v>18.13904028</v>
      </c>
      <c r="K198" s="106" t="s">
        <v>32</v>
      </c>
      <c r="L198" s="106">
        <v>38.97576068</v>
      </c>
      <c r="M198" s="106" t="s">
        <v>32</v>
      </c>
      <c r="N198" s="106">
        <v>253.04441371000001</v>
      </c>
      <c r="O198" s="128" t="s">
        <v>32</v>
      </c>
      <c r="P198" s="106">
        <v>0</v>
      </c>
      <c r="Q198" s="106" t="s">
        <v>32</v>
      </c>
      <c r="R198" s="106" t="s">
        <v>32</v>
      </c>
      <c r="S198" s="91" t="s">
        <v>32</v>
      </c>
      <c r="T198" s="123" t="s">
        <v>408</v>
      </c>
      <c r="U198" s="1"/>
      <c r="W198" s="3"/>
      <c r="X198" s="3"/>
      <c r="Y198" s="3"/>
      <c r="Z198" s="3"/>
      <c r="AD198" s="1"/>
      <c r="AE198" s="1"/>
    </row>
    <row r="199" spans="1:31" ht="48" customHeight="1" x14ac:dyDescent="0.25">
      <c r="A199" s="18" t="s">
        <v>449</v>
      </c>
      <c r="B199" s="18" t="s">
        <v>450</v>
      </c>
      <c r="C199" s="19" t="s">
        <v>31</v>
      </c>
      <c r="D199" s="82">
        <f t="shared" ref="D199:R199" si="71">SUM(D200)</f>
        <v>26.510318123999998</v>
      </c>
      <c r="E199" s="82">
        <f t="shared" si="71"/>
        <v>1.73173668</v>
      </c>
      <c r="F199" s="82">
        <f t="shared" si="71"/>
        <v>24.778581443999997</v>
      </c>
      <c r="G199" s="82">
        <f t="shared" si="71"/>
        <v>24.778581444</v>
      </c>
      <c r="H199" s="82">
        <f t="shared" si="71"/>
        <v>0</v>
      </c>
      <c r="I199" s="82">
        <f t="shared" si="71"/>
        <v>0</v>
      </c>
      <c r="J199" s="82">
        <f t="shared" si="71"/>
        <v>0</v>
      </c>
      <c r="K199" s="82">
        <f t="shared" si="71"/>
        <v>0</v>
      </c>
      <c r="L199" s="82">
        <f t="shared" si="71"/>
        <v>0</v>
      </c>
      <c r="M199" s="82">
        <f t="shared" si="71"/>
        <v>0</v>
      </c>
      <c r="N199" s="82">
        <f t="shared" si="71"/>
        <v>0</v>
      </c>
      <c r="O199" s="82">
        <f t="shared" si="71"/>
        <v>24.778581444</v>
      </c>
      <c r="P199" s="82">
        <f t="shared" si="71"/>
        <v>0</v>
      </c>
      <c r="Q199" s="82">
        <f t="shared" si="71"/>
        <v>24.778581443999997</v>
      </c>
      <c r="R199" s="82">
        <f t="shared" si="71"/>
        <v>0</v>
      </c>
      <c r="S199" s="83">
        <v>0</v>
      </c>
      <c r="T199" s="21" t="s">
        <v>32</v>
      </c>
      <c r="U199" s="1"/>
      <c r="W199" s="3"/>
      <c r="X199" s="3"/>
      <c r="Y199" s="3"/>
      <c r="Z199" s="3"/>
      <c r="AD199" s="1"/>
      <c r="AE199" s="1"/>
    </row>
    <row r="200" spans="1:31" ht="58.5" customHeight="1" x14ac:dyDescent="0.25">
      <c r="A200" s="121" t="s">
        <v>449</v>
      </c>
      <c r="B200" s="126" t="s">
        <v>451</v>
      </c>
      <c r="C200" s="127" t="s">
        <v>452</v>
      </c>
      <c r="D200" s="106">
        <v>26.510318123999998</v>
      </c>
      <c r="E200" s="106">
        <v>1.73173668</v>
      </c>
      <c r="F200" s="106">
        <f>D200-E200</f>
        <v>24.778581443999997</v>
      </c>
      <c r="G200" s="106">
        <f>I200+K200+M200+O200</f>
        <v>24.778581444</v>
      </c>
      <c r="H200" s="106">
        <f>J200+L200+N200+P200</f>
        <v>0</v>
      </c>
      <c r="I200" s="106">
        <v>0</v>
      </c>
      <c r="J200" s="106">
        <v>0</v>
      </c>
      <c r="K200" s="106">
        <v>0</v>
      </c>
      <c r="L200" s="106">
        <v>0</v>
      </c>
      <c r="M200" s="106">
        <v>0</v>
      </c>
      <c r="N200" s="106">
        <v>0</v>
      </c>
      <c r="O200" s="106">
        <v>24.778581444</v>
      </c>
      <c r="P200" s="106">
        <v>0</v>
      </c>
      <c r="Q200" s="106">
        <f>F200-H200</f>
        <v>24.778581443999997</v>
      </c>
      <c r="R200" s="106">
        <f>H200-(I200+K200+M200)</f>
        <v>0</v>
      </c>
      <c r="S200" s="91">
        <v>0</v>
      </c>
      <c r="T200" s="123" t="s">
        <v>32</v>
      </c>
      <c r="U200" s="1"/>
      <c r="W200" s="3"/>
      <c r="X200" s="3"/>
      <c r="Y200" s="3"/>
      <c r="Z200" s="3"/>
      <c r="AD200" s="1"/>
      <c r="AE200" s="1"/>
    </row>
    <row r="201" spans="1:31" ht="61.5" customHeight="1" x14ac:dyDescent="0.25">
      <c r="A201" s="17" t="s">
        <v>453</v>
      </c>
      <c r="B201" s="38" t="s">
        <v>454</v>
      </c>
      <c r="C201" s="38" t="s">
        <v>31</v>
      </c>
      <c r="D201" s="82">
        <v>0</v>
      </c>
      <c r="E201" s="85">
        <v>0</v>
      </c>
      <c r="F201" s="82">
        <v>0</v>
      </c>
      <c r="G201" s="82">
        <v>0</v>
      </c>
      <c r="H201" s="82">
        <v>0</v>
      </c>
      <c r="I201" s="82">
        <v>0</v>
      </c>
      <c r="J201" s="82">
        <v>0</v>
      </c>
      <c r="K201" s="82">
        <v>0</v>
      </c>
      <c r="L201" s="82">
        <v>0</v>
      </c>
      <c r="M201" s="82">
        <v>0</v>
      </c>
      <c r="N201" s="82">
        <v>0</v>
      </c>
      <c r="O201" s="82">
        <v>0</v>
      </c>
      <c r="P201" s="82">
        <v>0</v>
      </c>
      <c r="Q201" s="82">
        <v>0</v>
      </c>
      <c r="R201" s="82">
        <v>0</v>
      </c>
      <c r="S201" s="83">
        <v>0</v>
      </c>
      <c r="T201" s="21" t="s">
        <v>32</v>
      </c>
      <c r="U201" s="1"/>
      <c r="W201" s="3"/>
      <c r="X201" s="3"/>
      <c r="Y201" s="3"/>
      <c r="Z201" s="3"/>
      <c r="AD201" s="1"/>
      <c r="AE201" s="1"/>
    </row>
    <row r="202" spans="1:31" ht="61.5" customHeight="1" x14ac:dyDescent="0.25">
      <c r="A202" s="17" t="s">
        <v>455</v>
      </c>
      <c r="B202" s="38" t="s">
        <v>446</v>
      </c>
      <c r="C202" s="38" t="s">
        <v>31</v>
      </c>
      <c r="D202" s="82">
        <v>0</v>
      </c>
      <c r="E202" s="85">
        <v>0</v>
      </c>
      <c r="F202" s="82">
        <v>0</v>
      </c>
      <c r="G202" s="82">
        <v>0</v>
      </c>
      <c r="H202" s="82">
        <v>0</v>
      </c>
      <c r="I202" s="82">
        <v>0</v>
      </c>
      <c r="J202" s="82">
        <v>0</v>
      </c>
      <c r="K202" s="82">
        <v>0</v>
      </c>
      <c r="L202" s="82">
        <v>0</v>
      </c>
      <c r="M202" s="82">
        <v>0</v>
      </c>
      <c r="N202" s="82">
        <v>0</v>
      </c>
      <c r="O202" s="82">
        <v>0</v>
      </c>
      <c r="P202" s="82">
        <v>0</v>
      </c>
      <c r="Q202" s="82">
        <v>0</v>
      </c>
      <c r="R202" s="82">
        <v>0</v>
      </c>
      <c r="S202" s="83">
        <v>0</v>
      </c>
      <c r="T202" s="21" t="s">
        <v>32</v>
      </c>
      <c r="U202" s="1"/>
      <c r="W202" s="3"/>
      <c r="X202" s="3"/>
      <c r="Y202" s="3"/>
      <c r="Z202" s="3"/>
      <c r="AD202" s="1"/>
      <c r="AE202" s="1"/>
    </row>
    <row r="203" spans="1:31" ht="61.5" customHeight="1" x14ac:dyDescent="0.25">
      <c r="A203" s="17" t="s">
        <v>456</v>
      </c>
      <c r="B203" s="38" t="s">
        <v>450</v>
      </c>
      <c r="C203" s="38" t="s">
        <v>31</v>
      </c>
      <c r="D203" s="82">
        <v>0</v>
      </c>
      <c r="E203" s="85">
        <v>0</v>
      </c>
      <c r="F203" s="82">
        <v>0</v>
      </c>
      <c r="G203" s="82">
        <v>0</v>
      </c>
      <c r="H203" s="82">
        <v>0</v>
      </c>
      <c r="I203" s="82">
        <v>0</v>
      </c>
      <c r="J203" s="82">
        <v>0</v>
      </c>
      <c r="K203" s="82">
        <v>0</v>
      </c>
      <c r="L203" s="82">
        <v>0</v>
      </c>
      <c r="M203" s="82">
        <v>0</v>
      </c>
      <c r="N203" s="82">
        <v>0</v>
      </c>
      <c r="O203" s="82">
        <v>0</v>
      </c>
      <c r="P203" s="82">
        <v>0</v>
      </c>
      <c r="Q203" s="82">
        <v>0</v>
      </c>
      <c r="R203" s="82">
        <v>0</v>
      </c>
      <c r="S203" s="83">
        <v>0</v>
      </c>
      <c r="T203" s="21" t="s">
        <v>32</v>
      </c>
      <c r="U203" s="1"/>
      <c r="W203" s="3"/>
      <c r="X203" s="3"/>
      <c r="Y203" s="3"/>
      <c r="Z203" s="3"/>
      <c r="AD203" s="1"/>
      <c r="AE203" s="1"/>
    </row>
    <row r="204" spans="1:31" ht="61.5" customHeight="1" x14ac:dyDescent="0.25">
      <c r="A204" s="19" t="s">
        <v>457</v>
      </c>
      <c r="B204" s="18" t="s">
        <v>458</v>
      </c>
      <c r="C204" s="19" t="s">
        <v>31</v>
      </c>
      <c r="D204" s="82">
        <f t="shared" ref="D204:R204" si="72">SUM(D212,D209,D206,D205)</f>
        <v>3689.1736895700715</v>
      </c>
      <c r="E204" s="82">
        <f t="shared" si="72"/>
        <v>751.43227153999999</v>
      </c>
      <c r="F204" s="82">
        <f t="shared" si="72"/>
        <v>2937.7414180300721</v>
      </c>
      <c r="G204" s="82">
        <f t="shared" si="72"/>
        <v>182.77490463319998</v>
      </c>
      <c r="H204" s="82">
        <f t="shared" si="72"/>
        <v>112.78775479000001</v>
      </c>
      <c r="I204" s="82">
        <f t="shared" si="72"/>
        <v>16.914215855000002</v>
      </c>
      <c r="J204" s="82">
        <f t="shared" si="72"/>
        <v>70.982270360000001</v>
      </c>
      <c r="K204" s="82">
        <f t="shared" si="72"/>
        <v>7.1973638550000008</v>
      </c>
      <c r="L204" s="82">
        <f t="shared" si="72"/>
        <v>38.564639880000001</v>
      </c>
      <c r="M204" s="82">
        <f t="shared" si="72"/>
        <v>7.6804188050000004</v>
      </c>
      <c r="N204" s="82">
        <f t="shared" si="72"/>
        <v>3.2408445499999998</v>
      </c>
      <c r="O204" s="82">
        <f t="shared" si="72"/>
        <v>150.98290611819999</v>
      </c>
      <c r="P204" s="82">
        <f t="shared" si="72"/>
        <v>0</v>
      </c>
      <c r="Q204" s="82">
        <f t="shared" si="72"/>
        <v>2928.9575743500723</v>
      </c>
      <c r="R204" s="82">
        <f t="shared" si="72"/>
        <v>-23.008154835000003</v>
      </c>
      <c r="S204" s="83">
        <f>R204/(I204+K204)</f>
        <v>-0.95423672408563243</v>
      </c>
      <c r="T204" s="21" t="s">
        <v>32</v>
      </c>
      <c r="U204" s="1"/>
      <c r="W204" s="3"/>
      <c r="X204" s="3"/>
      <c r="Y204" s="3"/>
      <c r="Z204" s="3"/>
      <c r="AD204" s="1"/>
      <c r="AE204" s="1"/>
    </row>
    <row r="205" spans="1:31" ht="61.5" customHeight="1" x14ac:dyDescent="0.25">
      <c r="A205" s="17" t="s">
        <v>459</v>
      </c>
      <c r="B205" s="18" t="s">
        <v>460</v>
      </c>
      <c r="C205" s="19" t="s">
        <v>31</v>
      </c>
      <c r="D205" s="82">
        <v>0</v>
      </c>
      <c r="E205" s="82">
        <v>0</v>
      </c>
      <c r="F205" s="82">
        <v>0</v>
      </c>
      <c r="G205" s="82">
        <v>0</v>
      </c>
      <c r="H205" s="82">
        <v>0</v>
      </c>
      <c r="I205" s="82">
        <v>0</v>
      </c>
      <c r="J205" s="82">
        <v>0</v>
      </c>
      <c r="K205" s="82">
        <v>0</v>
      </c>
      <c r="L205" s="82">
        <v>0</v>
      </c>
      <c r="M205" s="82">
        <v>0</v>
      </c>
      <c r="N205" s="82">
        <v>0</v>
      </c>
      <c r="O205" s="82">
        <v>0</v>
      </c>
      <c r="P205" s="82">
        <v>0</v>
      </c>
      <c r="Q205" s="82">
        <v>0</v>
      </c>
      <c r="R205" s="82">
        <v>0</v>
      </c>
      <c r="S205" s="83">
        <v>0</v>
      </c>
      <c r="T205" s="21" t="s">
        <v>32</v>
      </c>
      <c r="U205" s="1"/>
      <c r="W205" s="3"/>
      <c r="X205" s="3"/>
      <c r="Y205" s="3"/>
      <c r="Z205" s="3"/>
      <c r="AD205" s="1"/>
      <c r="AE205" s="1"/>
    </row>
    <row r="206" spans="1:31" ht="61.5" customHeight="1" x14ac:dyDescent="0.25">
      <c r="A206" s="17" t="s">
        <v>461</v>
      </c>
      <c r="B206" s="18" t="s">
        <v>462</v>
      </c>
      <c r="C206" s="19" t="s">
        <v>31</v>
      </c>
      <c r="D206" s="82">
        <f t="shared" ref="D206:R206" si="73">SUM(D207:D208)</f>
        <v>0</v>
      </c>
      <c r="E206" s="82">
        <f t="shared" si="73"/>
        <v>0</v>
      </c>
      <c r="F206" s="82">
        <f t="shared" si="73"/>
        <v>0</v>
      </c>
      <c r="G206" s="82">
        <f t="shared" si="73"/>
        <v>0</v>
      </c>
      <c r="H206" s="82">
        <f t="shared" si="73"/>
        <v>87.48886066</v>
      </c>
      <c r="I206" s="82">
        <f t="shared" si="73"/>
        <v>0</v>
      </c>
      <c r="J206" s="82">
        <f t="shared" si="73"/>
        <v>54.849161520000003</v>
      </c>
      <c r="K206" s="82">
        <f t="shared" si="73"/>
        <v>0</v>
      </c>
      <c r="L206" s="82">
        <f t="shared" si="73"/>
        <v>32.639699139999998</v>
      </c>
      <c r="M206" s="82">
        <f t="shared" si="73"/>
        <v>0</v>
      </c>
      <c r="N206" s="82">
        <f t="shared" si="73"/>
        <v>0</v>
      </c>
      <c r="O206" s="82">
        <f t="shared" si="73"/>
        <v>0</v>
      </c>
      <c r="P206" s="82">
        <f t="shared" si="73"/>
        <v>0</v>
      </c>
      <c r="Q206" s="82">
        <f t="shared" si="73"/>
        <v>0</v>
      </c>
      <c r="R206" s="82">
        <f t="shared" si="73"/>
        <v>0</v>
      </c>
      <c r="S206" s="83">
        <v>0</v>
      </c>
      <c r="T206" s="21" t="s">
        <v>32</v>
      </c>
      <c r="U206" s="1"/>
      <c r="W206" s="3"/>
      <c r="X206" s="3"/>
      <c r="Y206" s="3"/>
      <c r="Z206" s="3"/>
      <c r="AD206" s="1"/>
      <c r="AE206" s="1"/>
    </row>
    <row r="207" spans="1:31" ht="33.75" customHeight="1" x14ac:dyDescent="0.25">
      <c r="A207" s="22" t="s">
        <v>461</v>
      </c>
      <c r="B207" s="23" t="s">
        <v>463</v>
      </c>
      <c r="C207" s="26" t="s">
        <v>464</v>
      </c>
      <c r="D207" s="42" t="s">
        <v>32</v>
      </c>
      <c r="E207" s="34" t="s">
        <v>32</v>
      </c>
      <c r="F207" s="42" t="s">
        <v>32</v>
      </c>
      <c r="G207" s="42" t="s">
        <v>32</v>
      </c>
      <c r="H207" s="42">
        <f>J207+L207+N207+P207</f>
        <v>87.48886066</v>
      </c>
      <c r="I207" s="42" t="s">
        <v>32</v>
      </c>
      <c r="J207" s="42">
        <v>54.849161520000003</v>
      </c>
      <c r="K207" s="42" t="s">
        <v>32</v>
      </c>
      <c r="L207" s="42">
        <v>32.639699139999998</v>
      </c>
      <c r="M207" s="42" t="s">
        <v>32</v>
      </c>
      <c r="N207" s="42">
        <v>0</v>
      </c>
      <c r="O207" s="90" t="s">
        <v>32</v>
      </c>
      <c r="P207" s="42">
        <v>0</v>
      </c>
      <c r="Q207" s="42" t="s">
        <v>32</v>
      </c>
      <c r="R207" s="42" t="s">
        <v>32</v>
      </c>
      <c r="S207" s="88" t="s">
        <v>32</v>
      </c>
      <c r="T207" s="24" t="s">
        <v>361</v>
      </c>
      <c r="U207" s="1"/>
      <c r="W207" s="3"/>
      <c r="X207" s="3"/>
      <c r="Y207" s="3"/>
      <c r="Z207" s="3"/>
      <c r="AD207" s="1"/>
      <c r="AE207" s="1"/>
    </row>
    <row r="208" spans="1:31" ht="174" customHeight="1" x14ac:dyDescent="0.25">
      <c r="A208" s="121" t="s">
        <v>461</v>
      </c>
      <c r="B208" s="122" t="s">
        <v>465</v>
      </c>
      <c r="C208" s="127" t="s">
        <v>466</v>
      </c>
      <c r="D208" s="124" t="s">
        <v>32</v>
      </c>
      <c r="E208" s="125" t="s">
        <v>32</v>
      </c>
      <c r="F208" s="106" t="s">
        <v>32</v>
      </c>
      <c r="G208" s="106" t="s">
        <v>32</v>
      </c>
      <c r="H208" s="106">
        <f>J208+L208+N208+P208</f>
        <v>0</v>
      </c>
      <c r="I208" s="106" t="s">
        <v>32</v>
      </c>
      <c r="J208" s="106">
        <v>0</v>
      </c>
      <c r="K208" s="106" t="s">
        <v>32</v>
      </c>
      <c r="L208" s="106">
        <v>0</v>
      </c>
      <c r="M208" s="106" t="s">
        <v>32</v>
      </c>
      <c r="N208" s="106">
        <v>0</v>
      </c>
      <c r="O208" s="128" t="s">
        <v>32</v>
      </c>
      <c r="P208" s="106">
        <v>0</v>
      </c>
      <c r="Q208" s="106" t="s">
        <v>32</v>
      </c>
      <c r="R208" s="106" t="s">
        <v>32</v>
      </c>
      <c r="S208" s="91" t="s">
        <v>32</v>
      </c>
      <c r="T208" s="123" t="s">
        <v>408</v>
      </c>
      <c r="U208" s="1"/>
      <c r="W208" s="3"/>
      <c r="X208" s="3"/>
      <c r="Y208" s="3"/>
      <c r="Z208" s="3"/>
      <c r="AD208" s="1"/>
      <c r="AE208" s="1"/>
    </row>
    <row r="209" spans="1:31" ht="20.25" customHeight="1" x14ac:dyDescent="0.25">
      <c r="A209" s="17" t="s">
        <v>467</v>
      </c>
      <c r="B209" s="18" t="s">
        <v>468</v>
      </c>
      <c r="C209" s="19" t="s">
        <v>31</v>
      </c>
      <c r="D209" s="82">
        <f t="shared" ref="D209:R209" si="74">SUM(D210:D211)</f>
        <v>0</v>
      </c>
      <c r="E209" s="82">
        <f t="shared" si="74"/>
        <v>0</v>
      </c>
      <c r="F209" s="82">
        <f t="shared" si="74"/>
        <v>0</v>
      </c>
      <c r="G209" s="82">
        <f t="shared" si="74"/>
        <v>0</v>
      </c>
      <c r="H209" s="82">
        <f t="shared" si="74"/>
        <v>15.40652854</v>
      </c>
      <c r="I209" s="82">
        <f t="shared" si="74"/>
        <v>0</v>
      </c>
      <c r="J209" s="82">
        <f t="shared" si="74"/>
        <v>12.87342756</v>
      </c>
      <c r="K209" s="82">
        <f t="shared" si="74"/>
        <v>0</v>
      </c>
      <c r="L209" s="82">
        <f t="shared" si="74"/>
        <v>0</v>
      </c>
      <c r="M209" s="82">
        <f t="shared" si="74"/>
        <v>0</v>
      </c>
      <c r="N209" s="82">
        <f t="shared" si="74"/>
        <v>2.5331009799999999</v>
      </c>
      <c r="O209" s="82">
        <f t="shared" si="74"/>
        <v>0</v>
      </c>
      <c r="P209" s="82">
        <f t="shared" si="74"/>
        <v>0</v>
      </c>
      <c r="Q209" s="82">
        <f t="shared" si="74"/>
        <v>0</v>
      </c>
      <c r="R209" s="82">
        <f t="shared" si="74"/>
        <v>0</v>
      </c>
      <c r="S209" s="83">
        <v>0</v>
      </c>
      <c r="T209" s="21" t="s">
        <v>32</v>
      </c>
      <c r="U209" s="1"/>
      <c r="W209" s="3"/>
      <c r="X209" s="3"/>
      <c r="Y209" s="3"/>
      <c r="Z209" s="3"/>
      <c r="AD209" s="1"/>
      <c r="AE209" s="1"/>
    </row>
    <row r="210" spans="1:31" ht="170.25" customHeight="1" x14ac:dyDescent="0.25">
      <c r="A210" s="92" t="s">
        <v>467</v>
      </c>
      <c r="B210" s="102" t="s">
        <v>469</v>
      </c>
      <c r="C210" s="39" t="s">
        <v>470</v>
      </c>
      <c r="D210" s="42" t="s">
        <v>32</v>
      </c>
      <c r="E210" s="42" t="s">
        <v>32</v>
      </c>
      <c r="F210" s="42" t="s">
        <v>32</v>
      </c>
      <c r="G210" s="42" t="s">
        <v>32</v>
      </c>
      <c r="H210" s="42">
        <f>J210+L210+N210+P210</f>
        <v>4.2500871900000003</v>
      </c>
      <c r="I210" s="42" t="s">
        <v>32</v>
      </c>
      <c r="J210" s="95">
        <v>1.71698621</v>
      </c>
      <c r="K210" s="42" t="s">
        <v>32</v>
      </c>
      <c r="L210" s="42">
        <v>0</v>
      </c>
      <c r="M210" s="42" t="s">
        <v>32</v>
      </c>
      <c r="N210" s="42">
        <v>2.5331009799999999</v>
      </c>
      <c r="O210" s="42" t="s">
        <v>32</v>
      </c>
      <c r="P210" s="42">
        <v>0</v>
      </c>
      <c r="Q210" s="42" t="s">
        <v>32</v>
      </c>
      <c r="R210" s="42" t="s">
        <v>32</v>
      </c>
      <c r="S210" s="88" t="s">
        <v>32</v>
      </c>
      <c r="T210" s="24" t="s">
        <v>408</v>
      </c>
      <c r="U210" s="1"/>
      <c r="W210" s="3"/>
      <c r="X210" s="3"/>
      <c r="Y210" s="3"/>
      <c r="Z210" s="3"/>
      <c r="AD210" s="1"/>
      <c r="AE210" s="1"/>
    </row>
    <row r="211" spans="1:31" ht="47.25" customHeight="1" x14ac:dyDescent="0.25">
      <c r="A211" s="121" t="s">
        <v>467</v>
      </c>
      <c r="B211" s="129" t="s">
        <v>471</v>
      </c>
      <c r="C211" s="127" t="s">
        <v>472</v>
      </c>
      <c r="D211" s="106" t="s">
        <v>32</v>
      </c>
      <c r="E211" s="125" t="s">
        <v>32</v>
      </c>
      <c r="F211" s="106" t="s">
        <v>32</v>
      </c>
      <c r="G211" s="106" t="s">
        <v>32</v>
      </c>
      <c r="H211" s="106">
        <f>J211+L211+N211+P211</f>
        <v>11.15644135</v>
      </c>
      <c r="I211" s="106" t="s">
        <v>32</v>
      </c>
      <c r="J211" s="106">
        <v>11.15644135</v>
      </c>
      <c r="K211" s="106" t="s">
        <v>32</v>
      </c>
      <c r="L211" s="106">
        <v>0</v>
      </c>
      <c r="M211" s="106" t="s">
        <v>32</v>
      </c>
      <c r="N211" s="106">
        <v>0</v>
      </c>
      <c r="O211" s="128" t="s">
        <v>32</v>
      </c>
      <c r="P211" s="106">
        <v>0</v>
      </c>
      <c r="Q211" s="106" t="s">
        <v>32</v>
      </c>
      <c r="R211" s="106" t="s">
        <v>32</v>
      </c>
      <c r="S211" s="91" t="s">
        <v>32</v>
      </c>
      <c r="T211" s="123" t="s">
        <v>473</v>
      </c>
      <c r="U211" s="1"/>
      <c r="W211" s="3"/>
      <c r="X211" s="3"/>
      <c r="Y211" s="3"/>
      <c r="Z211" s="3"/>
      <c r="AD211" s="1"/>
      <c r="AE211" s="1"/>
    </row>
    <row r="212" spans="1:31" ht="20.25" customHeight="1" x14ac:dyDescent="0.25">
      <c r="A212" s="17" t="s">
        <v>474</v>
      </c>
      <c r="B212" s="18" t="s">
        <v>475</v>
      </c>
      <c r="C212" s="19" t="s">
        <v>31</v>
      </c>
      <c r="D212" s="82">
        <f t="shared" ref="D212:R212" si="75">SUM(D213:D219)</f>
        <v>3689.1736895700715</v>
      </c>
      <c r="E212" s="82">
        <f t="shared" si="75"/>
        <v>751.43227153999999</v>
      </c>
      <c r="F212" s="82">
        <f t="shared" si="75"/>
        <v>2937.7414180300721</v>
      </c>
      <c r="G212" s="82">
        <f t="shared" si="75"/>
        <v>182.77490463319998</v>
      </c>
      <c r="H212" s="82">
        <f t="shared" si="75"/>
        <v>9.8923655900000007</v>
      </c>
      <c r="I212" s="82">
        <f t="shared" si="75"/>
        <v>16.914215855000002</v>
      </c>
      <c r="J212" s="82">
        <f t="shared" si="75"/>
        <v>3.2596812800000001</v>
      </c>
      <c r="K212" s="82">
        <f t="shared" si="75"/>
        <v>7.1973638550000008</v>
      </c>
      <c r="L212" s="82">
        <f t="shared" si="75"/>
        <v>5.9249407400000003</v>
      </c>
      <c r="M212" s="82">
        <f t="shared" si="75"/>
        <v>7.6804188050000004</v>
      </c>
      <c r="N212" s="82">
        <f t="shared" si="75"/>
        <v>0.70774356999999999</v>
      </c>
      <c r="O212" s="82">
        <f t="shared" si="75"/>
        <v>150.98290611819999</v>
      </c>
      <c r="P212" s="82">
        <f t="shared" si="75"/>
        <v>0</v>
      </c>
      <c r="Q212" s="82">
        <f t="shared" si="75"/>
        <v>2928.9575743500723</v>
      </c>
      <c r="R212" s="82">
        <f t="shared" si="75"/>
        <v>-23.008154835000003</v>
      </c>
      <c r="S212" s="83">
        <f>R212/(I212+K212)</f>
        <v>-0.95423672408563243</v>
      </c>
      <c r="T212" s="21" t="s">
        <v>32</v>
      </c>
      <c r="U212" s="1"/>
      <c r="W212" s="3"/>
      <c r="X212" s="3"/>
      <c r="Y212" s="3"/>
      <c r="Z212" s="3"/>
      <c r="AD212" s="1"/>
      <c r="AE212" s="1"/>
    </row>
    <row r="213" spans="1:31" ht="31.5" customHeight="1" x14ac:dyDescent="0.25">
      <c r="A213" s="22" t="s">
        <v>474</v>
      </c>
      <c r="B213" s="30" t="s">
        <v>476</v>
      </c>
      <c r="C213" s="26" t="s">
        <v>477</v>
      </c>
      <c r="D213" s="42">
        <v>1791.0005641759719</v>
      </c>
      <c r="E213" s="34">
        <v>75.402778300000008</v>
      </c>
      <c r="F213" s="42">
        <f t="shared" ref="F213:F218" si="76">D213-E213</f>
        <v>1715.597785875972</v>
      </c>
      <c r="G213" s="42">
        <f t="shared" ref="G213:H218" si="77">I213+K213+M213+O213</f>
        <v>28.902965290799997</v>
      </c>
      <c r="H213" s="42">
        <f t="shared" si="77"/>
        <v>5.2809653600000006</v>
      </c>
      <c r="I213" s="42">
        <v>10.694895385000001</v>
      </c>
      <c r="J213" s="42">
        <v>4.1525520000000003E-2</v>
      </c>
      <c r="K213" s="42">
        <v>6.9930433850000009</v>
      </c>
      <c r="L213" s="42">
        <v>5.1979143199999998</v>
      </c>
      <c r="M213" s="42">
        <v>5.3466983350000001</v>
      </c>
      <c r="N213" s="42">
        <v>4.1525520000000017E-2</v>
      </c>
      <c r="O213" s="42">
        <v>5.8683281857999958</v>
      </c>
      <c r="P213" s="42">
        <v>0</v>
      </c>
      <c r="Q213" s="42">
        <f t="shared" ref="Q213:Q218" si="78">F213-H213</f>
        <v>1710.316820515972</v>
      </c>
      <c r="R213" s="42">
        <f t="shared" ref="R213:R218" si="79">H213-(I213+K213+M213)</f>
        <v>-17.753671745000002</v>
      </c>
      <c r="S213" s="88">
        <f t="shared" ref="S213:S217" si="80">R213/(I213+K213+M213)</f>
        <v>-0.77073806998011318</v>
      </c>
      <c r="T213" s="24" t="s">
        <v>261</v>
      </c>
      <c r="U213" s="1"/>
      <c r="W213" s="3"/>
      <c r="X213" s="3"/>
      <c r="Y213" s="3"/>
      <c r="Z213" s="3"/>
      <c r="AD213" s="1"/>
      <c r="AE213" s="1"/>
    </row>
    <row r="214" spans="1:31" ht="30.75" customHeight="1" x14ac:dyDescent="0.25">
      <c r="A214" s="22" t="s">
        <v>474</v>
      </c>
      <c r="B214" s="30" t="s">
        <v>478</v>
      </c>
      <c r="C214" s="26" t="s">
        <v>479</v>
      </c>
      <c r="D214" s="42">
        <v>467.54055574270001</v>
      </c>
      <c r="E214" s="34">
        <v>450.70705288999994</v>
      </c>
      <c r="F214" s="42">
        <f t="shared" si="76"/>
        <v>16.833502852700065</v>
      </c>
      <c r="G214" s="42">
        <f t="shared" si="77"/>
        <v>7.4173999999999998</v>
      </c>
      <c r="H214" s="42">
        <f t="shared" si="77"/>
        <v>0.84364705999999989</v>
      </c>
      <c r="I214" s="42">
        <v>6.1059999999999999</v>
      </c>
      <c r="J214" s="42">
        <v>0.84364705999999989</v>
      </c>
      <c r="K214" s="42">
        <v>9.0999999999999998E-2</v>
      </c>
      <c r="L214" s="42">
        <v>0</v>
      </c>
      <c r="M214" s="42">
        <v>1.2203999999999997</v>
      </c>
      <c r="N214" s="42">
        <v>0</v>
      </c>
      <c r="O214" s="42">
        <v>0</v>
      </c>
      <c r="P214" s="42">
        <v>0</v>
      </c>
      <c r="Q214" s="42">
        <f t="shared" si="78"/>
        <v>15.989855792700064</v>
      </c>
      <c r="R214" s="42">
        <f t="shared" si="79"/>
        <v>-6.5737529400000003</v>
      </c>
      <c r="S214" s="88">
        <f t="shared" si="80"/>
        <v>-0.88626108070213294</v>
      </c>
      <c r="T214" s="24" t="s">
        <v>261</v>
      </c>
      <c r="U214" s="1"/>
      <c r="W214" s="3"/>
      <c r="X214" s="3"/>
      <c r="Y214" s="3"/>
      <c r="Z214" s="3"/>
      <c r="AD214" s="1"/>
      <c r="AE214" s="1"/>
    </row>
    <row r="215" spans="1:31" ht="45.75" customHeight="1" x14ac:dyDescent="0.25">
      <c r="A215" s="22" t="s">
        <v>474</v>
      </c>
      <c r="B215" s="30" t="s">
        <v>480</v>
      </c>
      <c r="C215" s="24" t="s">
        <v>481</v>
      </c>
      <c r="D215" s="42">
        <v>276.1959566868</v>
      </c>
      <c r="E215" s="34">
        <v>59.41113971</v>
      </c>
      <c r="F215" s="42">
        <f t="shared" si="76"/>
        <v>216.78481697680002</v>
      </c>
      <c r="G215" s="42">
        <f t="shared" si="77"/>
        <v>0.36358835</v>
      </c>
      <c r="H215" s="42">
        <f t="shared" si="77"/>
        <v>0.14465825999999998</v>
      </c>
      <c r="I215" s="42">
        <v>8.756195E-2</v>
      </c>
      <c r="J215" s="42">
        <v>9.5148300000000005E-2</v>
      </c>
      <c r="K215" s="42">
        <v>8.756195E-2</v>
      </c>
      <c r="L215" s="42">
        <v>2.4754980000000003E-2</v>
      </c>
      <c r="M215" s="42">
        <v>8.756195E-2</v>
      </c>
      <c r="N215" s="42">
        <v>2.4754979999999975E-2</v>
      </c>
      <c r="O215" s="42">
        <v>0.10090250000000001</v>
      </c>
      <c r="P215" s="42">
        <v>0</v>
      </c>
      <c r="Q215" s="42">
        <f t="shared" si="78"/>
        <v>216.64015871680002</v>
      </c>
      <c r="R215" s="42">
        <f t="shared" si="79"/>
        <v>-0.11802759000000002</v>
      </c>
      <c r="S215" s="88">
        <f t="shared" si="80"/>
        <v>-0.44931080223773001</v>
      </c>
      <c r="T215" s="24" t="s">
        <v>228</v>
      </c>
      <c r="U215" s="1"/>
      <c r="W215" s="3"/>
      <c r="X215" s="3"/>
      <c r="Y215" s="3"/>
      <c r="Z215" s="3"/>
      <c r="AD215" s="1"/>
      <c r="AE215" s="1"/>
    </row>
    <row r="216" spans="1:31" ht="30.75" customHeight="1" x14ac:dyDescent="0.25">
      <c r="A216" s="22" t="s">
        <v>474</v>
      </c>
      <c r="B216" s="30" t="s">
        <v>482</v>
      </c>
      <c r="C216" s="26" t="s">
        <v>483</v>
      </c>
      <c r="D216" s="42">
        <v>12</v>
      </c>
      <c r="E216" s="34">
        <v>7.6534749</v>
      </c>
      <c r="F216" s="42">
        <f t="shared" si="76"/>
        <v>4.3465251</v>
      </c>
      <c r="G216" s="42">
        <f t="shared" si="77"/>
        <v>1</v>
      </c>
      <c r="H216" s="42">
        <f t="shared" si="77"/>
        <v>2.2742541000000003</v>
      </c>
      <c r="I216" s="42">
        <v>0</v>
      </c>
      <c r="J216" s="42">
        <v>2.2742541000000003</v>
      </c>
      <c r="K216" s="42">
        <v>0</v>
      </c>
      <c r="L216" s="42">
        <v>0</v>
      </c>
      <c r="M216" s="42">
        <v>1</v>
      </c>
      <c r="N216" s="42">
        <v>0</v>
      </c>
      <c r="O216" s="42">
        <v>0</v>
      </c>
      <c r="P216" s="42">
        <v>0</v>
      </c>
      <c r="Q216" s="42">
        <f t="shared" si="78"/>
        <v>2.0722709999999998</v>
      </c>
      <c r="R216" s="42">
        <f t="shared" si="79"/>
        <v>1.2742541000000003</v>
      </c>
      <c r="S216" s="88">
        <f t="shared" si="80"/>
        <v>1.2742541000000003</v>
      </c>
      <c r="T216" s="24" t="s">
        <v>361</v>
      </c>
      <c r="U216" s="1"/>
      <c r="W216" s="3"/>
      <c r="X216" s="3"/>
      <c r="Y216" s="3"/>
      <c r="Z216" s="3"/>
      <c r="AD216" s="1"/>
      <c r="AE216" s="1"/>
    </row>
    <row r="217" spans="1:31" ht="30.75" customHeight="1" x14ac:dyDescent="0.25">
      <c r="A217" s="22" t="s">
        <v>474</v>
      </c>
      <c r="B217" s="30" t="s">
        <v>484</v>
      </c>
      <c r="C217" s="26" t="s">
        <v>485</v>
      </c>
      <c r="D217" s="42">
        <v>396.345642924</v>
      </c>
      <c r="E217" s="34">
        <v>156.32360741999997</v>
      </c>
      <c r="F217" s="42">
        <f t="shared" si="76"/>
        <v>240.02203550400003</v>
      </c>
      <c r="G217" s="42">
        <f t="shared" si="77"/>
        <v>35.043521113999986</v>
      </c>
      <c r="H217" s="42">
        <f t="shared" si="77"/>
        <v>0.24031890000000003</v>
      </c>
      <c r="I217" s="42">
        <v>2.575852E-2</v>
      </c>
      <c r="J217" s="42">
        <v>5.1063000000000002E-3</v>
      </c>
      <c r="K217" s="42">
        <v>2.575852E-2</v>
      </c>
      <c r="L217" s="42">
        <v>0.23010630000000001</v>
      </c>
      <c r="M217" s="42">
        <v>2.575852E-2</v>
      </c>
      <c r="N217" s="42">
        <v>5.1062999999999994E-3</v>
      </c>
      <c r="O217" s="42">
        <v>34.96624555399999</v>
      </c>
      <c r="P217" s="42">
        <v>0</v>
      </c>
      <c r="Q217" s="42">
        <f t="shared" si="78"/>
        <v>239.78171660400002</v>
      </c>
      <c r="R217" s="42">
        <f t="shared" si="79"/>
        <v>0.16304334000000004</v>
      </c>
      <c r="S217" s="88">
        <f t="shared" si="80"/>
        <v>2.1098952890150526</v>
      </c>
      <c r="T217" s="24" t="s">
        <v>261</v>
      </c>
      <c r="U217" s="1"/>
      <c r="W217" s="3"/>
      <c r="X217" s="3"/>
      <c r="Y217" s="3"/>
      <c r="Z217" s="3"/>
      <c r="AD217" s="1"/>
      <c r="AE217" s="1"/>
    </row>
    <row r="218" spans="1:31" ht="30.75" customHeight="1" x14ac:dyDescent="0.25">
      <c r="A218" s="22" t="s">
        <v>474</v>
      </c>
      <c r="B218" s="30" t="s">
        <v>486</v>
      </c>
      <c r="C218" s="26" t="s">
        <v>487</v>
      </c>
      <c r="D218" s="42">
        <v>746.09097004059981</v>
      </c>
      <c r="E218" s="34">
        <v>1.9342183199999998</v>
      </c>
      <c r="F218" s="42">
        <f t="shared" si="76"/>
        <v>744.1567517205998</v>
      </c>
      <c r="G218" s="42">
        <f t="shared" si="77"/>
        <v>110.0474298784</v>
      </c>
      <c r="H218" s="42">
        <f t="shared" si="77"/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110.0474298784</v>
      </c>
      <c r="P218" s="42">
        <v>0</v>
      </c>
      <c r="Q218" s="42">
        <f t="shared" si="78"/>
        <v>744.1567517205998</v>
      </c>
      <c r="R218" s="42">
        <f t="shared" si="79"/>
        <v>0</v>
      </c>
      <c r="S218" s="88">
        <v>0</v>
      </c>
      <c r="T218" s="24" t="s">
        <v>32</v>
      </c>
      <c r="U218" s="1"/>
      <c r="W218" s="3"/>
      <c r="X218" s="3"/>
      <c r="Y218" s="3"/>
      <c r="Z218" s="3"/>
      <c r="AD218" s="1"/>
      <c r="AE218" s="1"/>
    </row>
    <row r="219" spans="1:31" ht="180" customHeight="1" x14ac:dyDescent="0.25">
      <c r="A219" s="132" t="s">
        <v>474</v>
      </c>
      <c r="B219" s="138" t="s">
        <v>488</v>
      </c>
      <c r="C219" s="134" t="s">
        <v>489</v>
      </c>
      <c r="D219" s="113" t="s">
        <v>32</v>
      </c>
      <c r="E219" s="135" t="s">
        <v>32</v>
      </c>
      <c r="F219" s="113" t="s">
        <v>32</v>
      </c>
      <c r="G219" s="113" t="s">
        <v>32</v>
      </c>
      <c r="H219" s="106">
        <f>J219+L219+N219+P219</f>
        <v>1.1085219099999999</v>
      </c>
      <c r="I219" s="113" t="s">
        <v>32</v>
      </c>
      <c r="J219" s="113">
        <v>0</v>
      </c>
      <c r="K219" s="113" t="s">
        <v>32</v>
      </c>
      <c r="L219" s="113">
        <v>0.47216513999999998</v>
      </c>
      <c r="M219" s="113" t="s">
        <v>32</v>
      </c>
      <c r="N219" s="113">
        <v>0.63635677000000002</v>
      </c>
      <c r="O219" s="113" t="s">
        <v>32</v>
      </c>
      <c r="P219" s="113">
        <v>0</v>
      </c>
      <c r="Q219" s="113" t="s">
        <v>32</v>
      </c>
      <c r="R219" s="113" t="s">
        <v>32</v>
      </c>
      <c r="S219" s="91" t="s">
        <v>32</v>
      </c>
      <c r="T219" s="137" t="s">
        <v>408</v>
      </c>
      <c r="U219" s="1"/>
      <c r="W219" s="3"/>
      <c r="X219" s="3"/>
      <c r="Y219" s="3"/>
      <c r="Z219" s="3"/>
      <c r="AD219" s="1"/>
      <c r="AE219" s="1"/>
    </row>
    <row r="220" spans="1:31" ht="33" customHeight="1" x14ac:dyDescent="0.25">
      <c r="A220" s="17" t="s">
        <v>490</v>
      </c>
      <c r="B220" s="18" t="s">
        <v>491</v>
      </c>
      <c r="C220" s="19" t="s">
        <v>31</v>
      </c>
      <c r="D220" s="82">
        <v>0</v>
      </c>
      <c r="E220" s="82">
        <v>0</v>
      </c>
      <c r="F220" s="82">
        <v>0</v>
      </c>
      <c r="G220" s="82">
        <v>0</v>
      </c>
      <c r="H220" s="82">
        <v>0</v>
      </c>
      <c r="I220" s="82">
        <v>0</v>
      </c>
      <c r="J220" s="82">
        <v>0</v>
      </c>
      <c r="K220" s="82">
        <v>0</v>
      </c>
      <c r="L220" s="82">
        <v>0</v>
      </c>
      <c r="M220" s="82">
        <v>0</v>
      </c>
      <c r="N220" s="82">
        <v>0</v>
      </c>
      <c r="O220" s="82">
        <v>0</v>
      </c>
      <c r="P220" s="82">
        <v>0</v>
      </c>
      <c r="Q220" s="82">
        <v>0</v>
      </c>
      <c r="R220" s="82">
        <v>0</v>
      </c>
      <c r="S220" s="83">
        <v>0</v>
      </c>
      <c r="T220" s="21" t="s">
        <v>32</v>
      </c>
      <c r="U220" s="1"/>
      <c r="W220" s="3"/>
      <c r="X220" s="3"/>
      <c r="Y220" s="3"/>
      <c r="Z220" s="3"/>
      <c r="AD220" s="1"/>
      <c r="AE220" s="1"/>
    </row>
    <row r="221" spans="1:31" ht="33" customHeight="1" x14ac:dyDescent="0.25">
      <c r="A221" s="17" t="s">
        <v>492</v>
      </c>
      <c r="B221" s="18" t="s">
        <v>493</v>
      </c>
      <c r="C221" s="19" t="s">
        <v>31</v>
      </c>
      <c r="D221" s="82">
        <f t="shared" ref="D221:R221" si="81">SUM(D222:D344)</f>
        <v>480.33010927200007</v>
      </c>
      <c r="E221" s="82">
        <f t="shared" si="81"/>
        <v>135.73723026000002</v>
      </c>
      <c r="F221" s="82">
        <f t="shared" si="81"/>
        <v>344.59287901200003</v>
      </c>
      <c r="G221" s="82">
        <f t="shared" si="81"/>
        <v>328.69033404000004</v>
      </c>
      <c r="H221" s="82">
        <f t="shared" si="81"/>
        <v>606.60659131000011</v>
      </c>
      <c r="I221" s="82">
        <f t="shared" si="81"/>
        <v>7.2</v>
      </c>
      <c r="J221" s="82">
        <f t="shared" si="81"/>
        <v>309.58379540999999</v>
      </c>
      <c r="K221" s="82">
        <f t="shared" si="81"/>
        <v>23.413687200000002</v>
      </c>
      <c r="L221" s="82">
        <f t="shared" si="81"/>
        <v>93.358644290000001</v>
      </c>
      <c r="M221" s="82">
        <f t="shared" si="81"/>
        <v>56.874444529999998</v>
      </c>
      <c r="N221" s="82">
        <f t="shared" si="81"/>
        <v>203.66415161</v>
      </c>
      <c r="O221" s="82">
        <f t="shared" si="81"/>
        <v>241.20220231000005</v>
      </c>
      <c r="P221" s="82">
        <f t="shared" si="81"/>
        <v>0</v>
      </c>
      <c r="Q221" s="82">
        <f t="shared" si="81"/>
        <v>94.980380911999958</v>
      </c>
      <c r="R221" s="82">
        <f t="shared" si="81"/>
        <v>162.12436637000005</v>
      </c>
      <c r="S221" s="83">
        <f>R221/(I221+K221)</f>
        <v>5.2958131214589548</v>
      </c>
      <c r="T221" s="21" t="s">
        <v>32</v>
      </c>
      <c r="U221" s="1"/>
      <c r="W221" s="3"/>
      <c r="X221" s="3"/>
      <c r="Y221" s="3"/>
      <c r="Z221" s="3"/>
      <c r="AD221" s="1"/>
      <c r="AE221" s="1"/>
    </row>
    <row r="222" spans="1:31" ht="31.5" customHeight="1" x14ac:dyDescent="0.25">
      <c r="A222" s="22" t="s">
        <v>492</v>
      </c>
      <c r="B222" s="32" t="s">
        <v>494</v>
      </c>
      <c r="C222" s="33" t="s">
        <v>495</v>
      </c>
      <c r="D222" s="42" t="s">
        <v>32</v>
      </c>
      <c r="E222" s="42" t="s">
        <v>32</v>
      </c>
      <c r="F222" s="42" t="s">
        <v>32</v>
      </c>
      <c r="G222" s="42" t="s">
        <v>32</v>
      </c>
      <c r="H222" s="42">
        <f t="shared" ref="H222:H285" si="82">J222+L222+N222+P222</f>
        <v>0.64800000000000002</v>
      </c>
      <c r="I222" s="42" t="s">
        <v>32</v>
      </c>
      <c r="J222" s="42">
        <v>0.64800000000000002</v>
      </c>
      <c r="K222" s="42" t="s">
        <v>32</v>
      </c>
      <c r="L222" s="42">
        <v>0</v>
      </c>
      <c r="M222" s="42" t="s">
        <v>32</v>
      </c>
      <c r="N222" s="42">
        <v>0</v>
      </c>
      <c r="O222" s="42" t="s">
        <v>32</v>
      </c>
      <c r="P222" s="42">
        <v>0</v>
      </c>
      <c r="Q222" s="42" t="s">
        <v>32</v>
      </c>
      <c r="R222" s="42" t="s">
        <v>32</v>
      </c>
      <c r="S222" s="88" t="s">
        <v>32</v>
      </c>
      <c r="T222" s="24" t="s">
        <v>75</v>
      </c>
      <c r="U222" s="1"/>
      <c r="W222" s="3"/>
      <c r="X222" s="3"/>
      <c r="Y222" s="3"/>
      <c r="Z222" s="3"/>
      <c r="AD222" s="1"/>
      <c r="AE222" s="1"/>
    </row>
    <row r="223" spans="1:31" ht="84.75" customHeight="1" x14ac:dyDescent="0.25">
      <c r="A223" s="22" t="s">
        <v>492</v>
      </c>
      <c r="B223" s="32" t="s">
        <v>496</v>
      </c>
      <c r="C223" s="33" t="s">
        <v>497</v>
      </c>
      <c r="D223" s="42" t="s">
        <v>32</v>
      </c>
      <c r="E223" s="42" t="s">
        <v>32</v>
      </c>
      <c r="F223" s="42" t="s">
        <v>32</v>
      </c>
      <c r="G223" s="42" t="s">
        <v>32</v>
      </c>
      <c r="H223" s="42">
        <f t="shared" si="82"/>
        <v>4.9838784000000009</v>
      </c>
      <c r="I223" s="42" t="s">
        <v>32</v>
      </c>
      <c r="J223" s="42">
        <v>0</v>
      </c>
      <c r="K223" s="42" t="s">
        <v>32</v>
      </c>
      <c r="L223" s="42">
        <v>0</v>
      </c>
      <c r="M223" s="42" t="s">
        <v>32</v>
      </c>
      <c r="N223" s="42">
        <v>4.9838784000000009</v>
      </c>
      <c r="O223" s="42" t="s">
        <v>32</v>
      </c>
      <c r="P223" s="42">
        <v>0</v>
      </c>
      <c r="Q223" s="42" t="s">
        <v>32</v>
      </c>
      <c r="R223" s="42" t="s">
        <v>32</v>
      </c>
      <c r="S223" s="88" t="s">
        <v>32</v>
      </c>
      <c r="T223" s="24" t="s">
        <v>498</v>
      </c>
      <c r="U223" s="1"/>
      <c r="W223" s="3"/>
      <c r="X223" s="3"/>
      <c r="Y223" s="3"/>
      <c r="Z223" s="3"/>
      <c r="AD223" s="1"/>
      <c r="AE223" s="1"/>
    </row>
    <row r="224" spans="1:31" ht="84.75" customHeight="1" x14ac:dyDescent="0.25">
      <c r="A224" s="22" t="s">
        <v>492</v>
      </c>
      <c r="B224" s="32" t="s">
        <v>499</v>
      </c>
      <c r="C224" s="33" t="s">
        <v>500</v>
      </c>
      <c r="D224" s="42" t="s">
        <v>32</v>
      </c>
      <c r="E224" s="42" t="s">
        <v>32</v>
      </c>
      <c r="F224" s="42" t="s">
        <v>32</v>
      </c>
      <c r="G224" s="42" t="s">
        <v>32</v>
      </c>
      <c r="H224" s="42">
        <f t="shared" si="82"/>
        <v>0.54600000000000004</v>
      </c>
      <c r="I224" s="42" t="s">
        <v>32</v>
      </c>
      <c r="J224" s="42">
        <v>0</v>
      </c>
      <c r="K224" s="42" t="s">
        <v>32</v>
      </c>
      <c r="L224" s="42">
        <v>0</v>
      </c>
      <c r="M224" s="42" t="s">
        <v>32</v>
      </c>
      <c r="N224" s="42">
        <v>0.54600000000000004</v>
      </c>
      <c r="O224" s="42" t="s">
        <v>32</v>
      </c>
      <c r="P224" s="42">
        <v>0</v>
      </c>
      <c r="Q224" s="42" t="s">
        <v>32</v>
      </c>
      <c r="R224" s="42" t="s">
        <v>32</v>
      </c>
      <c r="S224" s="88" t="s">
        <v>32</v>
      </c>
      <c r="T224" s="24" t="s">
        <v>498</v>
      </c>
      <c r="U224" s="1"/>
      <c r="W224" s="3"/>
      <c r="X224" s="3"/>
      <c r="Y224" s="3"/>
      <c r="Z224" s="3"/>
      <c r="AD224" s="1"/>
      <c r="AE224" s="1"/>
    </row>
    <row r="225" spans="1:31" ht="84.75" customHeight="1" x14ac:dyDescent="0.25">
      <c r="A225" s="22" t="s">
        <v>492</v>
      </c>
      <c r="B225" s="32" t="s">
        <v>501</v>
      </c>
      <c r="C225" s="33" t="s">
        <v>502</v>
      </c>
      <c r="D225" s="42" t="s">
        <v>32</v>
      </c>
      <c r="E225" s="42" t="s">
        <v>32</v>
      </c>
      <c r="F225" s="42" t="s">
        <v>32</v>
      </c>
      <c r="G225" s="42" t="s">
        <v>32</v>
      </c>
      <c r="H225" s="42">
        <f t="shared" si="82"/>
        <v>0.45</v>
      </c>
      <c r="I225" s="42" t="s">
        <v>32</v>
      </c>
      <c r="J225" s="42">
        <v>0</v>
      </c>
      <c r="K225" s="42" t="s">
        <v>32</v>
      </c>
      <c r="L225" s="42">
        <v>0</v>
      </c>
      <c r="M225" s="42" t="s">
        <v>32</v>
      </c>
      <c r="N225" s="42">
        <v>0.45</v>
      </c>
      <c r="O225" s="42" t="s">
        <v>32</v>
      </c>
      <c r="P225" s="42">
        <v>0</v>
      </c>
      <c r="Q225" s="42" t="s">
        <v>32</v>
      </c>
      <c r="R225" s="42" t="s">
        <v>32</v>
      </c>
      <c r="S225" s="88" t="s">
        <v>32</v>
      </c>
      <c r="T225" s="24" t="s">
        <v>498</v>
      </c>
      <c r="U225" s="1"/>
      <c r="W225" s="3"/>
      <c r="X225" s="3"/>
      <c r="Y225" s="3"/>
      <c r="Z225" s="3"/>
      <c r="AD225" s="1"/>
      <c r="AE225" s="1"/>
    </row>
    <row r="226" spans="1:31" ht="84.75" customHeight="1" x14ac:dyDescent="0.25">
      <c r="A226" s="22" t="s">
        <v>492</v>
      </c>
      <c r="B226" s="32" t="s">
        <v>503</v>
      </c>
      <c r="C226" s="33" t="s">
        <v>504</v>
      </c>
      <c r="D226" s="42" t="s">
        <v>32</v>
      </c>
      <c r="E226" s="42" t="s">
        <v>32</v>
      </c>
      <c r="F226" s="42" t="s">
        <v>32</v>
      </c>
      <c r="G226" s="42" t="s">
        <v>32</v>
      </c>
      <c r="H226" s="42">
        <f t="shared" si="82"/>
        <v>58.241295240000007</v>
      </c>
      <c r="I226" s="42" t="s">
        <v>32</v>
      </c>
      <c r="J226" s="42">
        <v>0</v>
      </c>
      <c r="K226" s="42" t="s">
        <v>32</v>
      </c>
      <c r="L226" s="42">
        <v>3.17183832</v>
      </c>
      <c r="M226" s="42" t="s">
        <v>32</v>
      </c>
      <c r="N226" s="42">
        <v>55.069456920000007</v>
      </c>
      <c r="O226" s="42" t="s">
        <v>32</v>
      </c>
      <c r="P226" s="42">
        <v>0</v>
      </c>
      <c r="Q226" s="42" t="s">
        <v>32</v>
      </c>
      <c r="R226" s="42" t="s">
        <v>32</v>
      </c>
      <c r="S226" s="88" t="s">
        <v>32</v>
      </c>
      <c r="T226" s="24" t="s">
        <v>498</v>
      </c>
      <c r="U226" s="1"/>
      <c r="W226" s="3"/>
      <c r="X226" s="3"/>
      <c r="Y226" s="3"/>
      <c r="Z226" s="3"/>
      <c r="AD226" s="1"/>
      <c r="AE226" s="1"/>
    </row>
    <row r="227" spans="1:31" ht="84.75" customHeight="1" x14ac:dyDescent="0.25">
      <c r="A227" s="22" t="s">
        <v>492</v>
      </c>
      <c r="B227" s="32" t="s">
        <v>505</v>
      </c>
      <c r="C227" s="33" t="s">
        <v>506</v>
      </c>
      <c r="D227" s="42" t="s">
        <v>32</v>
      </c>
      <c r="E227" s="42" t="s">
        <v>32</v>
      </c>
      <c r="F227" s="42" t="s">
        <v>32</v>
      </c>
      <c r="G227" s="42" t="s">
        <v>32</v>
      </c>
      <c r="H227" s="42">
        <f t="shared" si="82"/>
        <v>0.24959999999999999</v>
      </c>
      <c r="I227" s="42" t="s">
        <v>32</v>
      </c>
      <c r="J227" s="42">
        <v>0</v>
      </c>
      <c r="K227" s="42" t="s">
        <v>32</v>
      </c>
      <c r="L227" s="42">
        <v>5.7599999999999998E-2</v>
      </c>
      <c r="M227" s="42" t="s">
        <v>32</v>
      </c>
      <c r="N227" s="42">
        <v>0.192</v>
      </c>
      <c r="O227" s="42" t="s">
        <v>32</v>
      </c>
      <c r="P227" s="42">
        <v>0</v>
      </c>
      <c r="Q227" s="42" t="s">
        <v>32</v>
      </c>
      <c r="R227" s="42" t="s">
        <v>32</v>
      </c>
      <c r="S227" s="88" t="s">
        <v>32</v>
      </c>
      <c r="T227" s="24" t="s">
        <v>498</v>
      </c>
      <c r="U227" s="1"/>
      <c r="W227" s="3"/>
      <c r="X227" s="3"/>
      <c r="Y227" s="3"/>
      <c r="Z227" s="3"/>
      <c r="AD227" s="1"/>
      <c r="AE227" s="1"/>
    </row>
    <row r="228" spans="1:31" ht="78.75" x14ac:dyDescent="0.25">
      <c r="A228" s="22" t="s">
        <v>492</v>
      </c>
      <c r="B228" s="32" t="s">
        <v>507</v>
      </c>
      <c r="C228" s="33" t="s">
        <v>508</v>
      </c>
      <c r="D228" s="42" t="s">
        <v>32</v>
      </c>
      <c r="E228" s="42" t="s">
        <v>32</v>
      </c>
      <c r="F228" s="42" t="s">
        <v>32</v>
      </c>
      <c r="G228" s="42" t="s">
        <v>32</v>
      </c>
      <c r="H228" s="42">
        <f t="shared" si="82"/>
        <v>1.272</v>
      </c>
      <c r="I228" s="42" t="s">
        <v>32</v>
      </c>
      <c r="J228" s="42">
        <v>0</v>
      </c>
      <c r="K228" s="42" t="s">
        <v>32</v>
      </c>
      <c r="L228" s="42">
        <v>0</v>
      </c>
      <c r="M228" s="42" t="s">
        <v>32</v>
      </c>
      <c r="N228" s="42">
        <v>1.272</v>
      </c>
      <c r="O228" s="42" t="s">
        <v>32</v>
      </c>
      <c r="P228" s="42">
        <v>0</v>
      </c>
      <c r="Q228" s="42" t="s">
        <v>32</v>
      </c>
      <c r="R228" s="42" t="s">
        <v>32</v>
      </c>
      <c r="S228" s="88" t="s">
        <v>32</v>
      </c>
      <c r="T228" s="24" t="s">
        <v>509</v>
      </c>
      <c r="U228" s="1"/>
      <c r="W228" s="3"/>
      <c r="X228" s="3"/>
      <c r="Y228" s="3"/>
      <c r="Z228" s="3"/>
      <c r="AD228" s="1"/>
      <c r="AE228" s="1"/>
    </row>
    <row r="229" spans="1:31" ht="63" x14ac:dyDescent="0.25">
      <c r="A229" s="22" t="s">
        <v>492</v>
      </c>
      <c r="B229" s="32" t="s">
        <v>510</v>
      </c>
      <c r="C229" s="33" t="s">
        <v>511</v>
      </c>
      <c r="D229" s="42" t="s">
        <v>32</v>
      </c>
      <c r="E229" s="42" t="s">
        <v>32</v>
      </c>
      <c r="F229" s="42" t="s">
        <v>32</v>
      </c>
      <c r="G229" s="42" t="s">
        <v>32</v>
      </c>
      <c r="H229" s="42">
        <f t="shared" si="82"/>
        <v>1.2629760000000001</v>
      </c>
      <c r="I229" s="42" t="s">
        <v>32</v>
      </c>
      <c r="J229" s="42">
        <v>0</v>
      </c>
      <c r="K229" s="42" t="s">
        <v>32</v>
      </c>
      <c r="L229" s="42">
        <v>0</v>
      </c>
      <c r="M229" s="42" t="s">
        <v>32</v>
      </c>
      <c r="N229" s="42">
        <v>1.2629760000000001</v>
      </c>
      <c r="O229" s="42" t="s">
        <v>32</v>
      </c>
      <c r="P229" s="42">
        <v>0</v>
      </c>
      <c r="Q229" s="42" t="s">
        <v>32</v>
      </c>
      <c r="R229" s="42" t="s">
        <v>32</v>
      </c>
      <c r="S229" s="88" t="s">
        <v>32</v>
      </c>
      <c r="T229" s="24" t="s">
        <v>512</v>
      </c>
      <c r="U229" s="1"/>
      <c r="W229" s="3"/>
      <c r="X229" s="3"/>
      <c r="Y229" s="3"/>
      <c r="Z229" s="3"/>
      <c r="AD229" s="1"/>
      <c r="AE229" s="1"/>
    </row>
    <row r="230" spans="1:31" ht="63" customHeight="1" x14ac:dyDescent="0.25">
      <c r="A230" s="22" t="s">
        <v>492</v>
      </c>
      <c r="B230" s="23" t="s">
        <v>513</v>
      </c>
      <c r="C230" s="26" t="s">
        <v>514</v>
      </c>
      <c r="D230" s="42">
        <v>9.717677999999999E-2</v>
      </c>
      <c r="E230" s="42">
        <v>0</v>
      </c>
      <c r="F230" s="42">
        <f t="shared" ref="F230:F235" si="83">D230-E230</f>
        <v>9.717677999999999E-2</v>
      </c>
      <c r="G230" s="42">
        <f t="shared" ref="G230:G235" si="84">I230+K230+M230+O230</f>
        <v>9.717677999999999E-2</v>
      </c>
      <c r="H230" s="42">
        <f t="shared" si="82"/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9.717677999999999E-2</v>
      </c>
      <c r="P230" s="42">
        <v>0</v>
      </c>
      <c r="Q230" s="42">
        <f t="shared" ref="Q230:Q235" si="85">F230-H230</f>
        <v>9.717677999999999E-2</v>
      </c>
      <c r="R230" s="42">
        <f t="shared" ref="R230:R235" si="86">H230-(I230+K230+M230)</f>
        <v>0</v>
      </c>
      <c r="S230" s="88">
        <v>0</v>
      </c>
      <c r="T230" s="24" t="s">
        <v>32</v>
      </c>
      <c r="U230" s="1"/>
      <c r="W230" s="3"/>
      <c r="X230" s="3"/>
      <c r="Y230" s="3"/>
      <c r="Z230" s="3"/>
      <c r="AD230" s="1"/>
      <c r="AE230" s="1"/>
    </row>
    <row r="231" spans="1:31" ht="63" customHeight="1" x14ac:dyDescent="0.25">
      <c r="A231" s="22" t="s">
        <v>492</v>
      </c>
      <c r="B231" s="30" t="s">
        <v>515</v>
      </c>
      <c r="C231" s="33" t="s">
        <v>516</v>
      </c>
      <c r="D231" s="42">
        <v>8.9547768E-2</v>
      </c>
      <c r="E231" s="42">
        <v>0</v>
      </c>
      <c r="F231" s="42">
        <f t="shared" si="83"/>
        <v>8.9547768E-2</v>
      </c>
      <c r="G231" s="42">
        <f t="shared" si="84"/>
        <v>8.9547768E-2</v>
      </c>
      <c r="H231" s="42">
        <f t="shared" si="82"/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8.9547768E-2</v>
      </c>
      <c r="P231" s="42">
        <v>0</v>
      </c>
      <c r="Q231" s="42">
        <f t="shared" si="85"/>
        <v>8.9547768E-2</v>
      </c>
      <c r="R231" s="42">
        <f t="shared" si="86"/>
        <v>0</v>
      </c>
      <c r="S231" s="88">
        <v>0</v>
      </c>
      <c r="T231" s="24" t="s">
        <v>32</v>
      </c>
      <c r="U231" s="1"/>
      <c r="W231" s="3"/>
      <c r="X231" s="3"/>
      <c r="Y231" s="3"/>
      <c r="Z231" s="3"/>
      <c r="AD231" s="1"/>
      <c r="AE231" s="1"/>
    </row>
    <row r="232" spans="1:31" ht="63" customHeight="1" x14ac:dyDescent="0.25">
      <c r="A232" s="22" t="s">
        <v>492</v>
      </c>
      <c r="B232" s="23" t="s">
        <v>517</v>
      </c>
      <c r="C232" s="26" t="s">
        <v>518</v>
      </c>
      <c r="D232" s="42">
        <v>0.46455905999999991</v>
      </c>
      <c r="E232" s="42">
        <v>0</v>
      </c>
      <c r="F232" s="42">
        <f t="shared" si="83"/>
        <v>0.46455905999999991</v>
      </c>
      <c r="G232" s="42">
        <f t="shared" si="84"/>
        <v>0.46455905999999991</v>
      </c>
      <c r="H232" s="42">
        <f t="shared" si="82"/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0.46455905999999991</v>
      </c>
      <c r="P232" s="42">
        <v>0</v>
      </c>
      <c r="Q232" s="42">
        <f t="shared" si="85"/>
        <v>0.46455905999999991</v>
      </c>
      <c r="R232" s="42">
        <f t="shared" si="86"/>
        <v>0</v>
      </c>
      <c r="S232" s="88">
        <v>0</v>
      </c>
      <c r="T232" s="24" t="s">
        <v>32</v>
      </c>
      <c r="U232" s="1"/>
      <c r="W232" s="3"/>
      <c r="X232" s="3"/>
      <c r="Y232" s="3"/>
      <c r="Z232" s="3"/>
      <c r="AD232" s="1"/>
      <c r="AE232" s="1"/>
    </row>
    <row r="233" spans="1:31" ht="63" customHeight="1" x14ac:dyDescent="0.25">
      <c r="A233" s="22" t="s">
        <v>492</v>
      </c>
      <c r="B233" s="23" t="s">
        <v>519</v>
      </c>
      <c r="C233" s="24" t="s">
        <v>520</v>
      </c>
      <c r="D233" s="42">
        <v>2.3692512359999998</v>
      </c>
      <c r="E233" s="42">
        <v>0</v>
      </c>
      <c r="F233" s="42">
        <f t="shared" si="83"/>
        <v>2.3692512359999998</v>
      </c>
      <c r="G233" s="42">
        <f t="shared" si="84"/>
        <v>2.3692512359999998</v>
      </c>
      <c r="H233" s="42">
        <f t="shared" si="82"/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2.3692512359999998</v>
      </c>
      <c r="P233" s="42">
        <v>0</v>
      </c>
      <c r="Q233" s="42">
        <f t="shared" si="85"/>
        <v>2.3692512359999998</v>
      </c>
      <c r="R233" s="42">
        <f t="shared" si="86"/>
        <v>0</v>
      </c>
      <c r="S233" s="88">
        <v>0</v>
      </c>
      <c r="T233" s="24" t="s">
        <v>32</v>
      </c>
      <c r="U233" s="1"/>
      <c r="W233" s="3"/>
      <c r="X233" s="3"/>
      <c r="Y233" s="3"/>
      <c r="Z233" s="3"/>
      <c r="AD233" s="1"/>
      <c r="AE233" s="1"/>
    </row>
    <row r="234" spans="1:31" ht="63" customHeight="1" x14ac:dyDescent="0.25">
      <c r="A234" s="22" t="s">
        <v>492</v>
      </c>
      <c r="B234" s="23" t="s">
        <v>521</v>
      </c>
      <c r="C234" s="24" t="s">
        <v>522</v>
      </c>
      <c r="D234" s="42">
        <v>5.6532034919999994</v>
      </c>
      <c r="E234" s="42">
        <v>0</v>
      </c>
      <c r="F234" s="42">
        <f t="shared" si="83"/>
        <v>5.6532034919999994</v>
      </c>
      <c r="G234" s="42">
        <f t="shared" si="84"/>
        <v>5.6532034919999994</v>
      </c>
      <c r="H234" s="42">
        <f t="shared" si="82"/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5.6532034919999994</v>
      </c>
      <c r="P234" s="42">
        <v>0</v>
      </c>
      <c r="Q234" s="42">
        <f t="shared" si="85"/>
        <v>5.6532034919999994</v>
      </c>
      <c r="R234" s="42">
        <f t="shared" si="86"/>
        <v>0</v>
      </c>
      <c r="S234" s="88">
        <v>0</v>
      </c>
      <c r="T234" s="24" t="s">
        <v>32</v>
      </c>
      <c r="U234" s="1"/>
      <c r="W234" s="3"/>
      <c r="X234" s="3"/>
      <c r="Y234" s="3"/>
      <c r="Z234" s="3"/>
      <c r="AD234" s="1"/>
      <c r="AE234" s="1"/>
    </row>
    <row r="235" spans="1:31" ht="63" customHeight="1" x14ac:dyDescent="0.25">
      <c r="A235" s="22" t="s">
        <v>492</v>
      </c>
      <c r="B235" s="23" t="s">
        <v>523</v>
      </c>
      <c r="C235" s="24" t="s">
        <v>524</v>
      </c>
      <c r="D235" s="42">
        <v>40.446509471999995</v>
      </c>
      <c r="E235" s="42">
        <v>0</v>
      </c>
      <c r="F235" s="42">
        <f t="shared" si="83"/>
        <v>40.446509471999995</v>
      </c>
      <c r="G235" s="42">
        <f t="shared" si="84"/>
        <v>40.446509471999995</v>
      </c>
      <c r="H235" s="42">
        <f t="shared" si="82"/>
        <v>50.608416140000003</v>
      </c>
      <c r="I235" s="42">
        <v>0</v>
      </c>
      <c r="J235" s="42">
        <v>50.608416140000003</v>
      </c>
      <c r="K235" s="42">
        <v>0</v>
      </c>
      <c r="L235" s="42">
        <v>0</v>
      </c>
      <c r="M235" s="42">
        <v>0</v>
      </c>
      <c r="N235" s="42">
        <v>0</v>
      </c>
      <c r="O235" s="42">
        <v>40.446509471999995</v>
      </c>
      <c r="P235" s="42">
        <v>0</v>
      </c>
      <c r="Q235" s="42">
        <f t="shared" si="85"/>
        <v>-10.161906668000007</v>
      </c>
      <c r="R235" s="42">
        <f t="shared" si="86"/>
        <v>50.608416140000003</v>
      </c>
      <c r="S235" s="88">
        <v>1</v>
      </c>
      <c r="T235" s="24" t="s">
        <v>525</v>
      </c>
      <c r="U235" s="1"/>
      <c r="W235" s="3"/>
      <c r="X235" s="3"/>
      <c r="Y235" s="3"/>
      <c r="Z235" s="3"/>
      <c r="AD235" s="1"/>
      <c r="AE235" s="1"/>
    </row>
    <row r="236" spans="1:31" ht="47.25" customHeight="1" x14ac:dyDescent="0.25">
      <c r="A236" s="22" t="s">
        <v>492</v>
      </c>
      <c r="B236" s="23" t="s">
        <v>526</v>
      </c>
      <c r="C236" s="24" t="s">
        <v>527</v>
      </c>
      <c r="D236" s="42" t="s">
        <v>32</v>
      </c>
      <c r="E236" s="42" t="s">
        <v>32</v>
      </c>
      <c r="F236" s="42" t="s">
        <v>32</v>
      </c>
      <c r="G236" s="42" t="s">
        <v>32</v>
      </c>
      <c r="H236" s="42">
        <f t="shared" si="82"/>
        <v>6.22250076</v>
      </c>
      <c r="I236" s="42" t="s">
        <v>32</v>
      </c>
      <c r="J236" s="42">
        <v>6.22250076</v>
      </c>
      <c r="K236" s="42" t="s">
        <v>32</v>
      </c>
      <c r="L236" s="42">
        <v>0</v>
      </c>
      <c r="M236" s="42" t="s">
        <v>32</v>
      </c>
      <c r="N236" s="42">
        <v>0</v>
      </c>
      <c r="O236" s="90" t="s">
        <v>32</v>
      </c>
      <c r="P236" s="42">
        <v>0</v>
      </c>
      <c r="Q236" s="42" t="s">
        <v>32</v>
      </c>
      <c r="R236" s="42" t="s">
        <v>32</v>
      </c>
      <c r="S236" s="88" t="s">
        <v>32</v>
      </c>
      <c r="T236" s="24" t="s">
        <v>528</v>
      </c>
      <c r="U236" s="1"/>
      <c r="W236" s="3"/>
      <c r="X236" s="3"/>
      <c r="Y236" s="3"/>
      <c r="Z236" s="3"/>
      <c r="AD236" s="1"/>
      <c r="AE236" s="1"/>
    </row>
    <row r="237" spans="1:31" ht="47.25" customHeight="1" x14ac:dyDescent="0.25">
      <c r="A237" s="22" t="s">
        <v>492</v>
      </c>
      <c r="B237" s="23" t="s">
        <v>529</v>
      </c>
      <c r="C237" s="24" t="s">
        <v>530</v>
      </c>
      <c r="D237" s="42" t="s">
        <v>32</v>
      </c>
      <c r="E237" s="42" t="s">
        <v>32</v>
      </c>
      <c r="F237" s="42" t="s">
        <v>32</v>
      </c>
      <c r="G237" s="42" t="s">
        <v>32</v>
      </c>
      <c r="H237" s="42">
        <f t="shared" si="82"/>
        <v>0.25</v>
      </c>
      <c r="I237" s="42" t="s">
        <v>32</v>
      </c>
      <c r="J237" s="42">
        <v>0</v>
      </c>
      <c r="K237" s="42" t="s">
        <v>32</v>
      </c>
      <c r="L237" s="42">
        <v>0.25</v>
      </c>
      <c r="M237" s="42" t="s">
        <v>32</v>
      </c>
      <c r="N237" s="42">
        <v>0</v>
      </c>
      <c r="O237" s="90" t="s">
        <v>32</v>
      </c>
      <c r="P237" s="42">
        <v>0</v>
      </c>
      <c r="Q237" s="42" t="s">
        <v>32</v>
      </c>
      <c r="R237" s="42" t="s">
        <v>32</v>
      </c>
      <c r="S237" s="88" t="s">
        <v>32</v>
      </c>
      <c r="T237" s="24" t="s">
        <v>528</v>
      </c>
      <c r="U237" s="1"/>
      <c r="W237" s="3"/>
      <c r="X237" s="3"/>
      <c r="Y237" s="3"/>
      <c r="Z237" s="3"/>
      <c r="AD237" s="1"/>
      <c r="AE237" s="1"/>
    </row>
    <row r="238" spans="1:31" ht="47.25" customHeight="1" x14ac:dyDescent="0.25">
      <c r="A238" s="22" t="s">
        <v>492</v>
      </c>
      <c r="B238" s="23" t="s">
        <v>531</v>
      </c>
      <c r="C238" s="24" t="s">
        <v>532</v>
      </c>
      <c r="D238" s="42" t="s">
        <v>32</v>
      </c>
      <c r="E238" s="42" t="s">
        <v>32</v>
      </c>
      <c r="F238" s="42" t="s">
        <v>32</v>
      </c>
      <c r="G238" s="42" t="s">
        <v>32</v>
      </c>
      <c r="H238" s="42">
        <f t="shared" si="82"/>
        <v>0.24708000000000002</v>
      </c>
      <c r="I238" s="42" t="s">
        <v>32</v>
      </c>
      <c r="J238" s="42">
        <v>0</v>
      </c>
      <c r="K238" s="42" t="s">
        <v>32</v>
      </c>
      <c r="L238" s="42">
        <v>0.24708000000000002</v>
      </c>
      <c r="M238" s="42" t="s">
        <v>32</v>
      </c>
      <c r="N238" s="42">
        <v>0</v>
      </c>
      <c r="O238" s="90" t="s">
        <v>32</v>
      </c>
      <c r="P238" s="42">
        <v>0</v>
      </c>
      <c r="Q238" s="42" t="s">
        <v>32</v>
      </c>
      <c r="R238" s="42" t="s">
        <v>32</v>
      </c>
      <c r="S238" s="88" t="s">
        <v>32</v>
      </c>
      <c r="T238" s="24" t="s">
        <v>528</v>
      </c>
      <c r="U238" s="1"/>
      <c r="W238" s="3"/>
      <c r="X238" s="3"/>
      <c r="Y238" s="3"/>
      <c r="Z238" s="3"/>
      <c r="AD238" s="1"/>
      <c r="AE238" s="1"/>
    </row>
    <row r="239" spans="1:31" ht="47.25" customHeight="1" x14ac:dyDescent="0.25">
      <c r="A239" s="22" t="s">
        <v>492</v>
      </c>
      <c r="B239" s="23" t="s">
        <v>533</v>
      </c>
      <c r="C239" s="24" t="s">
        <v>534</v>
      </c>
      <c r="D239" s="42" t="s">
        <v>32</v>
      </c>
      <c r="E239" s="42" t="s">
        <v>32</v>
      </c>
      <c r="F239" s="42" t="s">
        <v>32</v>
      </c>
      <c r="G239" s="42" t="s">
        <v>32</v>
      </c>
      <c r="H239" s="42">
        <f t="shared" si="82"/>
        <v>0.34636176000000002</v>
      </c>
      <c r="I239" s="42" t="s">
        <v>32</v>
      </c>
      <c r="J239" s="42">
        <v>0</v>
      </c>
      <c r="K239" s="42" t="s">
        <v>32</v>
      </c>
      <c r="L239" s="42">
        <v>0</v>
      </c>
      <c r="M239" s="42" t="s">
        <v>32</v>
      </c>
      <c r="N239" s="42">
        <v>0.34636176000000002</v>
      </c>
      <c r="O239" s="90" t="s">
        <v>32</v>
      </c>
      <c r="P239" s="42">
        <v>0</v>
      </c>
      <c r="Q239" s="42" t="s">
        <v>32</v>
      </c>
      <c r="R239" s="42" t="s">
        <v>32</v>
      </c>
      <c r="S239" s="88" t="s">
        <v>32</v>
      </c>
      <c r="T239" s="24" t="s">
        <v>528</v>
      </c>
      <c r="U239" s="1"/>
      <c r="W239" s="3"/>
      <c r="X239" s="3"/>
      <c r="Y239" s="3"/>
      <c r="Z239" s="3"/>
      <c r="AD239" s="1"/>
      <c r="AE239" s="1"/>
    </row>
    <row r="240" spans="1:31" ht="47.25" customHeight="1" x14ac:dyDescent="0.25">
      <c r="A240" s="22" t="s">
        <v>492</v>
      </c>
      <c r="B240" s="23" t="s">
        <v>535</v>
      </c>
      <c r="C240" s="24" t="s">
        <v>536</v>
      </c>
      <c r="D240" s="42" t="s">
        <v>32</v>
      </c>
      <c r="E240" s="42" t="s">
        <v>32</v>
      </c>
      <c r="F240" s="42" t="s">
        <v>32</v>
      </c>
      <c r="G240" s="42" t="s">
        <v>32</v>
      </c>
      <c r="H240" s="42">
        <f t="shared" si="82"/>
        <v>0</v>
      </c>
      <c r="I240" s="42" t="s">
        <v>32</v>
      </c>
      <c r="J240" s="42">
        <v>0</v>
      </c>
      <c r="K240" s="42" t="s">
        <v>32</v>
      </c>
      <c r="L240" s="42">
        <v>0</v>
      </c>
      <c r="M240" s="42" t="s">
        <v>32</v>
      </c>
      <c r="N240" s="42">
        <v>0</v>
      </c>
      <c r="O240" s="90" t="s">
        <v>32</v>
      </c>
      <c r="P240" s="42">
        <v>0</v>
      </c>
      <c r="Q240" s="42" t="s">
        <v>32</v>
      </c>
      <c r="R240" s="42" t="s">
        <v>32</v>
      </c>
      <c r="S240" s="88" t="s">
        <v>32</v>
      </c>
      <c r="T240" s="24" t="s">
        <v>528</v>
      </c>
      <c r="U240" s="1"/>
      <c r="W240" s="3"/>
      <c r="X240" s="3"/>
      <c r="Y240" s="3"/>
      <c r="Z240" s="3"/>
      <c r="AD240" s="1"/>
      <c r="AE240" s="1"/>
    </row>
    <row r="241" spans="1:31" ht="47.25" customHeight="1" x14ac:dyDescent="0.25">
      <c r="A241" s="22" t="s">
        <v>492</v>
      </c>
      <c r="B241" s="23" t="s">
        <v>537</v>
      </c>
      <c r="C241" s="24" t="s">
        <v>538</v>
      </c>
      <c r="D241" s="42" t="s">
        <v>32</v>
      </c>
      <c r="E241" s="42" t="s">
        <v>32</v>
      </c>
      <c r="F241" s="42" t="s">
        <v>32</v>
      </c>
      <c r="G241" s="42" t="s">
        <v>32</v>
      </c>
      <c r="H241" s="42">
        <f t="shared" si="82"/>
        <v>0</v>
      </c>
      <c r="I241" s="42" t="s">
        <v>32</v>
      </c>
      <c r="J241" s="42">
        <v>0</v>
      </c>
      <c r="K241" s="42" t="s">
        <v>32</v>
      </c>
      <c r="L241" s="42">
        <v>0</v>
      </c>
      <c r="M241" s="42" t="s">
        <v>32</v>
      </c>
      <c r="N241" s="42">
        <v>0</v>
      </c>
      <c r="O241" s="90" t="s">
        <v>32</v>
      </c>
      <c r="P241" s="42">
        <v>0</v>
      </c>
      <c r="Q241" s="42" t="s">
        <v>32</v>
      </c>
      <c r="R241" s="42" t="s">
        <v>32</v>
      </c>
      <c r="S241" s="88" t="s">
        <v>32</v>
      </c>
      <c r="T241" s="24" t="s">
        <v>528</v>
      </c>
      <c r="U241" s="1"/>
      <c r="W241" s="3"/>
      <c r="X241" s="3"/>
      <c r="Y241" s="3"/>
      <c r="Z241" s="3"/>
      <c r="AD241" s="1"/>
      <c r="AE241" s="1"/>
    </row>
    <row r="242" spans="1:31" ht="47.25" customHeight="1" x14ac:dyDescent="0.25">
      <c r="A242" s="22" t="s">
        <v>492</v>
      </c>
      <c r="B242" s="23" t="s">
        <v>539</v>
      </c>
      <c r="C242" s="24" t="s">
        <v>540</v>
      </c>
      <c r="D242" s="42" t="s">
        <v>32</v>
      </c>
      <c r="E242" s="42" t="s">
        <v>32</v>
      </c>
      <c r="F242" s="42" t="s">
        <v>32</v>
      </c>
      <c r="G242" s="42" t="s">
        <v>32</v>
      </c>
      <c r="H242" s="42">
        <f t="shared" si="82"/>
        <v>5.3537759999999999</v>
      </c>
      <c r="I242" s="42" t="s">
        <v>32</v>
      </c>
      <c r="J242" s="42">
        <v>0</v>
      </c>
      <c r="K242" s="42" t="s">
        <v>32</v>
      </c>
      <c r="L242" s="42">
        <v>0</v>
      </c>
      <c r="M242" s="42" t="s">
        <v>32</v>
      </c>
      <c r="N242" s="42">
        <v>5.3537759999999999</v>
      </c>
      <c r="O242" s="90" t="s">
        <v>32</v>
      </c>
      <c r="P242" s="42">
        <v>0</v>
      </c>
      <c r="Q242" s="42" t="s">
        <v>32</v>
      </c>
      <c r="R242" s="42" t="s">
        <v>32</v>
      </c>
      <c r="S242" s="88" t="s">
        <v>32</v>
      </c>
      <c r="T242" s="24" t="s">
        <v>528</v>
      </c>
      <c r="U242" s="1"/>
      <c r="W242" s="3"/>
      <c r="X242" s="3"/>
      <c r="Y242" s="3"/>
      <c r="Z242" s="3"/>
      <c r="AD242" s="1"/>
      <c r="AE242" s="1"/>
    </row>
    <row r="243" spans="1:31" ht="46.5" customHeight="1" x14ac:dyDescent="0.25">
      <c r="A243" s="22" t="s">
        <v>492</v>
      </c>
      <c r="B243" s="23" t="s">
        <v>541</v>
      </c>
      <c r="C243" s="24" t="s">
        <v>542</v>
      </c>
      <c r="D243" s="42" t="s">
        <v>32</v>
      </c>
      <c r="E243" s="42" t="s">
        <v>32</v>
      </c>
      <c r="F243" s="42" t="s">
        <v>32</v>
      </c>
      <c r="G243" s="42" t="s">
        <v>32</v>
      </c>
      <c r="H243" s="42">
        <f t="shared" si="82"/>
        <v>0.25169999999999998</v>
      </c>
      <c r="I243" s="42" t="s">
        <v>32</v>
      </c>
      <c r="J243" s="42">
        <v>0</v>
      </c>
      <c r="K243" s="42" t="s">
        <v>32</v>
      </c>
      <c r="L243" s="42">
        <v>0.25169999999999998</v>
      </c>
      <c r="M243" s="42" t="s">
        <v>32</v>
      </c>
      <c r="N243" s="42">
        <v>0</v>
      </c>
      <c r="O243" s="90" t="s">
        <v>32</v>
      </c>
      <c r="P243" s="42">
        <v>0</v>
      </c>
      <c r="Q243" s="42" t="s">
        <v>32</v>
      </c>
      <c r="R243" s="42" t="s">
        <v>32</v>
      </c>
      <c r="S243" s="88" t="s">
        <v>32</v>
      </c>
      <c r="T243" s="24" t="s">
        <v>528</v>
      </c>
      <c r="U243" s="1"/>
      <c r="W243" s="3"/>
      <c r="X243" s="3"/>
      <c r="Y243" s="3"/>
      <c r="Z243" s="3"/>
      <c r="AD243" s="1"/>
      <c r="AE243" s="1"/>
    </row>
    <row r="244" spans="1:31" ht="46.5" customHeight="1" x14ac:dyDescent="0.25">
      <c r="A244" s="22" t="s">
        <v>492</v>
      </c>
      <c r="B244" s="23" t="s">
        <v>543</v>
      </c>
      <c r="C244" s="24" t="s">
        <v>544</v>
      </c>
      <c r="D244" s="42" t="s">
        <v>32</v>
      </c>
      <c r="E244" s="42" t="s">
        <v>32</v>
      </c>
      <c r="F244" s="42" t="s">
        <v>32</v>
      </c>
      <c r="G244" s="42" t="s">
        <v>32</v>
      </c>
      <c r="H244" s="42">
        <f t="shared" si="82"/>
        <v>0.23746454</v>
      </c>
      <c r="I244" s="42" t="s">
        <v>32</v>
      </c>
      <c r="J244" s="42">
        <v>0</v>
      </c>
      <c r="K244" s="42" t="s">
        <v>32</v>
      </c>
      <c r="L244" s="42">
        <v>0.23746454</v>
      </c>
      <c r="M244" s="42" t="s">
        <v>32</v>
      </c>
      <c r="N244" s="42">
        <v>0</v>
      </c>
      <c r="O244" s="90" t="s">
        <v>32</v>
      </c>
      <c r="P244" s="42">
        <v>0</v>
      </c>
      <c r="Q244" s="42" t="s">
        <v>32</v>
      </c>
      <c r="R244" s="42" t="s">
        <v>32</v>
      </c>
      <c r="S244" s="88" t="s">
        <v>32</v>
      </c>
      <c r="T244" s="24" t="s">
        <v>528</v>
      </c>
      <c r="U244" s="1"/>
      <c r="W244" s="3"/>
      <c r="X244" s="3"/>
      <c r="Y244" s="3"/>
      <c r="Z244" s="3"/>
      <c r="AD244" s="1"/>
      <c r="AE244" s="1"/>
    </row>
    <row r="245" spans="1:31" ht="46.5" customHeight="1" x14ac:dyDescent="0.25">
      <c r="A245" s="22" t="s">
        <v>492</v>
      </c>
      <c r="B245" s="23" t="s">
        <v>545</v>
      </c>
      <c r="C245" s="24" t="s">
        <v>546</v>
      </c>
      <c r="D245" s="42" t="s">
        <v>32</v>
      </c>
      <c r="E245" s="42" t="s">
        <v>32</v>
      </c>
      <c r="F245" s="42" t="s">
        <v>32</v>
      </c>
      <c r="G245" s="42" t="s">
        <v>32</v>
      </c>
      <c r="H245" s="42">
        <f t="shared" si="82"/>
        <v>0.14881320000000003</v>
      </c>
      <c r="I245" s="42" t="s">
        <v>32</v>
      </c>
      <c r="J245" s="42">
        <v>0</v>
      </c>
      <c r="K245" s="42" t="s">
        <v>32</v>
      </c>
      <c r="L245" s="42">
        <v>0.14881320000000003</v>
      </c>
      <c r="M245" s="42" t="s">
        <v>32</v>
      </c>
      <c r="N245" s="42">
        <v>0</v>
      </c>
      <c r="O245" s="90" t="s">
        <v>32</v>
      </c>
      <c r="P245" s="42">
        <v>0</v>
      </c>
      <c r="Q245" s="42" t="s">
        <v>32</v>
      </c>
      <c r="R245" s="42" t="s">
        <v>32</v>
      </c>
      <c r="S245" s="88" t="s">
        <v>32</v>
      </c>
      <c r="T245" s="24" t="s">
        <v>528</v>
      </c>
      <c r="U245" s="1"/>
      <c r="W245" s="3"/>
      <c r="X245" s="3"/>
      <c r="Y245" s="3"/>
      <c r="Z245" s="3"/>
      <c r="AD245" s="1"/>
      <c r="AE245" s="1"/>
    </row>
    <row r="246" spans="1:31" ht="46.5" customHeight="1" x14ac:dyDescent="0.25">
      <c r="A246" s="22" t="s">
        <v>492</v>
      </c>
      <c r="B246" s="23" t="s">
        <v>547</v>
      </c>
      <c r="C246" s="24" t="s">
        <v>548</v>
      </c>
      <c r="D246" s="42" t="s">
        <v>32</v>
      </c>
      <c r="E246" s="42" t="s">
        <v>32</v>
      </c>
      <c r="F246" s="42" t="s">
        <v>32</v>
      </c>
      <c r="G246" s="42" t="s">
        <v>32</v>
      </c>
      <c r="H246" s="42">
        <f>J246+L246+N246+P246</f>
        <v>0.19516800000000001</v>
      </c>
      <c r="I246" s="42" t="s">
        <v>32</v>
      </c>
      <c r="J246" s="42">
        <v>0</v>
      </c>
      <c r="K246" s="42" t="s">
        <v>32</v>
      </c>
      <c r="L246" s="42">
        <v>0</v>
      </c>
      <c r="M246" s="42" t="s">
        <v>32</v>
      </c>
      <c r="N246" s="42">
        <v>0.19516800000000001</v>
      </c>
      <c r="O246" s="90" t="s">
        <v>32</v>
      </c>
      <c r="P246" s="42">
        <v>0</v>
      </c>
      <c r="Q246" s="42" t="s">
        <v>32</v>
      </c>
      <c r="R246" s="42" t="s">
        <v>32</v>
      </c>
      <c r="S246" s="88" t="s">
        <v>32</v>
      </c>
      <c r="T246" s="24" t="s">
        <v>528</v>
      </c>
      <c r="U246" s="1"/>
      <c r="W246" s="3"/>
      <c r="X246" s="3"/>
      <c r="Y246" s="3"/>
      <c r="Z246" s="3"/>
      <c r="AD246" s="1"/>
      <c r="AE246" s="1"/>
    </row>
    <row r="247" spans="1:31" ht="47.25" customHeight="1" x14ac:dyDescent="0.25">
      <c r="A247" s="22" t="s">
        <v>492</v>
      </c>
      <c r="B247" s="23" t="s">
        <v>549</v>
      </c>
      <c r="C247" s="24" t="s">
        <v>550</v>
      </c>
      <c r="D247" s="42" t="s">
        <v>32</v>
      </c>
      <c r="E247" s="42" t="s">
        <v>32</v>
      </c>
      <c r="F247" s="42" t="s">
        <v>32</v>
      </c>
      <c r="G247" s="42" t="s">
        <v>32</v>
      </c>
      <c r="H247" s="42">
        <f t="shared" si="82"/>
        <v>62.6297535</v>
      </c>
      <c r="I247" s="42" t="s">
        <v>32</v>
      </c>
      <c r="J247" s="42">
        <v>62.6297535</v>
      </c>
      <c r="K247" s="42" t="s">
        <v>32</v>
      </c>
      <c r="L247" s="42">
        <v>0</v>
      </c>
      <c r="M247" s="42" t="s">
        <v>32</v>
      </c>
      <c r="N247" s="42">
        <v>0</v>
      </c>
      <c r="O247" s="90" t="s">
        <v>32</v>
      </c>
      <c r="P247" s="42">
        <v>0</v>
      </c>
      <c r="Q247" s="42" t="s">
        <v>32</v>
      </c>
      <c r="R247" s="42" t="s">
        <v>32</v>
      </c>
      <c r="S247" s="88" t="s">
        <v>32</v>
      </c>
      <c r="T247" s="24" t="s">
        <v>528</v>
      </c>
      <c r="U247" s="1"/>
      <c r="W247" s="3"/>
      <c r="X247" s="3"/>
      <c r="Y247" s="3"/>
      <c r="Z247" s="3"/>
      <c r="AD247" s="1"/>
      <c r="AE247" s="1"/>
    </row>
    <row r="248" spans="1:31" ht="47.25" customHeight="1" x14ac:dyDescent="0.25">
      <c r="A248" s="22" t="s">
        <v>492</v>
      </c>
      <c r="B248" s="23" t="s">
        <v>551</v>
      </c>
      <c r="C248" s="24" t="s">
        <v>552</v>
      </c>
      <c r="D248" s="42" t="s">
        <v>32</v>
      </c>
      <c r="E248" s="42" t="s">
        <v>32</v>
      </c>
      <c r="F248" s="42" t="s">
        <v>32</v>
      </c>
      <c r="G248" s="42" t="s">
        <v>32</v>
      </c>
      <c r="H248" s="42">
        <f t="shared" si="82"/>
        <v>0.143202</v>
      </c>
      <c r="I248" s="42" t="s">
        <v>32</v>
      </c>
      <c r="J248" s="42">
        <v>0</v>
      </c>
      <c r="K248" s="42" t="s">
        <v>32</v>
      </c>
      <c r="L248" s="42">
        <v>0.143202</v>
      </c>
      <c r="M248" s="42" t="s">
        <v>32</v>
      </c>
      <c r="N248" s="42">
        <v>0</v>
      </c>
      <c r="O248" s="90" t="s">
        <v>32</v>
      </c>
      <c r="P248" s="42">
        <v>0</v>
      </c>
      <c r="Q248" s="42" t="s">
        <v>32</v>
      </c>
      <c r="R248" s="42" t="s">
        <v>32</v>
      </c>
      <c r="S248" s="88" t="s">
        <v>32</v>
      </c>
      <c r="T248" s="24" t="s">
        <v>528</v>
      </c>
      <c r="U248" s="1"/>
      <c r="W248" s="3"/>
      <c r="X248" s="3"/>
      <c r="Y248" s="3"/>
      <c r="Z248" s="3"/>
      <c r="AD248" s="1"/>
      <c r="AE248" s="1"/>
    </row>
    <row r="249" spans="1:31" ht="47.25" customHeight="1" x14ac:dyDescent="0.25">
      <c r="A249" s="22" t="s">
        <v>492</v>
      </c>
      <c r="B249" s="23" t="s">
        <v>553</v>
      </c>
      <c r="C249" s="24" t="s">
        <v>554</v>
      </c>
      <c r="D249" s="42" t="s">
        <v>32</v>
      </c>
      <c r="E249" s="42" t="s">
        <v>32</v>
      </c>
      <c r="F249" s="42" t="s">
        <v>32</v>
      </c>
      <c r="G249" s="42" t="s">
        <v>32</v>
      </c>
      <c r="H249" s="42">
        <f t="shared" si="82"/>
        <v>0.33</v>
      </c>
      <c r="I249" s="42" t="s">
        <v>32</v>
      </c>
      <c r="J249" s="42">
        <v>0</v>
      </c>
      <c r="K249" s="42" t="s">
        <v>32</v>
      </c>
      <c r="L249" s="42">
        <v>0</v>
      </c>
      <c r="M249" s="42" t="s">
        <v>32</v>
      </c>
      <c r="N249" s="42">
        <v>0.33</v>
      </c>
      <c r="O249" s="90" t="s">
        <v>32</v>
      </c>
      <c r="P249" s="42">
        <v>0</v>
      </c>
      <c r="Q249" s="42" t="s">
        <v>32</v>
      </c>
      <c r="R249" s="42" t="s">
        <v>32</v>
      </c>
      <c r="S249" s="88" t="s">
        <v>32</v>
      </c>
      <c r="T249" s="24" t="s">
        <v>528</v>
      </c>
      <c r="U249" s="1"/>
      <c r="W249" s="3"/>
      <c r="X249" s="3"/>
      <c r="Y249" s="3"/>
      <c r="Z249" s="3"/>
      <c r="AD249" s="1"/>
      <c r="AE249" s="1"/>
    </row>
    <row r="250" spans="1:31" ht="47.25" customHeight="1" x14ac:dyDescent="0.25">
      <c r="A250" s="22" t="s">
        <v>492</v>
      </c>
      <c r="B250" s="23" t="s">
        <v>555</v>
      </c>
      <c r="C250" s="24" t="s">
        <v>556</v>
      </c>
      <c r="D250" s="42" t="s">
        <v>32</v>
      </c>
      <c r="E250" s="42" t="s">
        <v>32</v>
      </c>
      <c r="F250" s="42" t="s">
        <v>32</v>
      </c>
      <c r="G250" s="42" t="s">
        <v>32</v>
      </c>
      <c r="H250" s="42">
        <f t="shared" si="82"/>
        <v>0.49749599999999999</v>
      </c>
      <c r="I250" s="42" t="s">
        <v>32</v>
      </c>
      <c r="J250" s="42">
        <v>0</v>
      </c>
      <c r="K250" s="42" t="s">
        <v>32</v>
      </c>
      <c r="L250" s="42">
        <v>0</v>
      </c>
      <c r="M250" s="42" t="s">
        <v>32</v>
      </c>
      <c r="N250" s="42">
        <v>0.49749599999999999</v>
      </c>
      <c r="O250" s="90" t="s">
        <v>32</v>
      </c>
      <c r="P250" s="42">
        <v>0</v>
      </c>
      <c r="Q250" s="42" t="s">
        <v>32</v>
      </c>
      <c r="R250" s="42" t="s">
        <v>32</v>
      </c>
      <c r="S250" s="88" t="s">
        <v>32</v>
      </c>
      <c r="T250" s="24" t="s">
        <v>528</v>
      </c>
      <c r="U250" s="1"/>
      <c r="W250" s="3"/>
      <c r="X250" s="3"/>
      <c r="Y250" s="3"/>
      <c r="Z250" s="3"/>
      <c r="AD250" s="1"/>
      <c r="AE250" s="1"/>
    </row>
    <row r="251" spans="1:31" ht="47.25" customHeight="1" x14ac:dyDescent="0.25">
      <c r="A251" s="22" t="s">
        <v>492</v>
      </c>
      <c r="B251" s="23" t="s">
        <v>557</v>
      </c>
      <c r="C251" s="24" t="s">
        <v>558</v>
      </c>
      <c r="D251" s="42" t="s">
        <v>32</v>
      </c>
      <c r="E251" s="42" t="s">
        <v>32</v>
      </c>
      <c r="F251" s="42" t="s">
        <v>32</v>
      </c>
      <c r="G251" s="42" t="s">
        <v>32</v>
      </c>
      <c r="H251" s="42">
        <f t="shared" si="82"/>
        <v>0.26320301000000002</v>
      </c>
      <c r="I251" s="42" t="s">
        <v>32</v>
      </c>
      <c r="J251" s="42">
        <v>0</v>
      </c>
      <c r="K251" s="42" t="s">
        <v>32</v>
      </c>
      <c r="L251" s="42">
        <v>0</v>
      </c>
      <c r="M251" s="42" t="s">
        <v>32</v>
      </c>
      <c r="N251" s="42">
        <v>0.26320301000000002</v>
      </c>
      <c r="O251" s="90" t="s">
        <v>32</v>
      </c>
      <c r="P251" s="42">
        <v>0</v>
      </c>
      <c r="Q251" s="42" t="s">
        <v>32</v>
      </c>
      <c r="R251" s="42" t="s">
        <v>32</v>
      </c>
      <c r="S251" s="88" t="s">
        <v>32</v>
      </c>
      <c r="T251" s="24" t="s">
        <v>528</v>
      </c>
      <c r="U251" s="1"/>
      <c r="W251" s="3"/>
      <c r="X251" s="3"/>
      <c r="Y251" s="3"/>
      <c r="Z251" s="3"/>
      <c r="AD251" s="1"/>
      <c r="AE251" s="1"/>
    </row>
    <row r="252" spans="1:31" ht="47.25" customHeight="1" x14ac:dyDescent="0.25">
      <c r="A252" s="22" t="s">
        <v>492</v>
      </c>
      <c r="B252" s="23" t="s">
        <v>559</v>
      </c>
      <c r="C252" s="24" t="s">
        <v>560</v>
      </c>
      <c r="D252" s="42" t="s">
        <v>32</v>
      </c>
      <c r="E252" s="42" t="s">
        <v>32</v>
      </c>
      <c r="F252" s="42" t="s">
        <v>32</v>
      </c>
      <c r="G252" s="42" t="s">
        <v>32</v>
      </c>
      <c r="H252" s="42">
        <f t="shared" si="82"/>
        <v>0</v>
      </c>
      <c r="I252" s="42" t="s">
        <v>32</v>
      </c>
      <c r="J252" s="42">
        <v>0</v>
      </c>
      <c r="K252" s="42" t="s">
        <v>32</v>
      </c>
      <c r="L252" s="42">
        <v>0</v>
      </c>
      <c r="M252" s="42" t="s">
        <v>32</v>
      </c>
      <c r="N252" s="42">
        <v>0</v>
      </c>
      <c r="O252" s="90" t="s">
        <v>32</v>
      </c>
      <c r="P252" s="42">
        <v>0</v>
      </c>
      <c r="Q252" s="42" t="s">
        <v>32</v>
      </c>
      <c r="R252" s="42" t="s">
        <v>32</v>
      </c>
      <c r="S252" s="88" t="s">
        <v>32</v>
      </c>
      <c r="T252" s="24" t="s">
        <v>528</v>
      </c>
      <c r="U252" s="1"/>
      <c r="W252" s="3"/>
      <c r="X252" s="3"/>
      <c r="Y252" s="3"/>
      <c r="Z252" s="3"/>
      <c r="AD252" s="1"/>
      <c r="AE252" s="1"/>
    </row>
    <row r="253" spans="1:31" ht="47.25" customHeight="1" x14ac:dyDescent="0.25">
      <c r="A253" s="22" t="s">
        <v>492</v>
      </c>
      <c r="B253" s="23" t="s">
        <v>561</v>
      </c>
      <c r="C253" s="24" t="s">
        <v>562</v>
      </c>
      <c r="D253" s="42" t="s">
        <v>32</v>
      </c>
      <c r="E253" s="42" t="s">
        <v>32</v>
      </c>
      <c r="F253" s="42" t="s">
        <v>32</v>
      </c>
      <c r="G253" s="42" t="s">
        <v>32</v>
      </c>
      <c r="H253" s="42">
        <f t="shared" si="82"/>
        <v>0</v>
      </c>
      <c r="I253" s="42" t="s">
        <v>32</v>
      </c>
      <c r="J253" s="42">
        <v>0</v>
      </c>
      <c r="K253" s="42" t="s">
        <v>32</v>
      </c>
      <c r="L253" s="42">
        <v>0</v>
      </c>
      <c r="M253" s="42" t="s">
        <v>32</v>
      </c>
      <c r="N253" s="42">
        <v>0</v>
      </c>
      <c r="O253" s="90" t="s">
        <v>32</v>
      </c>
      <c r="P253" s="42">
        <v>0</v>
      </c>
      <c r="Q253" s="42" t="s">
        <v>32</v>
      </c>
      <c r="R253" s="42" t="s">
        <v>32</v>
      </c>
      <c r="S253" s="88" t="s">
        <v>32</v>
      </c>
      <c r="T253" s="24" t="s">
        <v>528</v>
      </c>
      <c r="U253" s="1"/>
      <c r="W253" s="3"/>
      <c r="X253" s="3"/>
      <c r="Y253" s="3"/>
      <c r="Z253" s="3"/>
      <c r="AD253" s="1"/>
      <c r="AE253" s="1"/>
    </row>
    <row r="254" spans="1:31" ht="31.5" customHeight="1" x14ac:dyDescent="0.25">
      <c r="A254" s="22" t="s">
        <v>492</v>
      </c>
      <c r="B254" s="23" t="s">
        <v>551</v>
      </c>
      <c r="C254" s="24" t="s">
        <v>563</v>
      </c>
      <c r="D254" s="42" t="s">
        <v>32</v>
      </c>
      <c r="E254" s="42" t="s">
        <v>32</v>
      </c>
      <c r="F254" s="42" t="s">
        <v>32</v>
      </c>
      <c r="G254" s="42" t="s">
        <v>32</v>
      </c>
      <c r="H254" s="42">
        <f t="shared" si="82"/>
        <v>4.5127499900000005</v>
      </c>
      <c r="I254" s="42" t="s">
        <v>32</v>
      </c>
      <c r="J254" s="42">
        <v>0</v>
      </c>
      <c r="K254" s="42" t="s">
        <v>32</v>
      </c>
      <c r="L254" s="42">
        <v>0</v>
      </c>
      <c r="M254" s="42" t="s">
        <v>32</v>
      </c>
      <c r="N254" s="42">
        <v>4.5127499900000005</v>
      </c>
      <c r="O254" s="90" t="s">
        <v>32</v>
      </c>
      <c r="P254" s="42">
        <v>0</v>
      </c>
      <c r="Q254" s="42" t="s">
        <v>32</v>
      </c>
      <c r="R254" s="42" t="s">
        <v>32</v>
      </c>
      <c r="S254" s="88" t="s">
        <v>32</v>
      </c>
      <c r="T254" s="24" t="s">
        <v>528</v>
      </c>
      <c r="U254" s="1"/>
      <c r="W254" s="3"/>
      <c r="X254" s="3"/>
      <c r="Y254" s="3"/>
      <c r="Z254" s="3"/>
      <c r="AD254" s="1"/>
      <c r="AE254" s="1"/>
    </row>
    <row r="255" spans="1:31" ht="47.25" customHeight="1" x14ac:dyDescent="0.25">
      <c r="A255" s="22" t="s">
        <v>492</v>
      </c>
      <c r="B255" s="23" t="s">
        <v>564</v>
      </c>
      <c r="C255" s="24" t="s">
        <v>565</v>
      </c>
      <c r="D255" s="42" t="s">
        <v>32</v>
      </c>
      <c r="E255" s="42" t="s">
        <v>32</v>
      </c>
      <c r="F255" s="42" t="s">
        <v>32</v>
      </c>
      <c r="G255" s="42" t="s">
        <v>32</v>
      </c>
      <c r="H255" s="42">
        <f t="shared" si="82"/>
        <v>7.7781253800000005</v>
      </c>
      <c r="I255" s="42" t="s">
        <v>32</v>
      </c>
      <c r="J255" s="42">
        <v>7.7781253800000005</v>
      </c>
      <c r="K255" s="42" t="s">
        <v>32</v>
      </c>
      <c r="L255" s="42">
        <v>0</v>
      </c>
      <c r="M255" s="42" t="s">
        <v>32</v>
      </c>
      <c r="N255" s="42">
        <v>0</v>
      </c>
      <c r="O255" s="90" t="s">
        <v>32</v>
      </c>
      <c r="P255" s="42">
        <v>0</v>
      </c>
      <c r="Q255" s="42" t="s">
        <v>32</v>
      </c>
      <c r="R255" s="42" t="s">
        <v>32</v>
      </c>
      <c r="S255" s="88" t="s">
        <v>32</v>
      </c>
      <c r="T255" s="24" t="s">
        <v>528</v>
      </c>
      <c r="U255" s="1"/>
      <c r="W255" s="3"/>
      <c r="X255" s="3"/>
      <c r="Y255" s="3"/>
      <c r="Z255" s="3"/>
      <c r="AD255" s="1"/>
      <c r="AE255" s="1"/>
    </row>
    <row r="256" spans="1:31" ht="47.25" customHeight="1" x14ac:dyDescent="0.25">
      <c r="A256" s="22" t="s">
        <v>492</v>
      </c>
      <c r="B256" s="23" t="s">
        <v>566</v>
      </c>
      <c r="C256" s="24" t="s">
        <v>567</v>
      </c>
      <c r="D256" s="42" t="s">
        <v>32</v>
      </c>
      <c r="E256" s="42" t="s">
        <v>32</v>
      </c>
      <c r="F256" s="42" t="s">
        <v>32</v>
      </c>
      <c r="G256" s="42" t="s">
        <v>32</v>
      </c>
      <c r="H256" s="42">
        <f t="shared" si="82"/>
        <v>20.579999990000001</v>
      </c>
      <c r="I256" s="42" t="s">
        <v>32</v>
      </c>
      <c r="J256" s="42">
        <v>20.579999990000001</v>
      </c>
      <c r="K256" s="42" t="s">
        <v>32</v>
      </c>
      <c r="L256" s="42">
        <v>0</v>
      </c>
      <c r="M256" s="42" t="s">
        <v>32</v>
      </c>
      <c r="N256" s="42">
        <v>0</v>
      </c>
      <c r="O256" s="90" t="s">
        <v>32</v>
      </c>
      <c r="P256" s="42">
        <v>0</v>
      </c>
      <c r="Q256" s="42" t="s">
        <v>32</v>
      </c>
      <c r="R256" s="42" t="s">
        <v>32</v>
      </c>
      <c r="S256" s="88" t="s">
        <v>32</v>
      </c>
      <c r="T256" s="24" t="s">
        <v>528</v>
      </c>
      <c r="U256" s="1"/>
      <c r="W256" s="3"/>
      <c r="X256" s="3"/>
      <c r="Y256" s="3"/>
      <c r="Z256" s="3"/>
      <c r="AD256" s="1"/>
      <c r="AE256" s="1"/>
    </row>
    <row r="257" spans="1:31" ht="47.25" customHeight="1" x14ac:dyDescent="0.25">
      <c r="A257" s="22" t="s">
        <v>492</v>
      </c>
      <c r="B257" s="23" t="s">
        <v>568</v>
      </c>
      <c r="C257" s="24" t="s">
        <v>569</v>
      </c>
      <c r="D257" s="42" t="s">
        <v>32</v>
      </c>
      <c r="E257" s="42" t="s">
        <v>32</v>
      </c>
      <c r="F257" s="42" t="s">
        <v>32</v>
      </c>
      <c r="G257" s="42" t="s">
        <v>32</v>
      </c>
      <c r="H257" s="42">
        <f>J257+L257+N257+P257</f>
        <v>20.13</v>
      </c>
      <c r="I257" s="42" t="s">
        <v>32</v>
      </c>
      <c r="J257" s="42">
        <v>0</v>
      </c>
      <c r="K257" s="42" t="s">
        <v>32</v>
      </c>
      <c r="L257" s="42">
        <v>0</v>
      </c>
      <c r="M257" s="42" t="s">
        <v>32</v>
      </c>
      <c r="N257" s="42">
        <v>20.13</v>
      </c>
      <c r="O257" s="90" t="s">
        <v>32</v>
      </c>
      <c r="P257" s="42">
        <v>0</v>
      </c>
      <c r="Q257" s="42" t="s">
        <v>32</v>
      </c>
      <c r="R257" s="42" t="s">
        <v>32</v>
      </c>
      <c r="S257" s="88" t="s">
        <v>32</v>
      </c>
      <c r="T257" s="24" t="s">
        <v>528</v>
      </c>
      <c r="U257" s="1"/>
      <c r="W257" s="3"/>
      <c r="X257" s="3"/>
      <c r="Y257" s="3"/>
      <c r="Z257" s="3"/>
      <c r="AD257" s="1"/>
      <c r="AE257" s="1"/>
    </row>
    <row r="258" spans="1:31" ht="47.25" customHeight="1" x14ac:dyDescent="0.25">
      <c r="A258" s="22" t="s">
        <v>492</v>
      </c>
      <c r="B258" s="23" t="s">
        <v>570</v>
      </c>
      <c r="C258" s="24" t="s">
        <v>571</v>
      </c>
      <c r="D258" s="42" t="s">
        <v>32</v>
      </c>
      <c r="E258" s="42" t="s">
        <v>32</v>
      </c>
      <c r="F258" s="42" t="s">
        <v>32</v>
      </c>
      <c r="G258" s="42" t="s">
        <v>32</v>
      </c>
      <c r="H258" s="42">
        <f t="shared" si="82"/>
        <v>5.5161949899999998</v>
      </c>
      <c r="I258" s="42" t="s">
        <v>32</v>
      </c>
      <c r="J258" s="42">
        <v>0</v>
      </c>
      <c r="K258" s="42" t="s">
        <v>32</v>
      </c>
      <c r="L258" s="42">
        <v>0</v>
      </c>
      <c r="M258" s="42" t="s">
        <v>32</v>
      </c>
      <c r="N258" s="42">
        <v>5.5161949899999998</v>
      </c>
      <c r="O258" s="90" t="s">
        <v>32</v>
      </c>
      <c r="P258" s="42">
        <v>0</v>
      </c>
      <c r="Q258" s="42" t="s">
        <v>32</v>
      </c>
      <c r="R258" s="42" t="s">
        <v>32</v>
      </c>
      <c r="S258" s="88" t="s">
        <v>32</v>
      </c>
      <c r="T258" s="24" t="s">
        <v>528</v>
      </c>
      <c r="U258" s="1"/>
      <c r="W258" s="3"/>
      <c r="X258" s="3"/>
      <c r="Y258" s="3"/>
      <c r="Z258" s="3"/>
      <c r="AD258" s="1"/>
      <c r="AE258" s="1"/>
    </row>
    <row r="259" spans="1:31" ht="47.25" customHeight="1" x14ac:dyDescent="0.25">
      <c r="A259" s="22" t="s">
        <v>492</v>
      </c>
      <c r="B259" s="23" t="s">
        <v>572</v>
      </c>
      <c r="C259" s="24" t="s">
        <v>573</v>
      </c>
      <c r="D259" s="42" t="s">
        <v>32</v>
      </c>
      <c r="E259" s="42" t="s">
        <v>32</v>
      </c>
      <c r="F259" s="42" t="s">
        <v>32</v>
      </c>
      <c r="G259" s="42" t="s">
        <v>32</v>
      </c>
      <c r="H259" s="42">
        <f t="shared" si="82"/>
        <v>9.1367999999999991</v>
      </c>
      <c r="I259" s="42" t="s">
        <v>32</v>
      </c>
      <c r="J259" s="42">
        <v>0</v>
      </c>
      <c r="K259" s="42" t="s">
        <v>32</v>
      </c>
      <c r="L259" s="42">
        <v>9.1367999999999991</v>
      </c>
      <c r="M259" s="42" t="s">
        <v>32</v>
      </c>
      <c r="N259" s="42">
        <v>0</v>
      </c>
      <c r="O259" s="90" t="s">
        <v>32</v>
      </c>
      <c r="P259" s="42">
        <v>0</v>
      </c>
      <c r="Q259" s="42" t="s">
        <v>32</v>
      </c>
      <c r="R259" s="42" t="s">
        <v>32</v>
      </c>
      <c r="S259" s="88" t="s">
        <v>32</v>
      </c>
      <c r="T259" s="24" t="s">
        <v>528</v>
      </c>
      <c r="U259" s="1"/>
      <c r="W259" s="3"/>
      <c r="X259" s="3"/>
      <c r="Y259" s="3"/>
      <c r="Z259" s="3"/>
      <c r="AD259" s="1"/>
      <c r="AE259" s="1"/>
    </row>
    <row r="260" spans="1:31" ht="47.25" customHeight="1" x14ac:dyDescent="0.25">
      <c r="A260" s="22" t="s">
        <v>492</v>
      </c>
      <c r="B260" s="23" t="s">
        <v>574</v>
      </c>
      <c r="C260" s="24" t="s">
        <v>575</v>
      </c>
      <c r="D260" s="42" t="s">
        <v>32</v>
      </c>
      <c r="E260" s="42" t="s">
        <v>32</v>
      </c>
      <c r="F260" s="42" t="s">
        <v>32</v>
      </c>
      <c r="G260" s="42" t="s">
        <v>32</v>
      </c>
      <c r="H260" s="42">
        <f t="shared" si="82"/>
        <v>18.048966199999999</v>
      </c>
      <c r="I260" s="42" t="s">
        <v>32</v>
      </c>
      <c r="J260" s="42">
        <v>0</v>
      </c>
      <c r="K260" s="42" t="s">
        <v>32</v>
      </c>
      <c r="L260" s="42">
        <v>18.048966199999999</v>
      </c>
      <c r="M260" s="42" t="s">
        <v>32</v>
      </c>
      <c r="N260" s="42">
        <v>0</v>
      </c>
      <c r="O260" s="90" t="s">
        <v>32</v>
      </c>
      <c r="P260" s="42">
        <v>0</v>
      </c>
      <c r="Q260" s="42" t="s">
        <v>32</v>
      </c>
      <c r="R260" s="42" t="s">
        <v>32</v>
      </c>
      <c r="S260" s="88" t="s">
        <v>32</v>
      </c>
      <c r="T260" s="24" t="s">
        <v>528</v>
      </c>
      <c r="U260" s="1"/>
      <c r="W260" s="3"/>
      <c r="X260" s="3"/>
      <c r="Y260" s="3"/>
      <c r="Z260" s="3"/>
      <c r="AD260" s="1"/>
      <c r="AE260" s="1"/>
    </row>
    <row r="261" spans="1:31" ht="47.25" customHeight="1" x14ac:dyDescent="0.25">
      <c r="A261" s="22" t="s">
        <v>492</v>
      </c>
      <c r="B261" s="23" t="s">
        <v>576</v>
      </c>
      <c r="C261" s="24" t="s">
        <v>577</v>
      </c>
      <c r="D261" s="42" t="s">
        <v>32</v>
      </c>
      <c r="E261" s="42" t="s">
        <v>32</v>
      </c>
      <c r="F261" s="42" t="s">
        <v>32</v>
      </c>
      <c r="G261" s="42" t="s">
        <v>32</v>
      </c>
      <c r="H261" s="42">
        <f t="shared" si="82"/>
        <v>0.49236000000000002</v>
      </c>
      <c r="I261" s="42" t="s">
        <v>32</v>
      </c>
      <c r="J261" s="42">
        <v>0</v>
      </c>
      <c r="K261" s="42" t="s">
        <v>32</v>
      </c>
      <c r="L261" s="42">
        <v>0</v>
      </c>
      <c r="M261" s="42" t="s">
        <v>32</v>
      </c>
      <c r="N261" s="42">
        <v>0.49236000000000002</v>
      </c>
      <c r="O261" s="90" t="s">
        <v>32</v>
      </c>
      <c r="P261" s="42">
        <v>0</v>
      </c>
      <c r="Q261" s="42" t="s">
        <v>32</v>
      </c>
      <c r="R261" s="42" t="s">
        <v>32</v>
      </c>
      <c r="S261" s="88" t="s">
        <v>32</v>
      </c>
      <c r="T261" s="24" t="s">
        <v>528</v>
      </c>
      <c r="U261" s="1"/>
      <c r="W261" s="3"/>
      <c r="X261" s="3"/>
      <c r="Y261" s="3"/>
      <c r="Z261" s="3"/>
      <c r="AD261" s="1"/>
      <c r="AE261" s="1"/>
    </row>
    <row r="262" spans="1:31" ht="47.25" customHeight="1" x14ac:dyDescent="0.25">
      <c r="A262" s="22" t="s">
        <v>492</v>
      </c>
      <c r="B262" s="23" t="s">
        <v>578</v>
      </c>
      <c r="C262" s="24" t="s">
        <v>579</v>
      </c>
      <c r="D262" s="42" t="s">
        <v>32</v>
      </c>
      <c r="E262" s="42" t="s">
        <v>32</v>
      </c>
      <c r="F262" s="42" t="s">
        <v>32</v>
      </c>
      <c r="G262" s="42" t="s">
        <v>32</v>
      </c>
      <c r="H262" s="42">
        <f t="shared" si="82"/>
        <v>0.1250232</v>
      </c>
      <c r="I262" s="42" t="s">
        <v>32</v>
      </c>
      <c r="J262" s="42">
        <v>0</v>
      </c>
      <c r="K262" s="42" t="s">
        <v>32</v>
      </c>
      <c r="L262" s="42">
        <v>0</v>
      </c>
      <c r="M262" s="42" t="s">
        <v>32</v>
      </c>
      <c r="N262" s="42">
        <v>0.1250232</v>
      </c>
      <c r="O262" s="90" t="s">
        <v>32</v>
      </c>
      <c r="P262" s="42">
        <v>0</v>
      </c>
      <c r="Q262" s="42" t="s">
        <v>32</v>
      </c>
      <c r="R262" s="42" t="s">
        <v>32</v>
      </c>
      <c r="S262" s="88" t="s">
        <v>32</v>
      </c>
      <c r="T262" s="24" t="s">
        <v>528</v>
      </c>
      <c r="U262" s="1"/>
      <c r="W262" s="3"/>
      <c r="X262" s="3"/>
      <c r="Y262" s="3"/>
      <c r="Z262" s="3"/>
      <c r="AD262" s="1"/>
      <c r="AE262" s="1"/>
    </row>
    <row r="263" spans="1:31" ht="47.25" customHeight="1" x14ac:dyDescent="0.25">
      <c r="A263" s="22" t="s">
        <v>492</v>
      </c>
      <c r="B263" s="23" t="s">
        <v>580</v>
      </c>
      <c r="C263" s="24" t="s">
        <v>581</v>
      </c>
      <c r="D263" s="42" t="s">
        <v>32</v>
      </c>
      <c r="E263" s="42" t="s">
        <v>32</v>
      </c>
      <c r="F263" s="42" t="s">
        <v>32</v>
      </c>
      <c r="G263" s="42" t="s">
        <v>32</v>
      </c>
      <c r="H263" s="42">
        <f t="shared" si="82"/>
        <v>0</v>
      </c>
      <c r="I263" s="42" t="s">
        <v>32</v>
      </c>
      <c r="J263" s="42">
        <v>0</v>
      </c>
      <c r="K263" s="42" t="s">
        <v>32</v>
      </c>
      <c r="L263" s="42">
        <v>0</v>
      </c>
      <c r="M263" s="42" t="s">
        <v>32</v>
      </c>
      <c r="N263" s="42">
        <v>0</v>
      </c>
      <c r="O263" s="90" t="s">
        <v>32</v>
      </c>
      <c r="P263" s="42">
        <v>0</v>
      </c>
      <c r="Q263" s="42" t="s">
        <v>32</v>
      </c>
      <c r="R263" s="42" t="s">
        <v>32</v>
      </c>
      <c r="S263" s="88" t="s">
        <v>32</v>
      </c>
      <c r="T263" s="24" t="s">
        <v>528</v>
      </c>
      <c r="U263" s="1"/>
      <c r="W263" s="3"/>
      <c r="X263" s="3"/>
      <c r="Y263" s="3"/>
      <c r="Z263" s="3"/>
      <c r="AD263" s="1"/>
      <c r="AE263" s="1"/>
    </row>
    <row r="264" spans="1:31" ht="63" customHeight="1" x14ac:dyDescent="0.25">
      <c r="A264" s="22" t="s">
        <v>492</v>
      </c>
      <c r="B264" s="23" t="s">
        <v>582</v>
      </c>
      <c r="C264" s="24" t="s">
        <v>583</v>
      </c>
      <c r="D264" s="42">
        <v>0.27412499999999995</v>
      </c>
      <c r="E264" s="42">
        <v>9.3450000000000005E-2</v>
      </c>
      <c r="F264" s="42">
        <f t="shared" ref="F264:F302" si="87">D264-E264</f>
        <v>0.18067499999999995</v>
      </c>
      <c r="G264" s="42">
        <f t="shared" ref="G264:H302" si="88">I264+K264+M264+O264</f>
        <v>0.18067499999999997</v>
      </c>
      <c r="H264" s="42">
        <f t="shared" si="82"/>
        <v>0</v>
      </c>
      <c r="I264" s="42">
        <v>0</v>
      </c>
      <c r="J264" s="42">
        <v>0</v>
      </c>
      <c r="K264" s="42">
        <v>0</v>
      </c>
      <c r="L264" s="42">
        <v>0</v>
      </c>
      <c r="M264" s="42">
        <v>0</v>
      </c>
      <c r="N264" s="42">
        <v>0</v>
      </c>
      <c r="O264" s="42">
        <v>0.18067499999999997</v>
      </c>
      <c r="P264" s="42">
        <v>0</v>
      </c>
      <c r="Q264" s="42">
        <f t="shared" ref="Q264:Q302" si="89">F264-H264</f>
        <v>0.18067499999999995</v>
      </c>
      <c r="R264" s="42">
        <f t="shared" ref="R264:R302" si="90">H264-(I264+K264+M264)</f>
        <v>0</v>
      </c>
      <c r="S264" s="88">
        <v>0</v>
      </c>
      <c r="T264" s="24" t="s">
        <v>32</v>
      </c>
      <c r="U264" s="1"/>
      <c r="W264" s="3"/>
      <c r="X264" s="3"/>
      <c r="Y264" s="3"/>
      <c r="Z264" s="3"/>
      <c r="AD264" s="1"/>
      <c r="AE264" s="1"/>
    </row>
    <row r="265" spans="1:31" ht="63" customHeight="1" x14ac:dyDescent="0.25">
      <c r="A265" s="22" t="s">
        <v>492</v>
      </c>
      <c r="B265" s="23" t="s">
        <v>584</v>
      </c>
      <c r="C265" s="24" t="s">
        <v>585</v>
      </c>
      <c r="D265" s="42">
        <v>1.3841889599999999</v>
      </c>
      <c r="E265" s="42">
        <v>0.66</v>
      </c>
      <c r="F265" s="42">
        <f t="shared" si="87"/>
        <v>0.72418895999999988</v>
      </c>
      <c r="G265" s="42">
        <f t="shared" si="88"/>
        <v>0.70365336000000001</v>
      </c>
      <c r="H265" s="42">
        <f t="shared" si="82"/>
        <v>2.1389999999999998</v>
      </c>
      <c r="I265" s="42">
        <v>0</v>
      </c>
      <c r="J265" s="42">
        <v>2.1389999999999998</v>
      </c>
      <c r="K265" s="42">
        <v>0</v>
      </c>
      <c r="L265" s="42">
        <v>0</v>
      </c>
      <c r="M265" s="42">
        <v>0</v>
      </c>
      <c r="N265" s="42">
        <v>0</v>
      </c>
      <c r="O265" s="42">
        <v>0.70365336000000001</v>
      </c>
      <c r="P265" s="42">
        <v>0</v>
      </c>
      <c r="Q265" s="42">
        <f t="shared" si="89"/>
        <v>-1.41481104</v>
      </c>
      <c r="R265" s="42">
        <f t="shared" si="90"/>
        <v>2.1389999999999998</v>
      </c>
      <c r="S265" s="88">
        <v>1</v>
      </c>
      <c r="T265" s="24" t="s">
        <v>586</v>
      </c>
      <c r="U265" s="1"/>
      <c r="W265" s="3"/>
      <c r="X265" s="3"/>
      <c r="Y265" s="3"/>
      <c r="Z265" s="3"/>
      <c r="AD265" s="1"/>
      <c r="AE265" s="1"/>
    </row>
    <row r="266" spans="1:31" ht="63" customHeight="1" x14ac:dyDescent="0.25">
      <c r="A266" s="22" t="s">
        <v>492</v>
      </c>
      <c r="B266" s="23" t="s">
        <v>587</v>
      </c>
      <c r="C266" s="24" t="s">
        <v>588</v>
      </c>
      <c r="D266" s="42">
        <v>0.39652713600000006</v>
      </c>
      <c r="E266" s="42">
        <v>0.14399999999999999</v>
      </c>
      <c r="F266" s="42">
        <f t="shared" si="87"/>
        <v>0.2525271360000001</v>
      </c>
      <c r="G266" s="42">
        <f t="shared" si="88"/>
        <v>0.20826000000000003</v>
      </c>
      <c r="H266" s="42">
        <f t="shared" si="82"/>
        <v>0.17835599999999999</v>
      </c>
      <c r="I266" s="42">
        <v>0</v>
      </c>
      <c r="J266" s="42">
        <v>0</v>
      </c>
      <c r="K266" s="42">
        <v>0.13368719999999998</v>
      </c>
      <c r="L266" s="42">
        <v>0</v>
      </c>
      <c r="M266" s="42">
        <v>0</v>
      </c>
      <c r="N266" s="42">
        <v>0.17835599999999999</v>
      </c>
      <c r="O266" s="42">
        <v>7.457280000000005E-2</v>
      </c>
      <c r="P266" s="42">
        <v>0</v>
      </c>
      <c r="Q266" s="42">
        <f t="shared" si="89"/>
        <v>7.417113600000011E-2</v>
      </c>
      <c r="R266" s="42">
        <f t="shared" si="90"/>
        <v>4.4668800000000008E-2</v>
      </c>
      <c r="S266" s="88">
        <f t="shared" ref="S266" si="91">R266/(I266+K266+M266)</f>
        <v>0.3341292210473405</v>
      </c>
      <c r="T266" s="24" t="s">
        <v>589</v>
      </c>
      <c r="U266" s="1"/>
      <c r="W266" s="3"/>
      <c r="X266" s="3"/>
      <c r="Y266" s="3"/>
      <c r="Z266" s="3"/>
      <c r="AD266" s="1"/>
      <c r="AE266" s="1"/>
    </row>
    <row r="267" spans="1:31" ht="63" customHeight="1" x14ac:dyDescent="0.25">
      <c r="A267" s="22" t="s">
        <v>492</v>
      </c>
      <c r="B267" s="23" t="s">
        <v>590</v>
      </c>
      <c r="C267" s="24" t="s">
        <v>591</v>
      </c>
      <c r="D267" s="42">
        <v>8.1618960000000004E-2</v>
      </c>
      <c r="E267" s="42">
        <v>0</v>
      </c>
      <c r="F267" s="42">
        <f t="shared" si="87"/>
        <v>8.1618960000000004E-2</v>
      </c>
      <c r="G267" s="42">
        <f t="shared" si="88"/>
        <v>8.1618960000000004E-2</v>
      </c>
      <c r="H267" s="42">
        <f t="shared" si="82"/>
        <v>0</v>
      </c>
      <c r="I267" s="42">
        <v>0</v>
      </c>
      <c r="J267" s="42">
        <v>0</v>
      </c>
      <c r="K267" s="42">
        <v>0</v>
      </c>
      <c r="L267" s="42">
        <v>0</v>
      </c>
      <c r="M267" s="42">
        <v>0</v>
      </c>
      <c r="N267" s="42">
        <v>0</v>
      </c>
      <c r="O267" s="42">
        <v>8.1618960000000004E-2</v>
      </c>
      <c r="P267" s="42">
        <v>0</v>
      </c>
      <c r="Q267" s="42">
        <f t="shared" si="89"/>
        <v>8.1618960000000004E-2</v>
      </c>
      <c r="R267" s="42">
        <f t="shared" si="90"/>
        <v>0</v>
      </c>
      <c r="S267" s="88">
        <v>0</v>
      </c>
      <c r="T267" s="24" t="s">
        <v>32</v>
      </c>
      <c r="U267" s="1"/>
      <c r="W267" s="3"/>
      <c r="X267" s="3"/>
      <c r="Y267" s="3"/>
      <c r="Z267" s="3"/>
      <c r="AD267" s="1"/>
      <c r="AE267" s="1"/>
    </row>
    <row r="268" spans="1:31" ht="31.5" customHeight="1" x14ac:dyDescent="0.25">
      <c r="A268" s="22" t="s">
        <v>492</v>
      </c>
      <c r="B268" s="23" t="s">
        <v>592</v>
      </c>
      <c r="C268" s="24" t="s">
        <v>593</v>
      </c>
      <c r="D268" s="42">
        <v>8.1618960000000004E-2</v>
      </c>
      <c r="E268" s="34">
        <v>0</v>
      </c>
      <c r="F268" s="42">
        <f t="shared" si="87"/>
        <v>8.1618960000000004E-2</v>
      </c>
      <c r="G268" s="42">
        <f t="shared" si="88"/>
        <v>8.1618960000000004E-2</v>
      </c>
      <c r="H268" s="42">
        <f t="shared" si="82"/>
        <v>0</v>
      </c>
      <c r="I268" s="42">
        <v>0</v>
      </c>
      <c r="J268" s="42">
        <v>0</v>
      </c>
      <c r="K268" s="42">
        <v>0</v>
      </c>
      <c r="L268" s="42">
        <v>0</v>
      </c>
      <c r="M268" s="42">
        <v>0</v>
      </c>
      <c r="N268" s="42">
        <v>0</v>
      </c>
      <c r="O268" s="42">
        <v>8.1618960000000004E-2</v>
      </c>
      <c r="P268" s="42">
        <v>0</v>
      </c>
      <c r="Q268" s="42">
        <f t="shared" si="89"/>
        <v>8.1618960000000004E-2</v>
      </c>
      <c r="R268" s="42">
        <f t="shared" si="90"/>
        <v>0</v>
      </c>
      <c r="S268" s="88">
        <v>0</v>
      </c>
      <c r="T268" s="24" t="s">
        <v>32</v>
      </c>
      <c r="U268" s="1"/>
      <c r="W268" s="3"/>
      <c r="X268" s="3"/>
      <c r="Y268" s="3"/>
      <c r="Z268" s="3"/>
      <c r="AD268" s="1"/>
      <c r="AE268" s="1"/>
    </row>
    <row r="269" spans="1:31" ht="31.5" customHeight="1" x14ac:dyDescent="0.25">
      <c r="A269" s="22" t="s">
        <v>492</v>
      </c>
      <c r="B269" s="23" t="s">
        <v>594</v>
      </c>
      <c r="C269" s="24" t="s">
        <v>595</v>
      </c>
      <c r="D269" s="42">
        <v>8.3480639999999995E-2</v>
      </c>
      <c r="E269" s="34">
        <v>0</v>
      </c>
      <c r="F269" s="42">
        <f t="shared" si="87"/>
        <v>8.3480639999999995E-2</v>
      </c>
      <c r="G269" s="42">
        <f t="shared" si="88"/>
        <v>8.3480639999999995E-2</v>
      </c>
      <c r="H269" s="42">
        <f t="shared" si="82"/>
        <v>0</v>
      </c>
      <c r="I269" s="42">
        <v>0</v>
      </c>
      <c r="J269" s="42">
        <v>0</v>
      </c>
      <c r="K269" s="42">
        <v>0</v>
      </c>
      <c r="L269" s="42">
        <v>0</v>
      </c>
      <c r="M269" s="42">
        <v>0</v>
      </c>
      <c r="N269" s="42">
        <v>0</v>
      </c>
      <c r="O269" s="42">
        <v>8.3480639999999995E-2</v>
      </c>
      <c r="P269" s="42">
        <v>0</v>
      </c>
      <c r="Q269" s="42">
        <f t="shared" si="89"/>
        <v>8.3480639999999995E-2</v>
      </c>
      <c r="R269" s="42">
        <f t="shared" si="90"/>
        <v>0</v>
      </c>
      <c r="S269" s="88">
        <v>0</v>
      </c>
      <c r="T269" s="24" t="s">
        <v>32</v>
      </c>
      <c r="U269" s="1"/>
      <c r="W269" s="3"/>
      <c r="X269" s="3"/>
      <c r="Y269" s="3"/>
      <c r="Z269" s="3"/>
      <c r="AD269" s="1"/>
      <c r="AE269" s="1"/>
    </row>
    <row r="270" spans="1:31" ht="31.5" customHeight="1" x14ac:dyDescent="0.25">
      <c r="A270" s="22" t="s">
        <v>492</v>
      </c>
      <c r="B270" s="23" t="s">
        <v>596</v>
      </c>
      <c r="C270" s="24" t="s">
        <v>597</v>
      </c>
      <c r="D270" s="42">
        <v>7.3365600000000003E-2</v>
      </c>
      <c r="E270" s="34">
        <v>0</v>
      </c>
      <c r="F270" s="42">
        <f t="shared" si="87"/>
        <v>7.3365600000000003E-2</v>
      </c>
      <c r="G270" s="42">
        <f t="shared" si="88"/>
        <v>7.3365600000000003E-2</v>
      </c>
      <c r="H270" s="42">
        <f t="shared" si="82"/>
        <v>0</v>
      </c>
      <c r="I270" s="42">
        <v>0</v>
      </c>
      <c r="J270" s="42">
        <v>0</v>
      </c>
      <c r="K270" s="42">
        <v>0</v>
      </c>
      <c r="L270" s="42">
        <v>0</v>
      </c>
      <c r="M270" s="42">
        <v>0</v>
      </c>
      <c r="N270" s="42">
        <v>0</v>
      </c>
      <c r="O270" s="42">
        <v>7.3365600000000003E-2</v>
      </c>
      <c r="P270" s="42">
        <v>0</v>
      </c>
      <c r="Q270" s="42">
        <f t="shared" si="89"/>
        <v>7.3365600000000003E-2</v>
      </c>
      <c r="R270" s="42">
        <f t="shared" si="90"/>
        <v>0</v>
      </c>
      <c r="S270" s="88">
        <v>0</v>
      </c>
      <c r="T270" s="24" t="s">
        <v>32</v>
      </c>
      <c r="U270" s="1"/>
      <c r="W270" s="3"/>
      <c r="X270" s="3"/>
      <c r="Y270" s="3"/>
      <c r="Z270" s="3"/>
      <c r="AD270" s="1"/>
      <c r="AE270" s="1"/>
    </row>
    <row r="271" spans="1:31" ht="31.5" customHeight="1" x14ac:dyDescent="0.25">
      <c r="A271" s="22" t="s">
        <v>492</v>
      </c>
      <c r="B271" s="23" t="s">
        <v>598</v>
      </c>
      <c r="C271" s="24" t="s">
        <v>599</v>
      </c>
      <c r="D271" s="42">
        <v>7.3365600000000003E-2</v>
      </c>
      <c r="E271" s="34">
        <v>0</v>
      </c>
      <c r="F271" s="42">
        <f t="shared" si="87"/>
        <v>7.3365600000000003E-2</v>
      </c>
      <c r="G271" s="42">
        <f t="shared" si="88"/>
        <v>7.3365600000000003E-2</v>
      </c>
      <c r="H271" s="42">
        <f t="shared" si="82"/>
        <v>0</v>
      </c>
      <c r="I271" s="42">
        <v>0</v>
      </c>
      <c r="J271" s="42">
        <v>0</v>
      </c>
      <c r="K271" s="42">
        <v>0</v>
      </c>
      <c r="L271" s="42">
        <v>0</v>
      </c>
      <c r="M271" s="42">
        <v>0</v>
      </c>
      <c r="N271" s="42">
        <v>0</v>
      </c>
      <c r="O271" s="42">
        <v>7.3365600000000003E-2</v>
      </c>
      <c r="P271" s="42">
        <v>0</v>
      </c>
      <c r="Q271" s="42">
        <f t="shared" si="89"/>
        <v>7.3365600000000003E-2</v>
      </c>
      <c r="R271" s="42">
        <f t="shared" si="90"/>
        <v>0</v>
      </c>
      <c r="S271" s="88">
        <v>0</v>
      </c>
      <c r="T271" s="24" t="s">
        <v>32</v>
      </c>
      <c r="U271" s="1"/>
      <c r="W271" s="3"/>
      <c r="X271" s="3"/>
      <c r="Y271" s="3"/>
      <c r="Z271" s="3"/>
      <c r="AD271" s="1"/>
      <c r="AE271" s="1"/>
    </row>
    <row r="272" spans="1:31" ht="31.5" customHeight="1" x14ac:dyDescent="0.25">
      <c r="A272" s="22" t="s">
        <v>492</v>
      </c>
      <c r="B272" s="23" t="s">
        <v>600</v>
      </c>
      <c r="C272" s="24" t="s">
        <v>601</v>
      </c>
      <c r="D272" s="42">
        <v>7.3365600000000003E-2</v>
      </c>
      <c r="E272" s="34">
        <v>0</v>
      </c>
      <c r="F272" s="42">
        <f t="shared" si="87"/>
        <v>7.3365600000000003E-2</v>
      </c>
      <c r="G272" s="42">
        <f t="shared" si="88"/>
        <v>7.3365600000000003E-2</v>
      </c>
      <c r="H272" s="42">
        <f t="shared" si="82"/>
        <v>0</v>
      </c>
      <c r="I272" s="42">
        <v>0</v>
      </c>
      <c r="J272" s="42">
        <v>0</v>
      </c>
      <c r="K272" s="42">
        <v>0</v>
      </c>
      <c r="L272" s="42">
        <v>0</v>
      </c>
      <c r="M272" s="42">
        <v>0</v>
      </c>
      <c r="N272" s="42">
        <v>0</v>
      </c>
      <c r="O272" s="42">
        <v>7.3365600000000003E-2</v>
      </c>
      <c r="P272" s="42">
        <v>0</v>
      </c>
      <c r="Q272" s="42">
        <f t="shared" si="89"/>
        <v>7.3365600000000003E-2</v>
      </c>
      <c r="R272" s="42">
        <f t="shared" si="90"/>
        <v>0</v>
      </c>
      <c r="S272" s="88">
        <v>0</v>
      </c>
      <c r="T272" s="24" t="s">
        <v>32</v>
      </c>
      <c r="U272" s="1"/>
      <c r="W272" s="3"/>
      <c r="X272" s="3"/>
      <c r="Y272" s="3"/>
      <c r="Z272" s="3"/>
      <c r="AD272" s="1"/>
      <c r="AE272" s="1"/>
    </row>
    <row r="273" spans="1:31" ht="31.5" customHeight="1" x14ac:dyDescent="0.25">
      <c r="A273" s="22" t="s">
        <v>492</v>
      </c>
      <c r="B273" s="23" t="s">
        <v>602</v>
      </c>
      <c r="C273" s="24" t="s">
        <v>603</v>
      </c>
      <c r="D273" s="42">
        <v>7.3365600000000003E-2</v>
      </c>
      <c r="E273" s="34">
        <v>0</v>
      </c>
      <c r="F273" s="42">
        <f t="shared" si="87"/>
        <v>7.3365600000000003E-2</v>
      </c>
      <c r="G273" s="42">
        <f t="shared" si="88"/>
        <v>7.3365600000000003E-2</v>
      </c>
      <c r="H273" s="42">
        <f t="shared" si="82"/>
        <v>0</v>
      </c>
      <c r="I273" s="42">
        <v>0</v>
      </c>
      <c r="J273" s="42">
        <v>0</v>
      </c>
      <c r="K273" s="42">
        <v>0</v>
      </c>
      <c r="L273" s="42">
        <v>0</v>
      </c>
      <c r="M273" s="42">
        <v>0</v>
      </c>
      <c r="N273" s="42">
        <v>0</v>
      </c>
      <c r="O273" s="42">
        <v>7.3365600000000003E-2</v>
      </c>
      <c r="P273" s="42">
        <v>0</v>
      </c>
      <c r="Q273" s="42">
        <f t="shared" si="89"/>
        <v>7.3365600000000003E-2</v>
      </c>
      <c r="R273" s="42">
        <f t="shared" si="90"/>
        <v>0</v>
      </c>
      <c r="S273" s="88">
        <v>0</v>
      </c>
      <c r="T273" s="24" t="s">
        <v>32</v>
      </c>
      <c r="U273" s="1"/>
      <c r="W273" s="3"/>
      <c r="X273" s="3"/>
      <c r="Y273" s="3"/>
      <c r="Z273" s="3"/>
      <c r="AD273" s="1"/>
      <c r="AE273" s="1"/>
    </row>
    <row r="274" spans="1:31" ht="31.5" customHeight="1" x14ac:dyDescent="0.25">
      <c r="A274" s="22" t="s">
        <v>492</v>
      </c>
      <c r="B274" s="23" t="s">
        <v>604</v>
      </c>
      <c r="C274" s="24" t="s">
        <v>605</v>
      </c>
      <c r="D274" s="42">
        <v>7.3365600000000003E-2</v>
      </c>
      <c r="E274" s="34">
        <v>0</v>
      </c>
      <c r="F274" s="42">
        <f t="shared" si="87"/>
        <v>7.3365600000000003E-2</v>
      </c>
      <c r="G274" s="42">
        <f t="shared" si="88"/>
        <v>7.3365600000000003E-2</v>
      </c>
      <c r="H274" s="42">
        <f t="shared" si="82"/>
        <v>0</v>
      </c>
      <c r="I274" s="42">
        <v>0</v>
      </c>
      <c r="J274" s="42">
        <v>0</v>
      </c>
      <c r="K274" s="42">
        <v>0</v>
      </c>
      <c r="L274" s="42">
        <v>0</v>
      </c>
      <c r="M274" s="42">
        <v>0</v>
      </c>
      <c r="N274" s="42">
        <v>0</v>
      </c>
      <c r="O274" s="42">
        <v>7.3365600000000003E-2</v>
      </c>
      <c r="P274" s="42">
        <v>0</v>
      </c>
      <c r="Q274" s="42">
        <f t="shared" si="89"/>
        <v>7.3365600000000003E-2</v>
      </c>
      <c r="R274" s="42">
        <f t="shared" si="90"/>
        <v>0</v>
      </c>
      <c r="S274" s="88">
        <v>0</v>
      </c>
      <c r="T274" s="24" t="s">
        <v>32</v>
      </c>
      <c r="U274" s="1"/>
      <c r="W274" s="3"/>
      <c r="X274" s="3"/>
      <c r="Y274" s="3"/>
      <c r="Z274" s="3"/>
      <c r="AD274" s="1"/>
      <c r="AE274" s="1"/>
    </row>
    <row r="275" spans="1:31" ht="31.5" customHeight="1" x14ac:dyDescent="0.25">
      <c r="A275" s="22" t="s">
        <v>492</v>
      </c>
      <c r="B275" s="23" t="s">
        <v>606</v>
      </c>
      <c r="C275" s="24" t="s">
        <v>607</v>
      </c>
      <c r="D275" s="42">
        <v>7.3365600000000003E-2</v>
      </c>
      <c r="E275" s="34">
        <v>0</v>
      </c>
      <c r="F275" s="42">
        <f t="shared" si="87"/>
        <v>7.3365600000000003E-2</v>
      </c>
      <c r="G275" s="42">
        <f t="shared" si="88"/>
        <v>7.3365600000000003E-2</v>
      </c>
      <c r="H275" s="42">
        <f t="shared" si="82"/>
        <v>0</v>
      </c>
      <c r="I275" s="42">
        <v>0</v>
      </c>
      <c r="J275" s="42">
        <v>0</v>
      </c>
      <c r="K275" s="42">
        <v>0</v>
      </c>
      <c r="L275" s="42">
        <v>0</v>
      </c>
      <c r="M275" s="42">
        <v>0</v>
      </c>
      <c r="N275" s="42">
        <v>0</v>
      </c>
      <c r="O275" s="42">
        <v>7.3365600000000003E-2</v>
      </c>
      <c r="P275" s="42">
        <v>0</v>
      </c>
      <c r="Q275" s="42">
        <f t="shared" si="89"/>
        <v>7.3365600000000003E-2</v>
      </c>
      <c r="R275" s="42">
        <f t="shared" si="90"/>
        <v>0</v>
      </c>
      <c r="S275" s="88">
        <v>0</v>
      </c>
      <c r="T275" s="24" t="s">
        <v>32</v>
      </c>
      <c r="U275" s="1"/>
      <c r="W275" s="3"/>
      <c r="X275" s="3"/>
      <c r="Y275" s="3"/>
      <c r="Z275" s="3"/>
      <c r="AD275" s="1"/>
      <c r="AE275" s="1"/>
    </row>
    <row r="276" spans="1:31" ht="76.5" customHeight="1" x14ac:dyDescent="0.25">
      <c r="A276" s="22" t="s">
        <v>492</v>
      </c>
      <c r="B276" s="23" t="s">
        <v>608</v>
      </c>
      <c r="C276" s="24" t="s">
        <v>609</v>
      </c>
      <c r="D276" s="42">
        <v>0.11915039999999999</v>
      </c>
      <c r="E276" s="34">
        <v>0</v>
      </c>
      <c r="F276" s="42">
        <f t="shared" si="87"/>
        <v>0.11915039999999999</v>
      </c>
      <c r="G276" s="42">
        <f t="shared" si="88"/>
        <v>0.11915039999999999</v>
      </c>
      <c r="H276" s="42">
        <f t="shared" si="82"/>
        <v>0.15912000000000001</v>
      </c>
      <c r="I276" s="42">
        <v>0</v>
      </c>
      <c r="J276" s="42">
        <v>0</v>
      </c>
      <c r="K276" s="42">
        <v>0</v>
      </c>
      <c r="L276" s="42">
        <v>0</v>
      </c>
      <c r="M276" s="42">
        <v>0</v>
      </c>
      <c r="N276" s="42">
        <v>0.15912000000000001</v>
      </c>
      <c r="O276" s="42">
        <v>0.11915039999999999</v>
      </c>
      <c r="P276" s="42">
        <v>0</v>
      </c>
      <c r="Q276" s="42">
        <f t="shared" si="89"/>
        <v>-3.9969600000000022E-2</v>
      </c>
      <c r="R276" s="42">
        <f t="shared" si="90"/>
        <v>0.15912000000000001</v>
      </c>
      <c r="S276" s="88">
        <v>1</v>
      </c>
      <c r="T276" s="24" t="s">
        <v>610</v>
      </c>
      <c r="U276" s="1"/>
      <c r="W276" s="3"/>
      <c r="X276" s="3"/>
      <c r="Y276" s="3"/>
      <c r="Z276" s="3"/>
      <c r="AD276" s="1"/>
      <c r="AE276" s="1"/>
    </row>
    <row r="277" spans="1:31" ht="76.5" customHeight="1" x14ac:dyDescent="0.25">
      <c r="A277" s="22" t="s">
        <v>492</v>
      </c>
      <c r="B277" s="23" t="s">
        <v>611</v>
      </c>
      <c r="C277" s="24" t="s">
        <v>612</v>
      </c>
      <c r="D277" s="42">
        <v>0.11915039999999999</v>
      </c>
      <c r="E277" s="34">
        <v>0</v>
      </c>
      <c r="F277" s="42">
        <f t="shared" si="87"/>
        <v>0.11915039999999999</v>
      </c>
      <c r="G277" s="42">
        <f t="shared" si="88"/>
        <v>0.11915039999999999</v>
      </c>
      <c r="H277" s="42">
        <f t="shared" si="82"/>
        <v>0.15912000000000001</v>
      </c>
      <c r="I277" s="42">
        <v>0</v>
      </c>
      <c r="J277" s="42">
        <v>0</v>
      </c>
      <c r="K277" s="42">
        <v>0</v>
      </c>
      <c r="L277" s="42">
        <v>0</v>
      </c>
      <c r="M277" s="42">
        <v>0</v>
      </c>
      <c r="N277" s="42">
        <v>0.15912000000000001</v>
      </c>
      <c r="O277" s="42">
        <v>0.11915039999999999</v>
      </c>
      <c r="P277" s="42">
        <v>0</v>
      </c>
      <c r="Q277" s="42">
        <f t="shared" si="89"/>
        <v>-3.9969600000000022E-2</v>
      </c>
      <c r="R277" s="42">
        <f t="shared" si="90"/>
        <v>0.15912000000000001</v>
      </c>
      <c r="S277" s="88">
        <v>1</v>
      </c>
      <c r="T277" s="24" t="s">
        <v>610</v>
      </c>
      <c r="U277" s="1"/>
      <c r="W277" s="3"/>
      <c r="X277" s="3"/>
      <c r="Y277" s="3"/>
      <c r="Z277" s="3"/>
      <c r="AD277" s="1"/>
      <c r="AE277" s="1"/>
    </row>
    <row r="278" spans="1:31" ht="76.5" customHeight="1" x14ac:dyDescent="0.25">
      <c r="A278" s="22" t="s">
        <v>492</v>
      </c>
      <c r="B278" s="23" t="s">
        <v>613</v>
      </c>
      <c r="C278" s="24" t="s">
        <v>614</v>
      </c>
      <c r="D278" s="42">
        <v>0.11915039999999999</v>
      </c>
      <c r="E278" s="34">
        <v>0</v>
      </c>
      <c r="F278" s="42">
        <f t="shared" si="87"/>
        <v>0.11915039999999999</v>
      </c>
      <c r="G278" s="42">
        <f t="shared" si="88"/>
        <v>0.11915039999999999</v>
      </c>
      <c r="H278" s="42">
        <f t="shared" si="82"/>
        <v>0.15912000000000001</v>
      </c>
      <c r="I278" s="42">
        <v>0</v>
      </c>
      <c r="J278" s="42">
        <v>0</v>
      </c>
      <c r="K278" s="42">
        <v>0</v>
      </c>
      <c r="L278" s="42">
        <v>0</v>
      </c>
      <c r="M278" s="42">
        <v>0</v>
      </c>
      <c r="N278" s="42">
        <v>0.15912000000000001</v>
      </c>
      <c r="O278" s="42">
        <v>0.11915039999999999</v>
      </c>
      <c r="P278" s="42">
        <v>0</v>
      </c>
      <c r="Q278" s="42">
        <f t="shared" si="89"/>
        <v>-3.9969600000000022E-2</v>
      </c>
      <c r="R278" s="42">
        <f t="shared" si="90"/>
        <v>0.15912000000000001</v>
      </c>
      <c r="S278" s="88">
        <v>1</v>
      </c>
      <c r="T278" s="24" t="s">
        <v>610</v>
      </c>
      <c r="U278" s="1"/>
      <c r="W278" s="3"/>
      <c r="X278" s="3"/>
      <c r="Y278" s="3"/>
      <c r="Z278" s="3"/>
      <c r="AD278" s="1"/>
      <c r="AE278" s="1"/>
    </row>
    <row r="279" spans="1:31" ht="76.5" customHeight="1" x14ac:dyDescent="0.25">
      <c r="A279" s="22" t="s">
        <v>492</v>
      </c>
      <c r="B279" s="23" t="s">
        <v>615</v>
      </c>
      <c r="C279" s="24" t="s">
        <v>616</v>
      </c>
      <c r="D279" s="42">
        <v>0.23830079999999998</v>
      </c>
      <c r="E279" s="34">
        <v>0</v>
      </c>
      <c r="F279" s="42">
        <f t="shared" si="87"/>
        <v>0.23830079999999998</v>
      </c>
      <c r="G279" s="42">
        <f t="shared" si="88"/>
        <v>0.23830079999999998</v>
      </c>
      <c r="H279" s="42">
        <f t="shared" si="82"/>
        <v>0.31824000000000002</v>
      </c>
      <c r="I279" s="42">
        <v>0</v>
      </c>
      <c r="J279" s="42">
        <v>0</v>
      </c>
      <c r="K279" s="42">
        <v>0</v>
      </c>
      <c r="L279" s="42">
        <v>0</v>
      </c>
      <c r="M279" s="42">
        <v>0</v>
      </c>
      <c r="N279" s="42">
        <v>0.31824000000000002</v>
      </c>
      <c r="O279" s="42">
        <v>0.23830079999999998</v>
      </c>
      <c r="P279" s="42">
        <v>0</v>
      </c>
      <c r="Q279" s="42">
        <f t="shared" si="89"/>
        <v>-7.9939200000000044E-2</v>
      </c>
      <c r="R279" s="42">
        <f t="shared" si="90"/>
        <v>0.31824000000000002</v>
      </c>
      <c r="S279" s="88">
        <v>1</v>
      </c>
      <c r="T279" s="24" t="s">
        <v>610</v>
      </c>
      <c r="U279" s="1"/>
      <c r="W279" s="3"/>
      <c r="X279" s="3"/>
      <c r="Y279" s="3"/>
      <c r="Z279" s="3"/>
      <c r="AD279" s="1"/>
      <c r="AE279" s="1"/>
    </row>
    <row r="280" spans="1:31" ht="35.25" customHeight="1" x14ac:dyDescent="0.25">
      <c r="A280" s="22" t="s">
        <v>492</v>
      </c>
      <c r="B280" s="23" t="s">
        <v>617</v>
      </c>
      <c r="C280" s="24" t="s">
        <v>618</v>
      </c>
      <c r="D280" s="42">
        <v>0.12078403199999999</v>
      </c>
      <c r="E280" s="34">
        <v>0</v>
      </c>
      <c r="F280" s="42">
        <f t="shared" si="87"/>
        <v>0.12078403199999999</v>
      </c>
      <c r="G280" s="42">
        <f t="shared" si="88"/>
        <v>0.12078403199999999</v>
      </c>
      <c r="H280" s="42">
        <f t="shared" si="82"/>
        <v>0</v>
      </c>
      <c r="I280" s="42">
        <v>0</v>
      </c>
      <c r="J280" s="42">
        <v>0</v>
      </c>
      <c r="K280" s="42">
        <v>0</v>
      </c>
      <c r="L280" s="42">
        <v>0</v>
      </c>
      <c r="M280" s="42">
        <v>0</v>
      </c>
      <c r="N280" s="42">
        <v>0</v>
      </c>
      <c r="O280" s="42">
        <v>0.12078403199999999</v>
      </c>
      <c r="P280" s="42">
        <v>0</v>
      </c>
      <c r="Q280" s="42">
        <f t="shared" si="89"/>
        <v>0.12078403199999999</v>
      </c>
      <c r="R280" s="42">
        <f t="shared" si="90"/>
        <v>0</v>
      </c>
      <c r="S280" s="88">
        <v>0</v>
      </c>
      <c r="T280" s="24" t="s">
        <v>32</v>
      </c>
      <c r="U280" s="1"/>
      <c r="W280" s="3"/>
      <c r="X280" s="3"/>
      <c r="Y280" s="3"/>
      <c r="Z280" s="3"/>
      <c r="AD280" s="1"/>
      <c r="AE280" s="1"/>
    </row>
    <row r="281" spans="1:31" ht="35.25" customHeight="1" x14ac:dyDescent="0.25">
      <c r="A281" s="22" t="s">
        <v>492</v>
      </c>
      <c r="B281" s="23" t="s">
        <v>619</v>
      </c>
      <c r="C281" s="24" t="s">
        <v>620</v>
      </c>
      <c r="D281" s="42">
        <v>0.12078403199999999</v>
      </c>
      <c r="E281" s="34">
        <v>0</v>
      </c>
      <c r="F281" s="42">
        <f t="shared" si="87"/>
        <v>0.12078403199999999</v>
      </c>
      <c r="G281" s="42">
        <f t="shared" si="88"/>
        <v>0.12078403199999999</v>
      </c>
      <c r="H281" s="42">
        <f t="shared" si="82"/>
        <v>0</v>
      </c>
      <c r="I281" s="42">
        <v>0</v>
      </c>
      <c r="J281" s="42">
        <v>0</v>
      </c>
      <c r="K281" s="42">
        <v>0</v>
      </c>
      <c r="L281" s="42">
        <v>0</v>
      </c>
      <c r="M281" s="42">
        <v>0</v>
      </c>
      <c r="N281" s="42">
        <v>0</v>
      </c>
      <c r="O281" s="42">
        <v>0.12078403199999999</v>
      </c>
      <c r="P281" s="42">
        <v>0</v>
      </c>
      <c r="Q281" s="42">
        <f t="shared" si="89"/>
        <v>0.12078403199999999</v>
      </c>
      <c r="R281" s="42">
        <f t="shared" si="90"/>
        <v>0</v>
      </c>
      <c r="S281" s="88">
        <v>0</v>
      </c>
      <c r="T281" s="24" t="s">
        <v>32</v>
      </c>
      <c r="U281" s="1"/>
      <c r="W281" s="3"/>
      <c r="X281" s="3"/>
      <c r="Y281" s="3"/>
      <c r="Z281" s="3"/>
      <c r="AD281" s="1"/>
      <c r="AE281" s="1"/>
    </row>
    <row r="282" spans="1:31" ht="76.5" customHeight="1" x14ac:dyDescent="0.25">
      <c r="A282" s="22" t="s">
        <v>492</v>
      </c>
      <c r="B282" s="23" t="s">
        <v>621</v>
      </c>
      <c r="C282" s="24" t="s">
        <v>622</v>
      </c>
      <c r="D282" s="42">
        <v>0.16438842000000001</v>
      </c>
      <c r="E282" s="34">
        <v>0</v>
      </c>
      <c r="F282" s="42">
        <f t="shared" si="87"/>
        <v>0.16438842000000001</v>
      </c>
      <c r="G282" s="42">
        <f t="shared" si="88"/>
        <v>0.16438842000000001</v>
      </c>
      <c r="H282" s="42">
        <f t="shared" si="82"/>
        <v>0.15413399999999999</v>
      </c>
      <c r="I282" s="42">
        <v>0</v>
      </c>
      <c r="J282" s="42">
        <v>0</v>
      </c>
      <c r="K282" s="42">
        <v>0</v>
      </c>
      <c r="L282" s="42">
        <v>0.15413399999999999</v>
      </c>
      <c r="M282" s="42">
        <v>0</v>
      </c>
      <c r="N282" s="42">
        <v>0</v>
      </c>
      <c r="O282" s="42">
        <v>0.16438842000000001</v>
      </c>
      <c r="P282" s="42">
        <v>0</v>
      </c>
      <c r="Q282" s="42">
        <f t="shared" si="89"/>
        <v>1.0254420000000014E-2</v>
      </c>
      <c r="R282" s="42">
        <f t="shared" si="90"/>
        <v>0.15413399999999999</v>
      </c>
      <c r="S282" s="88">
        <v>1</v>
      </c>
      <c r="T282" s="24" t="s">
        <v>610</v>
      </c>
      <c r="U282" s="1"/>
      <c r="W282" s="3"/>
      <c r="X282" s="3"/>
      <c r="Y282" s="3"/>
      <c r="Z282" s="3"/>
      <c r="AD282" s="1"/>
      <c r="AE282" s="1"/>
    </row>
    <row r="283" spans="1:31" ht="76.5" customHeight="1" x14ac:dyDescent="0.25">
      <c r="A283" s="22" t="s">
        <v>492</v>
      </c>
      <c r="B283" s="23" t="s">
        <v>623</v>
      </c>
      <c r="C283" s="24" t="s">
        <v>624</v>
      </c>
      <c r="D283" s="42">
        <v>0.16438842000000001</v>
      </c>
      <c r="E283" s="34">
        <v>0</v>
      </c>
      <c r="F283" s="42">
        <f t="shared" si="87"/>
        <v>0.16438842000000001</v>
      </c>
      <c r="G283" s="42">
        <f t="shared" si="88"/>
        <v>0.16438842000000001</v>
      </c>
      <c r="H283" s="42">
        <f t="shared" si="82"/>
        <v>0.17212200000000002</v>
      </c>
      <c r="I283" s="42">
        <v>0</v>
      </c>
      <c r="J283" s="42">
        <v>0</v>
      </c>
      <c r="K283" s="42">
        <v>0</v>
      </c>
      <c r="L283" s="42">
        <v>0.17212200000000002</v>
      </c>
      <c r="M283" s="42">
        <v>0</v>
      </c>
      <c r="N283" s="42">
        <v>0</v>
      </c>
      <c r="O283" s="42">
        <v>0.16438842000000001</v>
      </c>
      <c r="P283" s="42">
        <v>0</v>
      </c>
      <c r="Q283" s="42">
        <f t="shared" si="89"/>
        <v>-7.7335800000000177E-3</v>
      </c>
      <c r="R283" s="42">
        <f t="shared" si="90"/>
        <v>0.17212200000000002</v>
      </c>
      <c r="S283" s="88">
        <v>1</v>
      </c>
      <c r="T283" s="24" t="s">
        <v>610</v>
      </c>
      <c r="U283" s="1"/>
      <c r="W283" s="3"/>
      <c r="X283" s="3"/>
      <c r="Y283" s="3"/>
      <c r="Z283" s="3"/>
      <c r="AD283" s="1"/>
      <c r="AE283" s="1"/>
    </row>
    <row r="284" spans="1:31" ht="31.5" customHeight="1" x14ac:dyDescent="0.25">
      <c r="A284" s="22" t="s">
        <v>492</v>
      </c>
      <c r="B284" s="23" t="s">
        <v>625</v>
      </c>
      <c r="C284" s="24" t="s">
        <v>626</v>
      </c>
      <c r="D284" s="42">
        <v>9.4960559999999999E-2</v>
      </c>
      <c r="E284" s="34">
        <v>0</v>
      </c>
      <c r="F284" s="42">
        <f t="shared" si="87"/>
        <v>9.4960559999999999E-2</v>
      </c>
      <c r="G284" s="42">
        <f t="shared" si="88"/>
        <v>9.4960559999999999E-2</v>
      </c>
      <c r="H284" s="42">
        <f t="shared" si="82"/>
        <v>0</v>
      </c>
      <c r="I284" s="42">
        <v>0</v>
      </c>
      <c r="J284" s="42">
        <v>0</v>
      </c>
      <c r="K284" s="42">
        <v>0</v>
      </c>
      <c r="L284" s="42">
        <v>0</v>
      </c>
      <c r="M284" s="42">
        <v>0</v>
      </c>
      <c r="N284" s="42">
        <v>0</v>
      </c>
      <c r="O284" s="42">
        <v>9.4960559999999999E-2</v>
      </c>
      <c r="P284" s="42">
        <v>0</v>
      </c>
      <c r="Q284" s="42">
        <f t="shared" si="89"/>
        <v>9.4960559999999999E-2</v>
      </c>
      <c r="R284" s="42">
        <f t="shared" si="90"/>
        <v>0</v>
      </c>
      <c r="S284" s="88">
        <v>0</v>
      </c>
      <c r="T284" s="24" t="s">
        <v>32</v>
      </c>
      <c r="U284" s="1"/>
      <c r="W284" s="3"/>
      <c r="X284" s="3"/>
      <c r="Y284" s="3"/>
      <c r="Z284" s="3"/>
      <c r="AD284" s="1"/>
      <c r="AE284" s="1"/>
    </row>
    <row r="285" spans="1:31" ht="31.5" customHeight="1" x14ac:dyDescent="0.25">
      <c r="A285" s="22" t="s">
        <v>492</v>
      </c>
      <c r="B285" s="23" t="s">
        <v>627</v>
      </c>
      <c r="C285" s="24" t="s">
        <v>628</v>
      </c>
      <c r="D285" s="42">
        <v>9.4960559999999999E-2</v>
      </c>
      <c r="E285" s="34">
        <v>0</v>
      </c>
      <c r="F285" s="42">
        <f t="shared" si="87"/>
        <v>9.4960559999999999E-2</v>
      </c>
      <c r="G285" s="42">
        <f t="shared" si="88"/>
        <v>9.4960559999999999E-2</v>
      </c>
      <c r="H285" s="42">
        <f t="shared" si="82"/>
        <v>0</v>
      </c>
      <c r="I285" s="42">
        <v>0</v>
      </c>
      <c r="J285" s="42">
        <v>0</v>
      </c>
      <c r="K285" s="42">
        <v>0</v>
      </c>
      <c r="L285" s="42">
        <v>0</v>
      </c>
      <c r="M285" s="42">
        <v>0</v>
      </c>
      <c r="N285" s="42">
        <v>0</v>
      </c>
      <c r="O285" s="42">
        <v>9.4960559999999999E-2</v>
      </c>
      <c r="P285" s="42">
        <v>0</v>
      </c>
      <c r="Q285" s="42">
        <f t="shared" si="89"/>
        <v>9.4960559999999999E-2</v>
      </c>
      <c r="R285" s="42">
        <f t="shared" si="90"/>
        <v>0</v>
      </c>
      <c r="S285" s="88">
        <v>0</v>
      </c>
      <c r="T285" s="24" t="s">
        <v>32</v>
      </c>
      <c r="U285" s="1"/>
      <c r="W285" s="3"/>
      <c r="X285" s="3"/>
      <c r="Y285" s="3"/>
      <c r="Z285" s="3"/>
      <c r="AD285" s="1"/>
      <c r="AE285" s="1"/>
    </row>
    <row r="286" spans="1:31" ht="31.5" customHeight="1" x14ac:dyDescent="0.25">
      <c r="A286" s="22" t="s">
        <v>492</v>
      </c>
      <c r="B286" s="23" t="s">
        <v>629</v>
      </c>
      <c r="C286" s="24" t="s">
        <v>630</v>
      </c>
      <c r="D286" s="42">
        <v>9.0256824000000013E-2</v>
      </c>
      <c r="E286" s="34">
        <v>0</v>
      </c>
      <c r="F286" s="42">
        <f t="shared" si="87"/>
        <v>9.0256824000000013E-2</v>
      </c>
      <c r="G286" s="42">
        <f t="shared" si="88"/>
        <v>9.0256824000000013E-2</v>
      </c>
      <c r="H286" s="42">
        <f t="shared" si="88"/>
        <v>0</v>
      </c>
      <c r="I286" s="42">
        <v>0</v>
      </c>
      <c r="J286" s="42">
        <v>0</v>
      </c>
      <c r="K286" s="42">
        <v>0</v>
      </c>
      <c r="L286" s="42">
        <v>0</v>
      </c>
      <c r="M286" s="42">
        <v>0</v>
      </c>
      <c r="N286" s="42">
        <v>0</v>
      </c>
      <c r="O286" s="42">
        <v>9.0256824000000013E-2</v>
      </c>
      <c r="P286" s="42">
        <v>0</v>
      </c>
      <c r="Q286" s="42">
        <f t="shared" si="89"/>
        <v>9.0256824000000013E-2</v>
      </c>
      <c r="R286" s="42">
        <f t="shared" si="90"/>
        <v>0</v>
      </c>
      <c r="S286" s="88">
        <v>0</v>
      </c>
      <c r="T286" s="24" t="s">
        <v>32</v>
      </c>
      <c r="U286" s="1"/>
      <c r="W286" s="3"/>
      <c r="X286" s="3"/>
      <c r="Y286" s="3"/>
      <c r="Z286" s="3"/>
      <c r="AD286" s="1"/>
      <c r="AE286" s="1"/>
    </row>
    <row r="287" spans="1:31" ht="31.5" customHeight="1" x14ac:dyDescent="0.25">
      <c r="A287" s="22" t="s">
        <v>492</v>
      </c>
      <c r="B287" s="23" t="s">
        <v>631</v>
      </c>
      <c r="C287" s="24" t="s">
        <v>632</v>
      </c>
      <c r="D287" s="42">
        <v>9.0256824000000013E-2</v>
      </c>
      <c r="E287" s="42">
        <v>0</v>
      </c>
      <c r="F287" s="42">
        <f t="shared" si="87"/>
        <v>9.0256824000000013E-2</v>
      </c>
      <c r="G287" s="42">
        <f t="shared" si="88"/>
        <v>9.0256824000000013E-2</v>
      </c>
      <c r="H287" s="42">
        <f t="shared" si="88"/>
        <v>0</v>
      </c>
      <c r="I287" s="42">
        <v>0</v>
      </c>
      <c r="J287" s="42">
        <v>0</v>
      </c>
      <c r="K287" s="42">
        <v>0</v>
      </c>
      <c r="L287" s="42">
        <v>0</v>
      </c>
      <c r="M287" s="42">
        <v>0</v>
      </c>
      <c r="N287" s="42">
        <v>0</v>
      </c>
      <c r="O287" s="42">
        <v>9.0256824000000013E-2</v>
      </c>
      <c r="P287" s="42">
        <v>0</v>
      </c>
      <c r="Q287" s="42">
        <f t="shared" si="89"/>
        <v>9.0256824000000013E-2</v>
      </c>
      <c r="R287" s="42">
        <f t="shared" si="90"/>
        <v>0</v>
      </c>
      <c r="S287" s="88">
        <v>0</v>
      </c>
      <c r="T287" s="24" t="s">
        <v>32</v>
      </c>
      <c r="U287" s="1"/>
      <c r="W287" s="3"/>
      <c r="X287" s="3"/>
      <c r="Y287" s="3"/>
      <c r="Z287" s="3"/>
      <c r="AD287" s="1"/>
      <c r="AE287" s="1"/>
    </row>
    <row r="288" spans="1:31" ht="31.5" customHeight="1" x14ac:dyDescent="0.25">
      <c r="A288" s="22" t="s">
        <v>492</v>
      </c>
      <c r="B288" s="23" t="s">
        <v>633</v>
      </c>
      <c r="C288" s="24" t="s">
        <v>634</v>
      </c>
      <c r="D288" s="42">
        <v>9.0256824000000013E-2</v>
      </c>
      <c r="E288" s="34">
        <v>0</v>
      </c>
      <c r="F288" s="42">
        <f t="shared" si="87"/>
        <v>9.0256824000000013E-2</v>
      </c>
      <c r="G288" s="42">
        <f t="shared" si="88"/>
        <v>9.0256824000000013E-2</v>
      </c>
      <c r="H288" s="42">
        <f t="shared" si="88"/>
        <v>0</v>
      </c>
      <c r="I288" s="42">
        <v>0</v>
      </c>
      <c r="J288" s="42">
        <v>0</v>
      </c>
      <c r="K288" s="42">
        <v>0</v>
      </c>
      <c r="L288" s="42">
        <v>0</v>
      </c>
      <c r="M288" s="42">
        <v>0</v>
      </c>
      <c r="N288" s="42">
        <v>0</v>
      </c>
      <c r="O288" s="42">
        <v>9.0256824000000013E-2</v>
      </c>
      <c r="P288" s="42">
        <v>0</v>
      </c>
      <c r="Q288" s="42">
        <f t="shared" si="89"/>
        <v>9.0256824000000013E-2</v>
      </c>
      <c r="R288" s="42">
        <f t="shared" si="90"/>
        <v>0</v>
      </c>
      <c r="S288" s="88">
        <v>0</v>
      </c>
      <c r="T288" s="24" t="s">
        <v>32</v>
      </c>
      <c r="U288" s="1"/>
      <c r="W288" s="3"/>
      <c r="X288" s="3"/>
      <c r="Y288" s="3"/>
      <c r="Z288" s="3"/>
      <c r="AD288" s="1"/>
      <c r="AE288" s="1"/>
    </row>
    <row r="289" spans="1:31" ht="47.25" customHeight="1" x14ac:dyDescent="0.25">
      <c r="A289" s="22" t="s">
        <v>492</v>
      </c>
      <c r="B289" s="23" t="s">
        <v>635</v>
      </c>
      <c r="C289" s="24" t="s">
        <v>636</v>
      </c>
      <c r="D289" s="42">
        <v>2.6683120439999999</v>
      </c>
      <c r="E289" s="34">
        <v>0</v>
      </c>
      <c r="F289" s="42">
        <f t="shared" si="87"/>
        <v>2.6683120439999999</v>
      </c>
      <c r="G289" s="42">
        <f t="shared" si="88"/>
        <v>2.6683120439999999</v>
      </c>
      <c r="H289" s="42">
        <f t="shared" si="88"/>
        <v>2.2799999999999998</v>
      </c>
      <c r="I289" s="42">
        <v>0</v>
      </c>
      <c r="J289" s="42">
        <v>0</v>
      </c>
      <c r="K289" s="42">
        <v>0</v>
      </c>
      <c r="L289" s="42">
        <v>0</v>
      </c>
      <c r="M289" s="42">
        <v>0</v>
      </c>
      <c r="N289" s="42">
        <v>2.2799999999999998</v>
      </c>
      <c r="O289" s="42">
        <v>2.6683120439999999</v>
      </c>
      <c r="P289" s="42">
        <v>0</v>
      </c>
      <c r="Q289" s="42">
        <f t="shared" si="89"/>
        <v>0.38831204400000008</v>
      </c>
      <c r="R289" s="42">
        <f t="shared" si="90"/>
        <v>2.2799999999999998</v>
      </c>
      <c r="S289" s="88">
        <v>1</v>
      </c>
      <c r="T289" s="24" t="s">
        <v>637</v>
      </c>
      <c r="U289" s="1"/>
      <c r="W289" s="3"/>
      <c r="X289" s="3"/>
      <c r="Y289" s="3"/>
      <c r="Z289" s="3"/>
      <c r="AD289" s="1"/>
      <c r="AE289" s="1"/>
    </row>
    <row r="290" spans="1:31" ht="31.5" customHeight="1" x14ac:dyDescent="0.25">
      <c r="A290" s="22" t="s">
        <v>492</v>
      </c>
      <c r="B290" s="23" t="s">
        <v>638</v>
      </c>
      <c r="C290" s="24" t="s">
        <v>639</v>
      </c>
      <c r="D290" s="42">
        <v>1.46965854</v>
      </c>
      <c r="E290" s="34">
        <v>0</v>
      </c>
      <c r="F290" s="42">
        <f t="shared" si="87"/>
        <v>1.46965854</v>
      </c>
      <c r="G290" s="42">
        <f t="shared" si="88"/>
        <v>1.46965854</v>
      </c>
      <c r="H290" s="42">
        <f t="shared" si="88"/>
        <v>0</v>
      </c>
      <c r="I290" s="42">
        <v>0</v>
      </c>
      <c r="J290" s="42">
        <v>0</v>
      </c>
      <c r="K290" s="42">
        <v>0</v>
      </c>
      <c r="L290" s="42">
        <v>0</v>
      </c>
      <c r="M290" s="42">
        <v>0</v>
      </c>
      <c r="N290" s="42">
        <v>0</v>
      </c>
      <c r="O290" s="42">
        <v>1.46965854</v>
      </c>
      <c r="P290" s="42">
        <v>0</v>
      </c>
      <c r="Q290" s="42">
        <f t="shared" si="89"/>
        <v>1.46965854</v>
      </c>
      <c r="R290" s="42">
        <f t="shared" si="90"/>
        <v>0</v>
      </c>
      <c r="S290" s="88">
        <v>0</v>
      </c>
      <c r="T290" s="24" t="s">
        <v>32</v>
      </c>
      <c r="U290" s="1"/>
      <c r="W290" s="3"/>
      <c r="X290" s="3"/>
      <c r="Y290" s="3"/>
      <c r="Z290" s="3"/>
      <c r="AD290" s="1"/>
      <c r="AE290" s="1"/>
    </row>
    <row r="291" spans="1:31" ht="31.5" customHeight="1" x14ac:dyDescent="0.25">
      <c r="A291" s="22" t="s">
        <v>492</v>
      </c>
      <c r="B291" s="23" t="s">
        <v>640</v>
      </c>
      <c r="C291" s="24" t="s">
        <v>641</v>
      </c>
      <c r="D291" s="42">
        <v>0.14063568000000001</v>
      </c>
      <c r="E291" s="34">
        <v>0</v>
      </c>
      <c r="F291" s="42">
        <f t="shared" si="87"/>
        <v>0.14063568000000001</v>
      </c>
      <c r="G291" s="42">
        <f t="shared" si="88"/>
        <v>0.14063568000000001</v>
      </c>
      <c r="H291" s="42">
        <f t="shared" si="88"/>
        <v>0.42880430000000003</v>
      </c>
      <c r="I291" s="42">
        <v>0</v>
      </c>
      <c r="J291" s="42">
        <v>0.42880430000000003</v>
      </c>
      <c r="K291" s="42">
        <v>0</v>
      </c>
      <c r="L291" s="42">
        <v>0</v>
      </c>
      <c r="M291" s="42">
        <v>0</v>
      </c>
      <c r="N291" s="42">
        <v>0</v>
      </c>
      <c r="O291" s="42">
        <v>0.14063568000000001</v>
      </c>
      <c r="P291" s="42">
        <v>0</v>
      </c>
      <c r="Q291" s="42">
        <f t="shared" si="89"/>
        <v>-0.28816861999999999</v>
      </c>
      <c r="R291" s="42">
        <f t="shared" si="90"/>
        <v>0.42880430000000003</v>
      </c>
      <c r="S291" s="88">
        <v>1</v>
      </c>
      <c r="T291" s="24" t="s">
        <v>610</v>
      </c>
      <c r="U291" s="1"/>
      <c r="W291" s="3"/>
      <c r="X291" s="3"/>
      <c r="Y291" s="3"/>
      <c r="Z291" s="3"/>
      <c r="AD291" s="1"/>
      <c r="AE291" s="1"/>
    </row>
    <row r="292" spans="1:31" ht="31.5" customHeight="1" x14ac:dyDescent="0.25">
      <c r="A292" s="22" t="s">
        <v>492</v>
      </c>
      <c r="B292" s="23" t="s">
        <v>642</v>
      </c>
      <c r="C292" s="24" t="s">
        <v>643</v>
      </c>
      <c r="D292" s="42">
        <v>0.28127148000000002</v>
      </c>
      <c r="E292" s="34">
        <v>0</v>
      </c>
      <c r="F292" s="42">
        <f t="shared" si="87"/>
        <v>0.28127148000000002</v>
      </c>
      <c r="G292" s="42">
        <f t="shared" si="88"/>
        <v>0.28127148000000002</v>
      </c>
      <c r="H292" s="42">
        <f t="shared" si="88"/>
        <v>0.85760860999999999</v>
      </c>
      <c r="I292" s="42">
        <v>0</v>
      </c>
      <c r="J292" s="42">
        <v>0.85760860999999999</v>
      </c>
      <c r="K292" s="42">
        <v>0</v>
      </c>
      <c r="L292" s="42">
        <v>0</v>
      </c>
      <c r="M292" s="42">
        <v>0</v>
      </c>
      <c r="N292" s="42">
        <v>0</v>
      </c>
      <c r="O292" s="42">
        <v>0.28127148000000002</v>
      </c>
      <c r="P292" s="42">
        <v>0</v>
      </c>
      <c r="Q292" s="42">
        <f t="shared" si="89"/>
        <v>-0.57633712999999998</v>
      </c>
      <c r="R292" s="42">
        <f t="shared" si="90"/>
        <v>0.85760860999999999</v>
      </c>
      <c r="S292" s="88">
        <v>1</v>
      </c>
      <c r="T292" s="24" t="s">
        <v>610</v>
      </c>
      <c r="U292" s="1"/>
      <c r="W292" s="3"/>
      <c r="X292" s="3"/>
      <c r="Y292" s="3"/>
      <c r="Z292" s="3"/>
      <c r="AD292" s="1"/>
      <c r="AE292" s="1"/>
    </row>
    <row r="293" spans="1:31" ht="31.5" customHeight="1" x14ac:dyDescent="0.25">
      <c r="A293" s="22" t="s">
        <v>492</v>
      </c>
      <c r="B293" s="25" t="s">
        <v>644</v>
      </c>
      <c r="C293" s="26" t="s">
        <v>645</v>
      </c>
      <c r="D293" s="42">
        <v>0.14063568000000001</v>
      </c>
      <c r="E293" s="34">
        <v>0</v>
      </c>
      <c r="F293" s="42">
        <f t="shared" si="87"/>
        <v>0.14063568000000001</v>
      </c>
      <c r="G293" s="42">
        <f t="shared" si="88"/>
        <v>0.14063568000000001</v>
      </c>
      <c r="H293" s="42">
        <f t="shared" si="88"/>
        <v>0</v>
      </c>
      <c r="I293" s="42">
        <v>0</v>
      </c>
      <c r="J293" s="42">
        <v>0</v>
      </c>
      <c r="K293" s="42">
        <v>0</v>
      </c>
      <c r="L293" s="42">
        <v>0</v>
      </c>
      <c r="M293" s="42">
        <v>0</v>
      </c>
      <c r="N293" s="42">
        <v>0</v>
      </c>
      <c r="O293" s="42">
        <v>0.14063568000000001</v>
      </c>
      <c r="P293" s="42">
        <v>0</v>
      </c>
      <c r="Q293" s="42">
        <f t="shared" si="89"/>
        <v>0.14063568000000001</v>
      </c>
      <c r="R293" s="42">
        <f t="shared" si="90"/>
        <v>0</v>
      </c>
      <c r="S293" s="88">
        <v>0</v>
      </c>
      <c r="T293" s="24" t="s">
        <v>32</v>
      </c>
      <c r="U293" s="1"/>
      <c r="W293" s="3"/>
      <c r="X293" s="3"/>
      <c r="Y293" s="3"/>
      <c r="Z293" s="3"/>
      <c r="AD293" s="1"/>
      <c r="AE293" s="1"/>
    </row>
    <row r="294" spans="1:31" ht="31.5" customHeight="1" x14ac:dyDescent="0.25">
      <c r="A294" s="22" t="s">
        <v>492</v>
      </c>
      <c r="B294" s="25" t="s">
        <v>646</v>
      </c>
      <c r="C294" s="26" t="s">
        <v>647</v>
      </c>
      <c r="D294" s="42">
        <v>0.11316370800000002</v>
      </c>
      <c r="E294" s="34">
        <v>0</v>
      </c>
      <c r="F294" s="42">
        <f t="shared" si="87"/>
        <v>0.11316370800000002</v>
      </c>
      <c r="G294" s="42">
        <f t="shared" si="88"/>
        <v>0.11316370800000002</v>
      </c>
      <c r="H294" s="42">
        <f t="shared" si="88"/>
        <v>0</v>
      </c>
      <c r="I294" s="42">
        <v>0</v>
      </c>
      <c r="J294" s="42">
        <v>0</v>
      </c>
      <c r="K294" s="42">
        <v>0</v>
      </c>
      <c r="L294" s="42">
        <v>0</v>
      </c>
      <c r="M294" s="42">
        <v>0</v>
      </c>
      <c r="N294" s="42">
        <v>0</v>
      </c>
      <c r="O294" s="42">
        <v>0.11316370800000002</v>
      </c>
      <c r="P294" s="42">
        <v>0</v>
      </c>
      <c r="Q294" s="42">
        <f t="shared" si="89"/>
        <v>0.11316370800000002</v>
      </c>
      <c r="R294" s="42">
        <f t="shared" si="90"/>
        <v>0</v>
      </c>
      <c r="S294" s="88">
        <v>0</v>
      </c>
      <c r="T294" s="24" t="s">
        <v>32</v>
      </c>
      <c r="U294" s="1"/>
      <c r="W294" s="3"/>
      <c r="X294" s="3"/>
      <c r="Y294" s="3"/>
      <c r="Z294" s="3"/>
      <c r="AD294" s="1"/>
      <c r="AE294" s="1"/>
    </row>
    <row r="295" spans="1:31" ht="31.5" customHeight="1" x14ac:dyDescent="0.25">
      <c r="A295" s="22" t="s">
        <v>492</v>
      </c>
      <c r="B295" s="25" t="s">
        <v>648</v>
      </c>
      <c r="C295" s="26" t="s">
        <v>649</v>
      </c>
      <c r="D295" s="42">
        <v>6.3440255999999987E-2</v>
      </c>
      <c r="E295" s="34">
        <v>0</v>
      </c>
      <c r="F295" s="42">
        <f t="shared" si="87"/>
        <v>6.3440255999999987E-2</v>
      </c>
      <c r="G295" s="42">
        <f t="shared" si="88"/>
        <v>6.3440255999999987E-2</v>
      </c>
      <c r="H295" s="42">
        <f t="shared" si="88"/>
        <v>0</v>
      </c>
      <c r="I295" s="42">
        <v>0</v>
      </c>
      <c r="J295" s="42">
        <v>0</v>
      </c>
      <c r="K295" s="42">
        <v>0</v>
      </c>
      <c r="L295" s="42">
        <v>0</v>
      </c>
      <c r="M295" s="42">
        <v>0</v>
      </c>
      <c r="N295" s="42">
        <v>0</v>
      </c>
      <c r="O295" s="42">
        <v>6.3440255999999987E-2</v>
      </c>
      <c r="P295" s="42">
        <v>0</v>
      </c>
      <c r="Q295" s="42">
        <f t="shared" si="89"/>
        <v>6.3440255999999987E-2</v>
      </c>
      <c r="R295" s="42">
        <f t="shared" si="90"/>
        <v>0</v>
      </c>
      <c r="S295" s="88">
        <v>0</v>
      </c>
      <c r="T295" s="24" t="s">
        <v>32</v>
      </c>
      <c r="U295" s="1"/>
      <c r="W295" s="3"/>
      <c r="X295" s="3"/>
      <c r="Y295" s="3"/>
      <c r="Z295" s="3"/>
      <c r="AD295" s="1"/>
      <c r="AE295" s="1"/>
    </row>
    <row r="296" spans="1:31" ht="31.5" customHeight="1" x14ac:dyDescent="0.25">
      <c r="A296" s="22" t="s">
        <v>492</v>
      </c>
      <c r="B296" s="25" t="s">
        <v>650</v>
      </c>
      <c r="C296" s="26" t="s">
        <v>651</v>
      </c>
      <c r="D296" s="42">
        <v>9.0829919999999981E-2</v>
      </c>
      <c r="E296" s="34">
        <v>0</v>
      </c>
      <c r="F296" s="42">
        <f t="shared" si="87"/>
        <v>9.0829919999999981E-2</v>
      </c>
      <c r="G296" s="42">
        <f t="shared" si="88"/>
        <v>9.0829919999999981E-2</v>
      </c>
      <c r="H296" s="42">
        <f t="shared" si="88"/>
        <v>0</v>
      </c>
      <c r="I296" s="42">
        <v>0</v>
      </c>
      <c r="J296" s="42">
        <v>0</v>
      </c>
      <c r="K296" s="42">
        <v>0</v>
      </c>
      <c r="L296" s="42">
        <v>0</v>
      </c>
      <c r="M296" s="42">
        <v>0</v>
      </c>
      <c r="N296" s="42">
        <v>0</v>
      </c>
      <c r="O296" s="42">
        <v>9.0829919999999981E-2</v>
      </c>
      <c r="P296" s="42">
        <v>0</v>
      </c>
      <c r="Q296" s="42">
        <f t="shared" si="89"/>
        <v>9.0829919999999981E-2</v>
      </c>
      <c r="R296" s="42">
        <f t="shared" si="90"/>
        <v>0</v>
      </c>
      <c r="S296" s="88">
        <v>0</v>
      </c>
      <c r="T296" s="24" t="s">
        <v>32</v>
      </c>
      <c r="U296" s="1"/>
      <c r="W296" s="3"/>
      <c r="X296" s="3"/>
      <c r="Y296" s="3"/>
      <c r="Z296" s="3"/>
      <c r="AD296" s="1"/>
      <c r="AE296" s="1"/>
    </row>
    <row r="297" spans="1:31" ht="31.5" customHeight="1" x14ac:dyDescent="0.25">
      <c r="A297" s="22" t="s">
        <v>492</v>
      </c>
      <c r="B297" s="25" t="s">
        <v>652</v>
      </c>
      <c r="C297" s="26" t="s">
        <v>653</v>
      </c>
      <c r="D297" s="42">
        <v>9.0829919999999981E-2</v>
      </c>
      <c r="E297" s="34">
        <v>0</v>
      </c>
      <c r="F297" s="42">
        <f t="shared" si="87"/>
        <v>9.0829919999999981E-2</v>
      </c>
      <c r="G297" s="42">
        <f t="shared" si="88"/>
        <v>9.0829919999999981E-2</v>
      </c>
      <c r="H297" s="42">
        <f t="shared" si="88"/>
        <v>0</v>
      </c>
      <c r="I297" s="42">
        <v>0</v>
      </c>
      <c r="J297" s="42">
        <v>0</v>
      </c>
      <c r="K297" s="42">
        <v>0</v>
      </c>
      <c r="L297" s="42">
        <v>0</v>
      </c>
      <c r="M297" s="42">
        <v>0</v>
      </c>
      <c r="N297" s="42">
        <v>0</v>
      </c>
      <c r="O297" s="42">
        <v>9.0829919999999981E-2</v>
      </c>
      <c r="P297" s="42">
        <v>0</v>
      </c>
      <c r="Q297" s="42">
        <f t="shared" si="89"/>
        <v>9.0829919999999981E-2</v>
      </c>
      <c r="R297" s="42">
        <f t="shared" si="90"/>
        <v>0</v>
      </c>
      <c r="S297" s="88">
        <v>0</v>
      </c>
      <c r="T297" s="24" t="s">
        <v>32</v>
      </c>
      <c r="U297" s="1"/>
      <c r="W297" s="3"/>
      <c r="X297" s="3"/>
      <c r="Y297" s="3"/>
      <c r="Z297" s="3"/>
      <c r="AD297" s="1"/>
      <c r="AE297" s="1"/>
    </row>
    <row r="298" spans="1:31" ht="31.5" customHeight="1" x14ac:dyDescent="0.25">
      <c r="A298" s="22" t="s">
        <v>492</v>
      </c>
      <c r="B298" s="25" t="s">
        <v>654</v>
      </c>
      <c r="C298" s="26" t="s">
        <v>655</v>
      </c>
      <c r="D298" s="42">
        <v>0.1207836</v>
      </c>
      <c r="E298" s="34">
        <v>0</v>
      </c>
      <c r="F298" s="42">
        <f t="shared" si="87"/>
        <v>0.1207836</v>
      </c>
      <c r="G298" s="42">
        <f t="shared" si="88"/>
        <v>0.1207836</v>
      </c>
      <c r="H298" s="42">
        <f t="shared" si="88"/>
        <v>0</v>
      </c>
      <c r="I298" s="42">
        <v>0</v>
      </c>
      <c r="J298" s="42">
        <v>0</v>
      </c>
      <c r="K298" s="42">
        <v>0</v>
      </c>
      <c r="L298" s="42">
        <v>0</v>
      </c>
      <c r="M298" s="42">
        <v>0</v>
      </c>
      <c r="N298" s="42">
        <v>0</v>
      </c>
      <c r="O298" s="42">
        <v>0.1207836</v>
      </c>
      <c r="P298" s="42">
        <v>0</v>
      </c>
      <c r="Q298" s="42">
        <f t="shared" si="89"/>
        <v>0.1207836</v>
      </c>
      <c r="R298" s="42">
        <f t="shared" si="90"/>
        <v>0</v>
      </c>
      <c r="S298" s="88">
        <v>0</v>
      </c>
      <c r="T298" s="24" t="s">
        <v>32</v>
      </c>
      <c r="U298" s="1"/>
      <c r="W298" s="3"/>
      <c r="X298" s="3"/>
      <c r="Y298" s="3"/>
      <c r="Z298" s="3"/>
      <c r="AD298" s="1"/>
      <c r="AE298" s="1"/>
    </row>
    <row r="299" spans="1:31" ht="31.5" customHeight="1" x14ac:dyDescent="0.25">
      <c r="A299" s="22" t="s">
        <v>492</v>
      </c>
      <c r="B299" s="25" t="s">
        <v>656</v>
      </c>
      <c r="C299" s="26" t="s">
        <v>657</v>
      </c>
      <c r="D299" s="42">
        <v>6.6003287999999993E-2</v>
      </c>
      <c r="E299" s="34">
        <v>0</v>
      </c>
      <c r="F299" s="42">
        <f t="shared" si="87"/>
        <v>6.6003287999999993E-2</v>
      </c>
      <c r="G299" s="42">
        <f t="shared" si="88"/>
        <v>6.6003287999999993E-2</v>
      </c>
      <c r="H299" s="42">
        <f t="shared" si="88"/>
        <v>0</v>
      </c>
      <c r="I299" s="42">
        <v>0</v>
      </c>
      <c r="J299" s="42">
        <v>0</v>
      </c>
      <c r="K299" s="42">
        <v>0</v>
      </c>
      <c r="L299" s="42">
        <v>0</v>
      </c>
      <c r="M299" s="42">
        <v>0</v>
      </c>
      <c r="N299" s="42">
        <v>0</v>
      </c>
      <c r="O299" s="42">
        <v>6.6003287999999993E-2</v>
      </c>
      <c r="P299" s="42">
        <v>0</v>
      </c>
      <c r="Q299" s="42">
        <f t="shared" si="89"/>
        <v>6.6003287999999993E-2</v>
      </c>
      <c r="R299" s="42">
        <f t="shared" si="90"/>
        <v>0</v>
      </c>
      <c r="S299" s="88">
        <v>0</v>
      </c>
      <c r="T299" s="24" t="s">
        <v>32</v>
      </c>
      <c r="U299" s="1"/>
      <c r="W299" s="3"/>
      <c r="X299" s="3"/>
      <c r="Y299" s="3"/>
      <c r="Z299" s="3"/>
      <c r="AD299" s="1"/>
      <c r="AE299" s="1"/>
    </row>
    <row r="300" spans="1:31" ht="78" customHeight="1" x14ac:dyDescent="0.25">
      <c r="A300" s="22" t="s">
        <v>492</v>
      </c>
      <c r="B300" s="25" t="s">
        <v>658</v>
      </c>
      <c r="C300" s="26" t="s">
        <v>659</v>
      </c>
      <c r="D300" s="42">
        <v>1.4126352</v>
      </c>
      <c r="E300" s="34">
        <v>0</v>
      </c>
      <c r="F300" s="42">
        <f t="shared" si="87"/>
        <v>1.4126352</v>
      </c>
      <c r="G300" s="42">
        <f t="shared" si="88"/>
        <v>1.4126352</v>
      </c>
      <c r="H300" s="42">
        <f t="shared" si="88"/>
        <v>1.6173660000000001</v>
      </c>
      <c r="I300" s="42">
        <v>0</v>
      </c>
      <c r="J300" s="42">
        <v>0</v>
      </c>
      <c r="K300" s="42">
        <v>0</v>
      </c>
      <c r="L300" s="42">
        <v>0</v>
      </c>
      <c r="M300" s="42">
        <v>0</v>
      </c>
      <c r="N300" s="42">
        <v>1.6173660000000001</v>
      </c>
      <c r="O300" s="42">
        <v>1.4126352</v>
      </c>
      <c r="P300" s="42">
        <v>0</v>
      </c>
      <c r="Q300" s="42">
        <f t="shared" si="89"/>
        <v>-0.2047308000000001</v>
      </c>
      <c r="R300" s="42">
        <f t="shared" si="90"/>
        <v>1.6173660000000001</v>
      </c>
      <c r="S300" s="88">
        <v>1</v>
      </c>
      <c r="T300" s="24" t="s">
        <v>610</v>
      </c>
      <c r="U300" s="1"/>
      <c r="W300" s="3"/>
      <c r="X300" s="3"/>
      <c r="Y300" s="3"/>
      <c r="Z300" s="3"/>
      <c r="AD300" s="1"/>
      <c r="AE300" s="1"/>
    </row>
    <row r="301" spans="1:31" ht="47.25" customHeight="1" x14ac:dyDescent="0.25">
      <c r="A301" s="22" t="s">
        <v>492</v>
      </c>
      <c r="B301" s="25" t="s">
        <v>660</v>
      </c>
      <c r="C301" s="26" t="s">
        <v>661</v>
      </c>
      <c r="D301" s="42">
        <v>0.191490624</v>
      </c>
      <c r="E301" s="34">
        <v>0</v>
      </c>
      <c r="F301" s="42">
        <f t="shared" si="87"/>
        <v>0.191490624</v>
      </c>
      <c r="G301" s="42">
        <f t="shared" si="88"/>
        <v>0.191490624</v>
      </c>
      <c r="H301" s="42">
        <f t="shared" si="88"/>
        <v>0</v>
      </c>
      <c r="I301" s="42">
        <v>0</v>
      </c>
      <c r="J301" s="42">
        <v>0</v>
      </c>
      <c r="K301" s="42">
        <v>0</v>
      </c>
      <c r="L301" s="42">
        <v>0</v>
      </c>
      <c r="M301" s="42">
        <v>0</v>
      </c>
      <c r="N301" s="42">
        <v>0</v>
      </c>
      <c r="O301" s="42">
        <v>0.191490624</v>
      </c>
      <c r="P301" s="42">
        <v>0</v>
      </c>
      <c r="Q301" s="42">
        <f t="shared" si="89"/>
        <v>0.191490624</v>
      </c>
      <c r="R301" s="42">
        <f t="shared" si="90"/>
        <v>0</v>
      </c>
      <c r="S301" s="88">
        <v>0</v>
      </c>
      <c r="T301" s="24" t="s">
        <v>32</v>
      </c>
      <c r="U301" s="1"/>
      <c r="W301" s="3"/>
      <c r="X301" s="3"/>
      <c r="Y301" s="3"/>
      <c r="Z301" s="3"/>
      <c r="AD301" s="1"/>
      <c r="AE301" s="1"/>
    </row>
    <row r="302" spans="1:31" ht="31.5" customHeight="1" x14ac:dyDescent="0.25">
      <c r="A302" s="22" t="s">
        <v>492</v>
      </c>
      <c r="B302" s="25" t="s">
        <v>662</v>
      </c>
      <c r="C302" s="26" t="s">
        <v>663</v>
      </c>
      <c r="D302" s="42">
        <v>0.25857407999999998</v>
      </c>
      <c r="E302" s="34">
        <v>0</v>
      </c>
      <c r="F302" s="42">
        <f t="shared" si="87"/>
        <v>0.25857407999999998</v>
      </c>
      <c r="G302" s="42">
        <f t="shared" si="88"/>
        <v>0.25857407999999998</v>
      </c>
      <c r="H302" s="42">
        <f t="shared" si="88"/>
        <v>0.23400000000000001</v>
      </c>
      <c r="I302" s="42">
        <v>0</v>
      </c>
      <c r="J302" s="42">
        <v>0</v>
      </c>
      <c r="K302" s="42">
        <v>0</v>
      </c>
      <c r="L302" s="42">
        <v>0</v>
      </c>
      <c r="M302" s="42">
        <v>0</v>
      </c>
      <c r="N302" s="42">
        <v>0.23400000000000001</v>
      </c>
      <c r="O302" s="42">
        <v>0.25857407999999998</v>
      </c>
      <c r="P302" s="42">
        <v>0</v>
      </c>
      <c r="Q302" s="42">
        <f t="shared" si="89"/>
        <v>2.457407999999997E-2</v>
      </c>
      <c r="R302" s="42">
        <f t="shared" si="90"/>
        <v>0.23400000000000001</v>
      </c>
      <c r="S302" s="88">
        <v>1</v>
      </c>
      <c r="T302" s="24" t="s">
        <v>637</v>
      </c>
      <c r="U302" s="1"/>
      <c r="W302" s="3"/>
      <c r="X302" s="3"/>
      <c r="Y302" s="3"/>
      <c r="Z302" s="3"/>
      <c r="AD302" s="1"/>
      <c r="AE302" s="1"/>
    </row>
    <row r="303" spans="1:31" ht="31.5" customHeight="1" x14ac:dyDescent="0.25">
      <c r="A303" s="22" t="s">
        <v>492</v>
      </c>
      <c r="B303" s="25" t="s">
        <v>664</v>
      </c>
      <c r="C303" s="26" t="s">
        <v>665</v>
      </c>
      <c r="D303" s="42" t="s">
        <v>32</v>
      </c>
      <c r="E303" s="34" t="s">
        <v>32</v>
      </c>
      <c r="F303" s="42" t="s">
        <v>32</v>
      </c>
      <c r="G303" s="42" t="s">
        <v>32</v>
      </c>
      <c r="H303" s="42">
        <f t="shared" ref="H303:H344" si="92">J303+L303+N303+P303</f>
        <v>9.8070650199999996</v>
      </c>
      <c r="I303" s="42" t="s">
        <v>32</v>
      </c>
      <c r="J303" s="42">
        <v>0</v>
      </c>
      <c r="K303" s="42" t="s">
        <v>32</v>
      </c>
      <c r="L303" s="42">
        <v>9.8070650199999996</v>
      </c>
      <c r="M303" s="42" t="s">
        <v>32</v>
      </c>
      <c r="N303" s="42">
        <v>0</v>
      </c>
      <c r="O303" s="42" t="s">
        <v>32</v>
      </c>
      <c r="P303" s="42">
        <v>0</v>
      </c>
      <c r="Q303" s="42" t="s">
        <v>32</v>
      </c>
      <c r="R303" s="42" t="s">
        <v>32</v>
      </c>
      <c r="S303" s="88" t="s">
        <v>32</v>
      </c>
      <c r="T303" s="24" t="s">
        <v>528</v>
      </c>
      <c r="U303" s="1"/>
      <c r="W303" s="3"/>
      <c r="X303" s="3"/>
      <c r="Y303" s="3"/>
      <c r="Z303" s="3"/>
      <c r="AD303" s="1"/>
      <c r="AE303" s="1"/>
    </row>
    <row r="304" spans="1:31" ht="47.25" customHeight="1" x14ac:dyDescent="0.25">
      <c r="A304" s="22" t="s">
        <v>492</v>
      </c>
      <c r="B304" s="25" t="s">
        <v>666</v>
      </c>
      <c r="C304" s="26" t="s">
        <v>667</v>
      </c>
      <c r="D304" s="42" t="s">
        <v>32</v>
      </c>
      <c r="E304" s="42" t="s">
        <v>32</v>
      </c>
      <c r="F304" s="42" t="s">
        <v>32</v>
      </c>
      <c r="G304" s="42" t="s">
        <v>32</v>
      </c>
      <c r="H304" s="42">
        <f t="shared" si="92"/>
        <v>0</v>
      </c>
      <c r="I304" s="42" t="s">
        <v>32</v>
      </c>
      <c r="J304" s="42">
        <v>6.1264908</v>
      </c>
      <c r="K304" s="42" t="s">
        <v>32</v>
      </c>
      <c r="L304" s="42">
        <v>-6.1264908</v>
      </c>
      <c r="M304" s="42" t="s">
        <v>32</v>
      </c>
      <c r="N304" s="42">
        <v>0</v>
      </c>
      <c r="O304" s="42" t="s">
        <v>32</v>
      </c>
      <c r="P304" s="42">
        <v>0</v>
      </c>
      <c r="Q304" s="42" t="s">
        <v>32</v>
      </c>
      <c r="R304" s="42" t="s">
        <v>32</v>
      </c>
      <c r="S304" s="88" t="s">
        <v>32</v>
      </c>
      <c r="T304" s="24" t="s">
        <v>528</v>
      </c>
      <c r="U304" s="1"/>
      <c r="W304" s="3"/>
      <c r="X304" s="3"/>
      <c r="Y304" s="3"/>
      <c r="Z304" s="3"/>
      <c r="AD304" s="1"/>
      <c r="AE304" s="1"/>
    </row>
    <row r="305" spans="1:31" ht="31.5" customHeight="1" x14ac:dyDescent="0.25">
      <c r="A305" s="22" t="s">
        <v>492</v>
      </c>
      <c r="B305" s="25" t="s">
        <v>668</v>
      </c>
      <c r="C305" s="26" t="s">
        <v>669</v>
      </c>
      <c r="D305" s="42" t="s">
        <v>32</v>
      </c>
      <c r="E305" s="42" t="s">
        <v>32</v>
      </c>
      <c r="F305" s="42" t="s">
        <v>32</v>
      </c>
      <c r="G305" s="42" t="s">
        <v>32</v>
      </c>
      <c r="H305" s="42">
        <f t="shared" si="92"/>
        <v>0</v>
      </c>
      <c r="I305" s="42" t="s">
        <v>32</v>
      </c>
      <c r="J305" s="42">
        <v>2.8113789599999999</v>
      </c>
      <c r="K305" s="42" t="s">
        <v>32</v>
      </c>
      <c r="L305" s="42">
        <v>-2.8113789599999999</v>
      </c>
      <c r="M305" s="42" t="s">
        <v>32</v>
      </c>
      <c r="N305" s="42">
        <v>0</v>
      </c>
      <c r="O305" s="42" t="s">
        <v>32</v>
      </c>
      <c r="P305" s="42">
        <v>0</v>
      </c>
      <c r="Q305" s="42" t="s">
        <v>32</v>
      </c>
      <c r="R305" s="42" t="s">
        <v>32</v>
      </c>
      <c r="S305" s="88" t="s">
        <v>32</v>
      </c>
      <c r="T305" s="24" t="s">
        <v>528</v>
      </c>
      <c r="U305" s="1"/>
      <c r="W305" s="3"/>
      <c r="X305" s="3"/>
      <c r="Y305" s="3"/>
      <c r="Z305" s="3"/>
      <c r="AD305" s="1"/>
      <c r="AE305" s="1"/>
    </row>
    <row r="306" spans="1:31" ht="31.5" customHeight="1" x14ac:dyDescent="0.25">
      <c r="A306" s="22" t="s">
        <v>492</v>
      </c>
      <c r="B306" s="25" t="s">
        <v>670</v>
      </c>
      <c r="C306" s="26" t="s">
        <v>671</v>
      </c>
      <c r="D306" s="42" t="s">
        <v>32</v>
      </c>
      <c r="E306" s="42" t="s">
        <v>32</v>
      </c>
      <c r="F306" s="42" t="s">
        <v>32</v>
      </c>
      <c r="G306" s="42" t="s">
        <v>32</v>
      </c>
      <c r="H306" s="42">
        <f t="shared" si="92"/>
        <v>0</v>
      </c>
      <c r="I306" s="42" t="s">
        <v>32</v>
      </c>
      <c r="J306" s="42">
        <v>1.2818642299999998</v>
      </c>
      <c r="K306" s="42" t="s">
        <v>32</v>
      </c>
      <c r="L306" s="42">
        <v>-1.2818642299999998</v>
      </c>
      <c r="M306" s="42" t="s">
        <v>32</v>
      </c>
      <c r="N306" s="42">
        <v>0</v>
      </c>
      <c r="O306" s="42" t="s">
        <v>32</v>
      </c>
      <c r="P306" s="42">
        <v>0</v>
      </c>
      <c r="Q306" s="42" t="s">
        <v>32</v>
      </c>
      <c r="R306" s="42" t="s">
        <v>32</v>
      </c>
      <c r="S306" s="88" t="s">
        <v>32</v>
      </c>
      <c r="T306" s="24" t="s">
        <v>528</v>
      </c>
      <c r="U306" s="1"/>
      <c r="W306" s="3"/>
      <c r="X306" s="3"/>
      <c r="Y306" s="3"/>
      <c r="Z306" s="3"/>
      <c r="AD306" s="1"/>
      <c r="AE306" s="1"/>
    </row>
    <row r="307" spans="1:31" ht="47.25" customHeight="1" x14ac:dyDescent="0.25">
      <c r="A307" s="22" t="s">
        <v>492</v>
      </c>
      <c r="B307" s="25" t="s">
        <v>672</v>
      </c>
      <c r="C307" s="26" t="s">
        <v>673</v>
      </c>
      <c r="D307" s="42" t="s">
        <v>32</v>
      </c>
      <c r="E307" s="42" t="s">
        <v>32</v>
      </c>
      <c r="F307" s="42" t="s">
        <v>32</v>
      </c>
      <c r="G307" s="42" t="s">
        <v>32</v>
      </c>
      <c r="H307" s="42">
        <f t="shared" si="92"/>
        <v>0.62697599999999998</v>
      </c>
      <c r="I307" s="42" t="s">
        <v>32</v>
      </c>
      <c r="J307" s="42">
        <v>0</v>
      </c>
      <c r="K307" s="42" t="s">
        <v>32</v>
      </c>
      <c r="L307" s="42">
        <v>0.62697599999999998</v>
      </c>
      <c r="M307" s="42" t="s">
        <v>32</v>
      </c>
      <c r="N307" s="42">
        <v>0</v>
      </c>
      <c r="O307" s="42" t="s">
        <v>32</v>
      </c>
      <c r="P307" s="42">
        <v>0</v>
      </c>
      <c r="Q307" s="42" t="s">
        <v>32</v>
      </c>
      <c r="R307" s="42" t="s">
        <v>32</v>
      </c>
      <c r="S307" s="88" t="s">
        <v>32</v>
      </c>
      <c r="T307" s="24" t="s">
        <v>528</v>
      </c>
      <c r="U307" s="1"/>
      <c r="W307" s="3"/>
      <c r="X307" s="3"/>
      <c r="Y307" s="3"/>
      <c r="Z307" s="3"/>
      <c r="AD307" s="1"/>
      <c r="AE307" s="1"/>
    </row>
    <row r="308" spans="1:31" ht="47.25" customHeight="1" x14ac:dyDescent="0.25">
      <c r="A308" s="22" t="s">
        <v>492</v>
      </c>
      <c r="B308" s="25" t="s">
        <v>674</v>
      </c>
      <c r="C308" s="26" t="s">
        <v>675</v>
      </c>
      <c r="D308" s="42" t="s">
        <v>32</v>
      </c>
      <c r="E308" s="42" t="s">
        <v>32</v>
      </c>
      <c r="F308" s="42" t="s">
        <v>32</v>
      </c>
      <c r="G308" s="42" t="s">
        <v>32</v>
      </c>
      <c r="H308" s="42">
        <f t="shared" si="92"/>
        <v>1.09600001</v>
      </c>
      <c r="I308" s="42" t="s">
        <v>32</v>
      </c>
      <c r="J308" s="42">
        <v>0</v>
      </c>
      <c r="K308" s="42" t="s">
        <v>32</v>
      </c>
      <c r="L308" s="42">
        <v>1.09600001</v>
      </c>
      <c r="M308" s="42" t="s">
        <v>32</v>
      </c>
      <c r="N308" s="42">
        <v>0</v>
      </c>
      <c r="O308" s="42" t="s">
        <v>32</v>
      </c>
      <c r="P308" s="42">
        <v>0</v>
      </c>
      <c r="Q308" s="42" t="s">
        <v>32</v>
      </c>
      <c r="R308" s="42" t="s">
        <v>32</v>
      </c>
      <c r="S308" s="88" t="s">
        <v>32</v>
      </c>
      <c r="T308" s="24" t="s">
        <v>528</v>
      </c>
      <c r="U308" s="1"/>
      <c r="W308" s="3"/>
      <c r="X308" s="3"/>
      <c r="Y308" s="3"/>
      <c r="Z308" s="3"/>
      <c r="AD308" s="1"/>
      <c r="AE308" s="1"/>
    </row>
    <row r="309" spans="1:31" ht="47.25" customHeight="1" x14ac:dyDescent="0.25">
      <c r="A309" s="22" t="s">
        <v>492</v>
      </c>
      <c r="B309" s="25" t="s">
        <v>676</v>
      </c>
      <c r="C309" s="26" t="s">
        <v>677</v>
      </c>
      <c r="D309" s="42" t="s">
        <v>32</v>
      </c>
      <c r="E309" s="42" t="s">
        <v>32</v>
      </c>
      <c r="F309" s="42" t="s">
        <v>32</v>
      </c>
      <c r="G309" s="42" t="s">
        <v>32</v>
      </c>
      <c r="H309" s="42">
        <f t="shared" si="92"/>
        <v>1.09600001</v>
      </c>
      <c r="I309" s="42" t="s">
        <v>32</v>
      </c>
      <c r="J309" s="42">
        <v>0</v>
      </c>
      <c r="K309" s="42" t="s">
        <v>32</v>
      </c>
      <c r="L309" s="42">
        <v>1.09600001</v>
      </c>
      <c r="M309" s="42" t="s">
        <v>32</v>
      </c>
      <c r="N309" s="42">
        <v>0</v>
      </c>
      <c r="O309" s="42" t="s">
        <v>32</v>
      </c>
      <c r="P309" s="42">
        <v>0</v>
      </c>
      <c r="Q309" s="42" t="s">
        <v>32</v>
      </c>
      <c r="R309" s="42" t="s">
        <v>32</v>
      </c>
      <c r="S309" s="88" t="s">
        <v>32</v>
      </c>
      <c r="T309" s="24" t="s">
        <v>528</v>
      </c>
      <c r="U309" s="1"/>
      <c r="W309" s="3"/>
      <c r="X309" s="3"/>
      <c r="Y309" s="3"/>
      <c r="Z309" s="3"/>
      <c r="AD309" s="1"/>
      <c r="AE309" s="1"/>
    </row>
    <row r="310" spans="1:31" ht="47.25" customHeight="1" x14ac:dyDescent="0.25">
      <c r="A310" s="22" t="s">
        <v>492</v>
      </c>
      <c r="B310" s="25" t="s">
        <v>678</v>
      </c>
      <c r="C310" s="26" t="s">
        <v>679</v>
      </c>
      <c r="D310" s="42" t="s">
        <v>32</v>
      </c>
      <c r="E310" s="42" t="s">
        <v>32</v>
      </c>
      <c r="F310" s="42" t="s">
        <v>32</v>
      </c>
      <c r="G310" s="42" t="s">
        <v>32</v>
      </c>
      <c r="H310" s="42">
        <f t="shared" si="92"/>
        <v>0.72299999999999998</v>
      </c>
      <c r="I310" s="42" t="s">
        <v>32</v>
      </c>
      <c r="J310" s="42">
        <v>0</v>
      </c>
      <c r="K310" s="42" t="s">
        <v>32</v>
      </c>
      <c r="L310" s="42">
        <v>0.72299999999999998</v>
      </c>
      <c r="M310" s="42" t="s">
        <v>32</v>
      </c>
      <c r="N310" s="42">
        <v>0</v>
      </c>
      <c r="O310" s="42" t="s">
        <v>32</v>
      </c>
      <c r="P310" s="42">
        <v>0</v>
      </c>
      <c r="Q310" s="42" t="s">
        <v>32</v>
      </c>
      <c r="R310" s="42" t="s">
        <v>32</v>
      </c>
      <c r="S310" s="88" t="s">
        <v>32</v>
      </c>
      <c r="T310" s="24" t="s">
        <v>528</v>
      </c>
      <c r="U310" s="1"/>
      <c r="W310" s="3"/>
      <c r="X310" s="3"/>
      <c r="Y310" s="3"/>
      <c r="Z310" s="3"/>
      <c r="AD310" s="1"/>
      <c r="AE310" s="1"/>
    </row>
    <row r="311" spans="1:31" ht="47.25" customHeight="1" x14ac:dyDescent="0.25">
      <c r="A311" s="22" t="s">
        <v>492</v>
      </c>
      <c r="B311" s="25" t="s">
        <v>680</v>
      </c>
      <c r="C311" s="26" t="s">
        <v>681</v>
      </c>
      <c r="D311" s="42" t="s">
        <v>32</v>
      </c>
      <c r="E311" s="42" t="s">
        <v>32</v>
      </c>
      <c r="F311" s="42" t="s">
        <v>32</v>
      </c>
      <c r="G311" s="42" t="s">
        <v>32</v>
      </c>
      <c r="H311" s="42">
        <f t="shared" si="92"/>
        <v>0.72299999999999998</v>
      </c>
      <c r="I311" s="42" t="s">
        <v>32</v>
      </c>
      <c r="J311" s="42">
        <v>0</v>
      </c>
      <c r="K311" s="42" t="s">
        <v>32</v>
      </c>
      <c r="L311" s="42">
        <v>0.72299999999999998</v>
      </c>
      <c r="M311" s="42" t="s">
        <v>32</v>
      </c>
      <c r="N311" s="42">
        <v>0</v>
      </c>
      <c r="O311" s="42" t="s">
        <v>32</v>
      </c>
      <c r="P311" s="42">
        <v>0</v>
      </c>
      <c r="Q311" s="42" t="s">
        <v>32</v>
      </c>
      <c r="R311" s="42" t="s">
        <v>32</v>
      </c>
      <c r="S311" s="88" t="s">
        <v>32</v>
      </c>
      <c r="T311" s="24" t="s">
        <v>528</v>
      </c>
      <c r="U311" s="1"/>
      <c r="W311" s="3"/>
      <c r="X311" s="3"/>
      <c r="Y311" s="3"/>
      <c r="Z311" s="3"/>
      <c r="AD311" s="1"/>
      <c r="AE311" s="1"/>
    </row>
    <row r="312" spans="1:31" ht="47.25" customHeight="1" x14ac:dyDescent="0.25">
      <c r="A312" s="22" t="s">
        <v>492</v>
      </c>
      <c r="B312" s="23" t="s">
        <v>682</v>
      </c>
      <c r="C312" s="24" t="s">
        <v>683</v>
      </c>
      <c r="D312" s="42" t="s">
        <v>32</v>
      </c>
      <c r="E312" s="42" t="s">
        <v>32</v>
      </c>
      <c r="F312" s="42" t="s">
        <v>32</v>
      </c>
      <c r="G312" s="42" t="s">
        <v>32</v>
      </c>
      <c r="H312" s="42">
        <f>J312+L312+N312+P312</f>
        <v>3.9800963500000002</v>
      </c>
      <c r="I312" s="42" t="s">
        <v>32</v>
      </c>
      <c r="J312" s="42">
        <v>0</v>
      </c>
      <c r="K312" s="42" t="s">
        <v>32</v>
      </c>
      <c r="L312" s="42">
        <v>0</v>
      </c>
      <c r="M312" s="42" t="s">
        <v>32</v>
      </c>
      <c r="N312" s="42">
        <v>3.9800963500000002</v>
      </c>
      <c r="O312" s="42" t="s">
        <v>32</v>
      </c>
      <c r="P312" s="42">
        <v>0</v>
      </c>
      <c r="Q312" s="42" t="s">
        <v>32</v>
      </c>
      <c r="R312" s="42" t="s">
        <v>32</v>
      </c>
      <c r="S312" s="88" t="s">
        <v>32</v>
      </c>
      <c r="T312" s="24" t="s">
        <v>528</v>
      </c>
      <c r="U312" s="1"/>
      <c r="W312" s="3"/>
      <c r="X312" s="3"/>
      <c r="Y312" s="3"/>
      <c r="Z312" s="3"/>
      <c r="AD312" s="1"/>
      <c r="AE312" s="1"/>
    </row>
    <row r="313" spans="1:31" ht="47.25" customHeight="1" x14ac:dyDescent="0.25">
      <c r="A313" s="22" t="s">
        <v>492</v>
      </c>
      <c r="B313" s="25" t="s">
        <v>684</v>
      </c>
      <c r="C313" s="26" t="s">
        <v>685</v>
      </c>
      <c r="D313" s="42">
        <v>0.23189735999999997</v>
      </c>
      <c r="E313" s="34">
        <v>0</v>
      </c>
      <c r="F313" s="42">
        <f t="shared" ref="F313:F328" si="93">D313-E313</f>
        <v>0.23189735999999997</v>
      </c>
      <c r="G313" s="42">
        <f t="shared" ref="G313:G328" si="94">I313+K313+M313+O313</f>
        <v>0.23189735999999997</v>
      </c>
      <c r="H313" s="42">
        <f t="shared" si="92"/>
        <v>0</v>
      </c>
      <c r="I313" s="42">
        <v>0</v>
      </c>
      <c r="J313" s="42">
        <v>0</v>
      </c>
      <c r="K313" s="42">
        <v>0</v>
      </c>
      <c r="L313" s="42">
        <v>0</v>
      </c>
      <c r="M313" s="42">
        <v>0</v>
      </c>
      <c r="N313" s="42">
        <v>0</v>
      </c>
      <c r="O313" s="42">
        <v>0.23189735999999997</v>
      </c>
      <c r="P313" s="42">
        <v>0</v>
      </c>
      <c r="Q313" s="42">
        <f t="shared" ref="Q313:Q328" si="95">F313-H313</f>
        <v>0.23189735999999997</v>
      </c>
      <c r="R313" s="42">
        <f t="shared" ref="R313:R328" si="96">H313-(I313+K313+M313)</f>
        <v>0</v>
      </c>
      <c r="S313" s="88">
        <v>0</v>
      </c>
      <c r="T313" s="24" t="s">
        <v>32</v>
      </c>
      <c r="U313" s="1"/>
      <c r="W313" s="3"/>
      <c r="X313" s="3"/>
      <c r="Y313" s="3"/>
      <c r="Z313" s="3"/>
      <c r="AD313" s="1"/>
      <c r="AE313" s="1"/>
    </row>
    <row r="314" spans="1:31" ht="78" customHeight="1" x14ac:dyDescent="0.25">
      <c r="A314" s="22" t="s">
        <v>492</v>
      </c>
      <c r="B314" s="25" t="s">
        <v>686</v>
      </c>
      <c r="C314" s="26" t="s">
        <v>687</v>
      </c>
      <c r="D314" s="42">
        <v>0.16912269600000002</v>
      </c>
      <c r="E314" s="42">
        <v>0</v>
      </c>
      <c r="F314" s="42">
        <f t="shared" si="93"/>
        <v>0.16912269600000002</v>
      </c>
      <c r="G314" s="42">
        <f t="shared" si="94"/>
        <v>0.16912269600000002</v>
      </c>
      <c r="H314" s="42">
        <f t="shared" si="92"/>
        <v>0.13200000000000001</v>
      </c>
      <c r="I314" s="42">
        <v>0</v>
      </c>
      <c r="J314" s="42">
        <v>0</v>
      </c>
      <c r="K314" s="42">
        <v>0</v>
      </c>
      <c r="L314" s="42">
        <v>0</v>
      </c>
      <c r="M314" s="42">
        <v>0</v>
      </c>
      <c r="N314" s="42">
        <v>0.13200000000000001</v>
      </c>
      <c r="O314" s="42">
        <v>0.16912269600000002</v>
      </c>
      <c r="P314" s="42">
        <v>0</v>
      </c>
      <c r="Q314" s="42">
        <f t="shared" si="95"/>
        <v>3.7122696000000011E-2</v>
      </c>
      <c r="R314" s="42">
        <f t="shared" si="96"/>
        <v>0.13200000000000001</v>
      </c>
      <c r="S314" s="88">
        <v>1</v>
      </c>
      <c r="T314" s="40" t="s">
        <v>688</v>
      </c>
      <c r="U314" s="1"/>
      <c r="W314" s="3"/>
      <c r="X314" s="3"/>
      <c r="Y314" s="3"/>
      <c r="Z314" s="3"/>
      <c r="AD314" s="1"/>
      <c r="AE314" s="1"/>
    </row>
    <row r="315" spans="1:31" ht="31.5" customHeight="1" x14ac:dyDescent="0.25">
      <c r="A315" s="22" t="s">
        <v>492</v>
      </c>
      <c r="B315" s="25" t="s">
        <v>689</v>
      </c>
      <c r="C315" s="26" t="s">
        <v>690</v>
      </c>
      <c r="D315" s="42">
        <v>0.13216199999999997</v>
      </c>
      <c r="E315" s="34">
        <v>0</v>
      </c>
      <c r="F315" s="42">
        <f t="shared" si="93"/>
        <v>0.13216199999999997</v>
      </c>
      <c r="G315" s="42">
        <f t="shared" si="94"/>
        <v>0.13216199999999997</v>
      </c>
      <c r="H315" s="42">
        <f t="shared" si="92"/>
        <v>0</v>
      </c>
      <c r="I315" s="42">
        <v>0</v>
      </c>
      <c r="J315" s="42">
        <v>0</v>
      </c>
      <c r="K315" s="42">
        <v>0</v>
      </c>
      <c r="L315" s="42">
        <v>0</v>
      </c>
      <c r="M315" s="42">
        <v>0</v>
      </c>
      <c r="N315" s="42">
        <v>0</v>
      </c>
      <c r="O315" s="42">
        <v>0.13216199999999997</v>
      </c>
      <c r="P315" s="42">
        <v>0</v>
      </c>
      <c r="Q315" s="42">
        <f t="shared" si="95"/>
        <v>0.13216199999999997</v>
      </c>
      <c r="R315" s="42">
        <f t="shared" si="96"/>
        <v>0</v>
      </c>
      <c r="S315" s="88">
        <v>0</v>
      </c>
      <c r="T315" s="24" t="s">
        <v>32</v>
      </c>
      <c r="U315" s="1"/>
      <c r="W315" s="3"/>
      <c r="X315" s="3"/>
      <c r="Y315" s="3"/>
      <c r="Z315" s="3"/>
      <c r="AD315" s="1"/>
      <c r="AE315" s="1"/>
    </row>
    <row r="316" spans="1:31" ht="70.5" customHeight="1" x14ac:dyDescent="0.25">
      <c r="A316" s="22" t="s">
        <v>492</v>
      </c>
      <c r="B316" s="25" t="s">
        <v>691</v>
      </c>
      <c r="C316" s="26" t="s">
        <v>692</v>
      </c>
      <c r="D316" s="42">
        <v>0.8865864</v>
      </c>
      <c r="E316" s="34">
        <v>0</v>
      </c>
      <c r="F316" s="42">
        <f t="shared" si="93"/>
        <v>0.8865864</v>
      </c>
      <c r="G316" s="42">
        <f t="shared" si="94"/>
        <v>0.8865864</v>
      </c>
      <c r="H316" s="42">
        <f t="shared" si="92"/>
        <v>0.65939999999999999</v>
      </c>
      <c r="I316" s="42">
        <v>0</v>
      </c>
      <c r="J316" s="42">
        <v>0</v>
      </c>
      <c r="K316" s="42">
        <v>0</v>
      </c>
      <c r="L316" s="42">
        <v>0.65939999999999999</v>
      </c>
      <c r="M316" s="42">
        <v>0</v>
      </c>
      <c r="N316" s="42">
        <v>0</v>
      </c>
      <c r="O316" s="42">
        <v>0.8865864</v>
      </c>
      <c r="P316" s="42">
        <v>0</v>
      </c>
      <c r="Q316" s="42">
        <f t="shared" si="95"/>
        <v>0.22718640000000001</v>
      </c>
      <c r="R316" s="42">
        <f t="shared" si="96"/>
        <v>0.65939999999999999</v>
      </c>
      <c r="S316" s="88">
        <v>1</v>
      </c>
      <c r="T316" s="24" t="s">
        <v>693</v>
      </c>
      <c r="U316" s="1"/>
      <c r="W316" s="3"/>
      <c r="X316" s="3"/>
      <c r="Y316" s="3"/>
      <c r="Z316" s="3"/>
      <c r="AD316" s="1"/>
      <c r="AE316" s="1"/>
    </row>
    <row r="317" spans="1:31" ht="31.5" customHeight="1" x14ac:dyDescent="0.25">
      <c r="A317" s="22" t="s">
        <v>492</v>
      </c>
      <c r="B317" s="25" t="s">
        <v>694</v>
      </c>
      <c r="C317" s="26" t="s">
        <v>695</v>
      </c>
      <c r="D317" s="42">
        <v>8.4137999999999991E-2</v>
      </c>
      <c r="E317" s="34">
        <v>0</v>
      </c>
      <c r="F317" s="42">
        <f t="shared" si="93"/>
        <v>8.4137999999999991E-2</v>
      </c>
      <c r="G317" s="42">
        <f t="shared" si="94"/>
        <v>8.4137999999999991E-2</v>
      </c>
      <c r="H317" s="42">
        <f t="shared" si="92"/>
        <v>0</v>
      </c>
      <c r="I317" s="42">
        <v>0</v>
      </c>
      <c r="J317" s="42">
        <v>0</v>
      </c>
      <c r="K317" s="42">
        <v>0</v>
      </c>
      <c r="L317" s="42">
        <v>0</v>
      </c>
      <c r="M317" s="42">
        <v>0</v>
      </c>
      <c r="N317" s="42">
        <v>0</v>
      </c>
      <c r="O317" s="42">
        <v>8.4137999999999991E-2</v>
      </c>
      <c r="P317" s="42">
        <v>0</v>
      </c>
      <c r="Q317" s="42">
        <f t="shared" si="95"/>
        <v>8.4137999999999991E-2</v>
      </c>
      <c r="R317" s="42">
        <f t="shared" si="96"/>
        <v>0</v>
      </c>
      <c r="S317" s="88">
        <v>0</v>
      </c>
      <c r="T317" s="24" t="s">
        <v>32</v>
      </c>
      <c r="U317" s="1"/>
      <c r="W317" s="3"/>
      <c r="X317" s="3"/>
      <c r="Y317" s="3"/>
      <c r="Z317" s="3"/>
      <c r="AD317" s="1"/>
      <c r="AE317" s="1"/>
    </row>
    <row r="318" spans="1:31" ht="31.5" customHeight="1" x14ac:dyDescent="0.25">
      <c r="A318" s="22" t="s">
        <v>492</v>
      </c>
      <c r="B318" s="25" t="s">
        <v>696</v>
      </c>
      <c r="C318" s="26" t="s">
        <v>697</v>
      </c>
      <c r="D318" s="42">
        <v>11.100208799999999</v>
      </c>
      <c r="E318" s="34">
        <v>0</v>
      </c>
      <c r="F318" s="42">
        <f t="shared" si="93"/>
        <v>11.100208799999999</v>
      </c>
      <c r="G318" s="42">
        <f t="shared" si="94"/>
        <v>11.100208799999999</v>
      </c>
      <c r="H318" s="42">
        <f t="shared" si="92"/>
        <v>0</v>
      </c>
      <c r="I318" s="42">
        <v>0</v>
      </c>
      <c r="J318" s="42">
        <v>0</v>
      </c>
      <c r="K318" s="42">
        <v>0</v>
      </c>
      <c r="L318" s="42">
        <v>0</v>
      </c>
      <c r="M318" s="42">
        <v>0</v>
      </c>
      <c r="N318" s="42">
        <v>0</v>
      </c>
      <c r="O318" s="42">
        <v>11.100208799999999</v>
      </c>
      <c r="P318" s="42">
        <v>0</v>
      </c>
      <c r="Q318" s="42">
        <f t="shared" si="95"/>
        <v>11.100208799999999</v>
      </c>
      <c r="R318" s="42">
        <f t="shared" si="96"/>
        <v>0</v>
      </c>
      <c r="S318" s="88">
        <v>0</v>
      </c>
      <c r="T318" s="24" t="s">
        <v>32</v>
      </c>
      <c r="U318" s="1"/>
      <c r="W318" s="3"/>
      <c r="X318" s="3"/>
      <c r="Y318" s="3"/>
      <c r="Z318" s="3"/>
      <c r="AD318" s="1"/>
      <c r="AE318" s="1"/>
    </row>
    <row r="319" spans="1:31" ht="31.5" customHeight="1" x14ac:dyDescent="0.25">
      <c r="A319" s="22" t="s">
        <v>492</v>
      </c>
      <c r="B319" s="25" t="s">
        <v>698</v>
      </c>
      <c r="C319" s="26" t="s">
        <v>699</v>
      </c>
      <c r="D319" s="42">
        <v>0.86709839999999994</v>
      </c>
      <c r="E319" s="34">
        <v>0</v>
      </c>
      <c r="F319" s="42">
        <f t="shared" si="93"/>
        <v>0.86709839999999994</v>
      </c>
      <c r="G319" s="42">
        <f t="shared" si="94"/>
        <v>0.86709840000000005</v>
      </c>
      <c r="H319" s="42">
        <f t="shared" si="92"/>
        <v>0</v>
      </c>
      <c r="I319" s="42">
        <v>0</v>
      </c>
      <c r="J319" s="42">
        <v>0</v>
      </c>
      <c r="K319" s="42">
        <v>0</v>
      </c>
      <c r="L319" s="42">
        <v>0</v>
      </c>
      <c r="M319" s="42">
        <v>0</v>
      </c>
      <c r="N319" s="42">
        <v>0</v>
      </c>
      <c r="O319" s="42">
        <v>0.86709840000000005</v>
      </c>
      <c r="P319" s="42">
        <v>0</v>
      </c>
      <c r="Q319" s="42">
        <f t="shared" si="95"/>
        <v>0.86709839999999994</v>
      </c>
      <c r="R319" s="42">
        <f t="shared" si="96"/>
        <v>0</v>
      </c>
      <c r="S319" s="88">
        <v>0</v>
      </c>
      <c r="T319" s="24" t="s">
        <v>32</v>
      </c>
      <c r="U319" s="1"/>
      <c r="W319" s="3"/>
      <c r="X319" s="3"/>
      <c r="Y319" s="3"/>
      <c r="Z319" s="3"/>
      <c r="AD319" s="1"/>
      <c r="AE319" s="1"/>
    </row>
    <row r="320" spans="1:31" ht="31.5" customHeight="1" x14ac:dyDescent="0.25">
      <c r="A320" s="22" t="s">
        <v>492</v>
      </c>
      <c r="B320" s="25" t="s">
        <v>700</v>
      </c>
      <c r="C320" s="26" t="s">
        <v>701</v>
      </c>
      <c r="D320" s="42">
        <v>5.5191215999999992</v>
      </c>
      <c r="E320" s="34">
        <v>0</v>
      </c>
      <c r="F320" s="42">
        <f t="shared" si="93"/>
        <v>5.5191215999999992</v>
      </c>
      <c r="G320" s="42">
        <f t="shared" si="94"/>
        <v>5.5191215999999992</v>
      </c>
      <c r="H320" s="42">
        <f t="shared" si="92"/>
        <v>0</v>
      </c>
      <c r="I320" s="42">
        <v>0</v>
      </c>
      <c r="J320" s="42">
        <v>0</v>
      </c>
      <c r="K320" s="42">
        <v>0</v>
      </c>
      <c r="L320" s="42">
        <v>0</v>
      </c>
      <c r="M320" s="42">
        <v>0</v>
      </c>
      <c r="N320" s="42">
        <v>0</v>
      </c>
      <c r="O320" s="42">
        <v>5.5191215999999992</v>
      </c>
      <c r="P320" s="42">
        <v>0</v>
      </c>
      <c r="Q320" s="42">
        <f t="shared" si="95"/>
        <v>5.5191215999999992</v>
      </c>
      <c r="R320" s="42">
        <f t="shared" si="96"/>
        <v>0</v>
      </c>
      <c r="S320" s="88">
        <v>0</v>
      </c>
      <c r="T320" s="24" t="s">
        <v>32</v>
      </c>
      <c r="U320" s="1"/>
      <c r="W320" s="3"/>
      <c r="X320" s="3"/>
      <c r="Y320" s="3"/>
      <c r="Z320" s="3"/>
      <c r="AD320" s="1"/>
      <c r="AE320" s="1"/>
    </row>
    <row r="321" spans="1:31" ht="31.5" customHeight="1" x14ac:dyDescent="0.25">
      <c r="A321" s="22" t="s">
        <v>492</v>
      </c>
      <c r="B321" s="25" t="s">
        <v>702</v>
      </c>
      <c r="C321" s="26" t="s">
        <v>703</v>
      </c>
      <c r="D321" s="42">
        <v>13.39375896</v>
      </c>
      <c r="E321" s="34">
        <v>0</v>
      </c>
      <c r="F321" s="42">
        <f t="shared" si="93"/>
        <v>13.39375896</v>
      </c>
      <c r="G321" s="42">
        <f t="shared" si="94"/>
        <v>13.39375896</v>
      </c>
      <c r="H321" s="42">
        <f t="shared" si="92"/>
        <v>0</v>
      </c>
      <c r="I321" s="42">
        <v>0</v>
      </c>
      <c r="J321" s="42">
        <v>0</v>
      </c>
      <c r="K321" s="42">
        <v>0</v>
      </c>
      <c r="L321" s="42">
        <v>0</v>
      </c>
      <c r="M321" s="42">
        <v>0</v>
      </c>
      <c r="N321" s="42">
        <v>0</v>
      </c>
      <c r="O321" s="42">
        <v>13.39375896</v>
      </c>
      <c r="P321" s="42">
        <v>0</v>
      </c>
      <c r="Q321" s="42">
        <f t="shared" si="95"/>
        <v>13.39375896</v>
      </c>
      <c r="R321" s="42">
        <f t="shared" si="96"/>
        <v>0</v>
      </c>
      <c r="S321" s="88">
        <v>0</v>
      </c>
      <c r="T321" s="24" t="s">
        <v>32</v>
      </c>
      <c r="U321" s="1"/>
      <c r="W321" s="3"/>
      <c r="X321" s="3"/>
      <c r="Y321" s="3"/>
      <c r="Z321" s="3"/>
      <c r="AD321" s="1"/>
      <c r="AE321" s="1"/>
    </row>
    <row r="322" spans="1:31" ht="31.5" customHeight="1" x14ac:dyDescent="0.25">
      <c r="A322" s="22" t="s">
        <v>492</v>
      </c>
      <c r="B322" s="25" t="s">
        <v>704</v>
      </c>
      <c r="C322" s="26" t="s">
        <v>705</v>
      </c>
      <c r="D322" s="42">
        <v>23.2451364</v>
      </c>
      <c r="E322" s="34">
        <v>0</v>
      </c>
      <c r="F322" s="42">
        <f t="shared" si="93"/>
        <v>23.2451364</v>
      </c>
      <c r="G322" s="42">
        <f t="shared" si="94"/>
        <v>11.1614124</v>
      </c>
      <c r="H322" s="42">
        <f t="shared" si="92"/>
        <v>0</v>
      </c>
      <c r="I322" s="42">
        <v>0</v>
      </c>
      <c r="J322" s="42">
        <v>0</v>
      </c>
      <c r="K322" s="42">
        <v>0</v>
      </c>
      <c r="L322" s="42">
        <v>0</v>
      </c>
      <c r="M322" s="42">
        <v>0</v>
      </c>
      <c r="N322" s="42">
        <v>0</v>
      </c>
      <c r="O322" s="42">
        <v>11.1614124</v>
      </c>
      <c r="P322" s="42">
        <v>0</v>
      </c>
      <c r="Q322" s="42">
        <f t="shared" si="95"/>
        <v>23.2451364</v>
      </c>
      <c r="R322" s="42">
        <f t="shared" si="96"/>
        <v>0</v>
      </c>
      <c r="S322" s="88">
        <v>0</v>
      </c>
      <c r="T322" s="24" t="s">
        <v>32</v>
      </c>
      <c r="U322" s="1"/>
      <c r="W322" s="3"/>
      <c r="X322" s="3"/>
      <c r="Y322" s="3"/>
      <c r="Z322" s="3"/>
      <c r="AD322" s="1"/>
      <c r="AE322" s="1"/>
    </row>
    <row r="323" spans="1:31" ht="31.5" customHeight="1" x14ac:dyDescent="0.25">
      <c r="A323" s="22" t="s">
        <v>492</v>
      </c>
      <c r="B323" s="25" t="s">
        <v>706</v>
      </c>
      <c r="C323" s="26" t="s">
        <v>707</v>
      </c>
      <c r="D323" s="42">
        <v>46.796616156000006</v>
      </c>
      <c r="E323" s="34">
        <v>0</v>
      </c>
      <c r="F323" s="42">
        <f t="shared" si="93"/>
        <v>46.796616156000006</v>
      </c>
      <c r="G323" s="42">
        <f t="shared" si="94"/>
        <v>39.643400591999999</v>
      </c>
      <c r="H323" s="42">
        <f t="shared" si="92"/>
        <v>0</v>
      </c>
      <c r="I323" s="42">
        <v>0</v>
      </c>
      <c r="J323" s="42">
        <v>0</v>
      </c>
      <c r="K323" s="42">
        <v>0</v>
      </c>
      <c r="L323" s="42">
        <v>0</v>
      </c>
      <c r="M323" s="42">
        <v>0</v>
      </c>
      <c r="N323" s="42">
        <v>0</v>
      </c>
      <c r="O323" s="42">
        <v>39.643400591999999</v>
      </c>
      <c r="P323" s="42">
        <v>0</v>
      </c>
      <c r="Q323" s="42">
        <f t="shared" si="95"/>
        <v>46.796616156000006</v>
      </c>
      <c r="R323" s="42">
        <f t="shared" si="96"/>
        <v>0</v>
      </c>
      <c r="S323" s="88">
        <v>0</v>
      </c>
      <c r="T323" s="24" t="s">
        <v>32</v>
      </c>
      <c r="U323" s="1"/>
      <c r="W323" s="3"/>
      <c r="X323" s="3"/>
      <c r="Y323" s="3"/>
      <c r="Z323" s="3"/>
      <c r="AD323" s="1"/>
      <c r="AE323" s="1"/>
    </row>
    <row r="324" spans="1:31" ht="31.5" customHeight="1" x14ac:dyDescent="0.25">
      <c r="A324" s="22" t="s">
        <v>492</v>
      </c>
      <c r="B324" s="25" t="s">
        <v>708</v>
      </c>
      <c r="C324" s="26" t="s">
        <v>709</v>
      </c>
      <c r="D324" s="42">
        <v>2.1708083999999999</v>
      </c>
      <c r="E324" s="34">
        <v>0</v>
      </c>
      <c r="F324" s="42">
        <f t="shared" si="93"/>
        <v>2.1708083999999999</v>
      </c>
      <c r="G324" s="42">
        <f t="shared" si="94"/>
        <v>2.1708083999999999</v>
      </c>
      <c r="H324" s="42">
        <f t="shared" si="92"/>
        <v>0</v>
      </c>
      <c r="I324" s="42">
        <v>0</v>
      </c>
      <c r="J324" s="42">
        <v>0</v>
      </c>
      <c r="K324" s="42">
        <v>0</v>
      </c>
      <c r="L324" s="42">
        <v>0</v>
      </c>
      <c r="M324" s="42">
        <v>0</v>
      </c>
      <c r="N324" s="42">
        <v>0</v>
      </c>
      <c r="O324" s="42">
        <v>2.1708083999999999</v>
      </c>
      <c r="P324" s="42">
        <v>0</v>
      </c>
      <c r="Q324" s="42">
        <f t="shared" si="95"/>
        <v>2.1708083999999999</v>
      </c>
      <c r="R324" s="42">
        <f t="shared" si="96"/>
        <v>0</v>
      </c>
      <c r="S324" s="88">
        <v>0</v>
      </c>
      <c r="T324" s="24" t="s">
        <v>32</v>
      </c>
      <c r="U324" s="1"/>
      <c r="W324" s="3"/>
      <c r="X324" s="3"/>
      <c r="Y324" s="3"/>
      <c r="Z324" s="3"/>
      <c r="AD324" s="1"/>
      <c r="AE324" s="1"/>
    </row>
    <row r="325" spans="1:31" ht="31.5" customHeight="1" x14ac:dyDescent="0.25">
      <c r="A325" s="22" t="s">
        <v>492</v>
      </c>
      <c r="B325" s="25" t="s">
        <v>710</v>
      </c>
      <c r="C325" s="26" t="s">
        <v>711</v>
      </c>
      <c r="D325" s="42">
        <v>2.1616224000000002</v>
      </c>
      <c r="E325" s="34">
        <v>0</v>
      </c>
      <c r="F325" s="42">
        <f t="shared" si="93"/>
        <v>2.1616224000000002</v>
      </c>
      <c r="G325" s="42">
        <f t="shared" si="94"/>
        <v>2.1616224000000002</v>
      </c>
      <c r="H325" s="42">
        <f t="shared" si="92"/>
        <v>0</v>
      </c>
      <c r="I325" s="42">
        <v>0</v>
      </c>
      <c r="J325" s="42">
        <v>0</v>
      </c>
      <c r="K325" s="42">
        <v>0</v>
      </c>
      <c r="L325" s="42">
        <v>0</v>
      </c>
      <c r="M325" s="42">
        <v>0</v>
      </c>
      <c r="N325" s="42">
        <v>0</v>
      </c>
      <c r="O325" s="42">
        <v>2.1616224000000002</v>
      </c>
      <c r="P325" s="42">
        <v>0</v>
      </c>
      <c r="Q325" s="42">
        <f t="shared" si="95"/>
        <v>2.1616224000000002</v>
      </c>
      <c r="R325" s="42">
        <f t="shared" si="96"/>
        <v>0</v>
      </c>
      <c r="S325" s="88">
        <v>0</v>
      </c>
      <c r="T325" s="24" t="s">
        <v>32</v>
      </c>
      <c r="U325" s="1"/>
      <c r="W325" s="3"/>
      <c r="X325" s="3"/>
      <c r="Y325" s="3"/>
      <c r="Z325" s="3"/>
      <c r="AD325" s="1"/>
      <c r="AE325" s="1"/>
    </row>
    <row r="326" spans="1:31" ht="31.5" customHeight="1" x14ac:dyDescent="0.25">
      <c r="A326" s="22" t="s">
        <v>492</v>
      </c>
      <c r="B326" s="25" t="s">
        <v>712</v>
      </c>
      <c r="C326" s="26" t="s">
        <v>713</v>
      </c>
      <c r="D326" s="42">
        <v>2.2044875999999998</v>
      </c>
      <c r="E326" s="34">
        <v>0</v>
      </c>
      <c r="F326" s="42">
        <f t="shared" si="93"/>
        <v>2.2044875999999998</v>
      </c>
      <c r="G326" s="42">
        <f t="shared" si="94"/>
        <v>2.2044875999999998</v>
      </c>
      <c r="H326" s="42">
        <f t="shared" si="92"/>
        <v>0</v>
      </c>
      <c r="I326" s="42">
        <v>0</v>
      </c>
      <c r="J326" s="42">
        <v>0</v>
      </c>
      <c r="K326" s="42">
        <v>0</v>
      </c>
      <c r="L326" s="42">
        <v>0</v>
      </c>
      <c r="M326" s="42">
        <v>0</v>
      </c>
      <c r="N326" s="42">
        <v>0</v>
      </c>
      <c r="O326" s="42">
        <v>2.2044875999999998</v>
      </c>
      <c r="P326" s="42">
        <v>0</v>
      </c>
      <c r="Q326" s="42">
        <f t="shared" si="95"/>
        <v>2.2044875999999998</v>
      </c>
      <c r="R326" s="42">
        <f t="shared" si="96"/>
        <v>0</v>
      </c>
      <c r="S326" s="88">
        <v>0</v>
      </c>
      <c r="T326" s="24" t="s">
        <v>32</v>
      </c>
      <c r="U326" s="1"/>
      <c r="W326" s="3"/>
      <c r="X326" s="3"/>
      <c r="Y326" s="3"/>
      <c r="Z326" s="3"/>
      <c r="AD326" s="1"/>
      <c r="AE326" s="1"/>
    </row>
    <row r="327" spans="1:31" ht="31.5" customHeight="1" x14ac:dyDescent="0.25">
      <c r="A327" s="22" t="s">
        <v>492</v>
      </c>
      <c r="B327" s="25" t="s">
        <v>714</v>
      </c>
      <c r="C327" s="26" t="s">
        <v>715</v>
      </c>
      <c r="D327" s="42">
        <v>1.3270932</v>
      </c>
      <c r="E327" s="34">
        <v>0</v>
      </c>
      <c r="F327" s="42">
        <f t="shared" si="93"/>
        <v>1.3270932</v>
      </c>
      <c r="G327" s="42">
        <f t="shared" si="94"/>
        <v>1.3270932</v>
      </c>
      <c r="H327" s="42">
        <f t="shared" si="92"/>
        <v>0</v>
      </c>
      <c r="I327" s="42">
        <v>0</v>
      </c>
      <c r="J327" s="42">
        <v>0</v>
      </c>
      <c r="K327" s="42">
        <v>0</v>
      </c>
      <c r="L327" s="42">
        <v>0</v>
      </c>
      <c r="M327" s="42">
        <v>0</v>
      </c>
      <c r="N327" s="42">
        <v>0</v>
      </c>
      <c r="O327" s="42">
        <v>1.3270932</v>
      </c>
      <c r="P327" s="42">
        <v>0</v>
      </c>
      <c r="Q327" s="42">
        <f t="shared" si="95"/>
        <v>1.3270932</v>
      </c>
      <c r="R327" s="42">
        <f t="shared" si="96"/>
        <v>0</v>
      </c>
      <c r="S327" s="88">
        <v>0</v>
      </c>
      <c r="T327" s="24" t="s">
        <v>32</v>
      </c>
      <c r="U327" s="1"/>
      <c r="W327" s="3"/>
      <c r="X327" s="3"/>
      <c r="Y327" s="3"/>
      <c r="Z327" s="3"/>
      <c r="AD327" s="1"/>
      <c r="AE327" s="1"/>
    </row>
    <row r="328" spans="1:31" ht="31.5" customHeight="1" x14ac:dyDescent="0.25">
      <c r="A328" s="22" t="s">
        <v>492</v>
      </c>
      <c r="B328" s="25" t="s">
        <v>716</v>
      </c>
      <c r="C328" s="26" t="s">
        <v>717</v>
      </c>
      <c r="D328" s="42">
        <v>0.20488559999999997</v>
      </c>
      <c r="E328" s="34">
        <v>0</v>
      </c>
      <c r="F328" s="42">
        <f t="shared" si="93"/>
        <v>0.20488559999999997</v>
      </c>
      <c r="G328" s="42">
        <f t="shared" si="94"/>
        <v>0.20488559999999997</v>
      </c>
      <c r="H328" s="42">
        <f t="shared" si="92"/>
        <v>0.16956360000000001</v>
      </c>
      <c r="I328" s="42">
        <v>0</v>
      </c>
      <c r="J328" s="42">
        <v>0.16956360000000001</v>
      </c>
      <c r="K328" s="42">
        <v>0</v>
      </c>
      <c r="L328" s="42">
        <v>0</v>
      </c>
      <c r="M328" s="42">
        <v>0</v>
      </c>
      <c r="N328" s="42">
        <v>0</v>
      </c>
      <c r="O328" s="42">
        <v>0.20488559999999997</v>
      </c>
      <c r="P328" s="42">
        <v>0</v>
      </c>
      <c r="Q328" s="42">
        <f t="shared" si="95"/>
        <v>3.5321999999999965E-2</v>
      </c>
      <c r="R328" s="42">
        <f t="shared" si="96"/>
        <v>0.16956360000000001</v>
      </c>
      <c r="S328" s="88">
        <v>1</v>
      </c>
      <c r="T328" s="24" t="s">
        <v>718</v>
      </c>
      <c r="U328" s="1"/>
      <c r="W328" s="3"/>
      <c r="X328" s="3"/>
      <c r="Y328" s="3"/>
      <c r="Z328" s="3"/>
      <c r="AD328" s="1"/>
      <c r="AE328" s="1"/>
    </row>
    <row r="329" spans="1:31" ht="60" customHeight="1" x14ac:dyDescent="0.25">
      <c r="A329" s="22" t="s">
        <v>492</v>
      </c>
      <c r="B329" s="25" t="s">
        <v>719</v>
      </c>
      <c r="C329" s="26" t="s">
        <v>720</v>
      </c>
      <c r="D329" s="42" t="s">
        <v>32</v>
      </c>
      <c r="E329" s="34" t="s">
        <v>32</v>
      </c>
      <c r="F329" s="42" t="s">
        <v>32</v>
      </c>
      <c r="G329" s="42" t="s">
        <v>32</v>
      </c>
      <c r="H329" s="42">
        <f t="shared" si="92"/>
        <v>0</v>
      </c>
      <c r="I329" s="42" t="s">
        <v>32</v>
      </c>
      <c r="J329" s="42">
        <v>0</v>
      </c>
      <c r="K329" s="42" t="s">
        <v>32</v>
      </c>
      <c r="L329" s="42">
        <v>0</v>
      </c>
      <c r="M329" s="42" t="s">
        <v>32</v>
      </c>
      <c r="N329" s="42">
        <v>0</v>
      </c>
      <c r="O329" s="42" t="s">
        <v>32</v>
      </c>
      <c r="P329" s="42">
        <v>0</v>
      </c>
      <c r="Q329" s="42" t="s">
        <v>32</v>
      </c>
      <c r="R329" s="42" t="s">
        <v>32</v>
      </c>
      <c r="S329" s="88" t="s">
        <v>32</v>
      </c>
      <c r="T329" s="24" t="s">
        <v>721</v>
      </c>
      <c r="U329" s="1"/>
      <c r="W329" s="3"/>
      <c r="X329" s="3"/>
      <c r="Y329" s="3"/>
      <c r="Z329" s="3"/>
      <c r="AD329" s="1"/>
      <c r="AE329" s="1"/>
    </row>
    <row r="330" spans="1:31" ht="60" customHeight="1" x14ac:dyDescent="0.25">
      <c r="A330" s="22" t="s">
        <v>492</v>
      </c>
      <c r="B330" s="25" t="s">
        <v>722</v>
      </c>
      <c r="C330" s="26" t="s">
        <v>723</v>
      </c>
      <c r="D330" s="42" t="s">
        <v>32</v>
      </c>
      <c r="E330" s="34" t="s">
        <v>32</v>
      </c>
      <c r="F330" s="42" t="s">
        <v>32</v>
      </c>
      <c r="G330" s="42" t="s">
        <v>32</v>
      </c>
      <c r="H330" s="42">
        <f t="shared" si="92"/>
        <v>1.1819999999999999</v>
      </c>
      <c r="I330" s="42" t="s">
        <v>32</v>
      </c>
      <c r="J330" s="42">
        <v>0</v>
      </c>
      <c r="K330" s="42" t="s">
        <v>32</v>
      </c>
      <c r="L330" s="42">
        <v>0</v>
      </c>
      <c r="M330" s="42" t="s">
        <v>32</v>
      </c>
      <c r="N330" s="42">
        <v>1.1819999999999999</v>
      </c>
      <c r="O330" s="42" t="s">
        <v>32</v>
      </c>
      <c r="P330" s="42">
        <v>0</v>
      </c>
      <c r="Q330" s="42" t="s">
        <v>32</v>
      </c>
      <c r="R330" s="42" t="s">
        <v>32</v>
      </c>
      <c r="S330" s="88" t="s">
        <v>32</v>
      </c>
      <c r="T330" s="24" t="s">
        <v>721</v>
      </c>
      <c r="U330" s="1"/>
      <c r="W330" s="3"/>
      <c r="X330" s="3"/>
      <c r="Y330" s="3"/>
      <c r="Z330" s="3"/>
      <c r="AD330" s="1"/>
      <c r="AE330" s="1"/>
    </row>
    <row r="331" spans="1:31" ht="60" customHeight="1" x14ac:dyDescent="0.25">
      <c r="A331" s="22" t="s">
        <v>492</v>
      </c>
      <c r="B331" s="25" t="s">
        <v>724</v>
      </c>
      <c r="C331" s="26" t="s">
        <v>725</v>
      </c>
      <c r="D331" s="42" t="s">
        <v>32</v>
      </c>
      <c r="E331" s="34" t="s">
        <v>32</v>
      </c>
      <c r="F331" s="42" t="s">
        <v>32</v>
      </c>
      <c r="G331" s="42" t="s">
        <v>32</v>
      </c>
      <c r="H331" s="42">
        <f t="shared" si="92"/>
        <v>2.8308</v>
      </c>
      <c r="I331" s="42" t="s">
        <v>32</v>
      </c>
      <c r="J331" s="42">
        <v>0</v>
      </c>
      <c r="K331" s="42" t="s">
        <v>32</v>
      </c>
      <c r="L331" s="42">
        <v>0</v>
      </c>
      <c r="M331" s="42" t="s">
        <v>32</v>
      </c>
      <c r="N331" s="42">
        <v>2.8308</v>
      </c>
      <c r="O331" s="42" t="s">
        <v>32</v>
      </c>
      <c r="P331" s="42">
        <v>0</v>
      </c>
      <c r="Q331" s="42" t="s">
        <v>32</v>
      </c>
      <c r="R331" s="42" t="s">
        <v>32</v>
      </c>
      <c r="S331" s="88" t="s">
        <v>32</v>
      </c>
      <c r="T331" s="24" t="s">
        <v>726</v>
      </c>
      <c r="U331" s="1"/>
      <c r="W331" s="3"/>
      <c r="X331" s="3"/>
      <c r="Y331" s="3"/>
      <c r="Z331" s="3"/>
      <c r="AD331" s="1"/>
      <c r="AE331" s="1"/>
    </row>
    <row r="332" spans="1:31" ht="60" customHeight="1" x14ac:dyDescent="0.25">
      <c r="A332" s="22" t="s">
        <v>492</v>
      </c>
      <c r="B332" s="25" t="s">
        <v>727</v>
      </c>
      <c r="C332" s="26" t="s">
        <v>728</v>
      </c>
      <c r="D332" s="42" t="s">
        <v>32</v>
      </c>
      <c r="E332" s="34" t="s">
        <v>32</v>
      </c>
      <c r="F332" s="42" t="s">
        <v>32</v>
      </c>
      <c r="G332" s="42" t="s">
        <v>32</v>
      </c>
      <c r="H332" s="42">
        <f t="shared" si="92"/>
        <v>1.028</v>
      </c>
      <c r="I332" s="42" t="s">
        <v>32</v>
      </c>
      <c r="J332" s="42">
        <v>0</v>
      </c>
      <c r="K332" s="42" t="s">
        <v>32</v>
      </c>
      <c r="L332" s="42">
        <v>1.028</v>
      </c>
      <c r="M332" s="42" t="s">
        <v>32</v>
      </c>
      <c r="N332" s="42">
        <v>0</v>
      </c>
      <c r="O332" s="42" t="s">
        <v>32</v>
      </c>
      <c r="P332" s="42">
        <v>0</v>
      </c>
      <c r="Q332" s="42" t="s">
        <v>32</v>
      </c>
      <c r="R332" s="42" t="s">
        <v>32</v>
      </c>
      <c r="S332" s="88" t="s">
        <v>32</v>
      </c>
      <c r="T332" s="24" t="s">
        <v>729</v>
      </c>
      <c r="U332" s="1"/>
      <c r="W332" s="3"/>
      <c r="X332" s="3"/>
      <c r="Y332" s="3"/>
      <c r="Z332" s="3"/>
      <c r="AD332" s="1"/>
      <c r="AE332" s="1"/>
    </row>
    <row r="333" spans="1:31" ht="60" customHeight="1" x14ac:dyDescent="0.25">
      <c r="A333" s="22" t="s">
        <v>492</v>
      </c>
      <c r="B333" s="25" t="s">
        <v>730</v>
      </c>
      <c r="C333" s="26" t="s">
        <v>731</v>
      </c>
      <c r="D333" s="42">
        <v>2.815798188</v>
      </c>
      <c r="E333" s="34">
        <v>1.5334234799999999</v>
      </c>
      <c r="F333" s="42">
        <f>D333-E333</f>
        <v>1.2823747080000001</v>
      </c>
      <c r="G333" s="42">
        <f>I333+K333+M333+O333</f>
        <v>1.2823747080000001</v>
      </c>
      <c r="H333" s="42">
        <f t="shared" si="92"/>
        <v>1.2359785900000002</v>
      </c>
      <c r="I333" s="42">
        <v>0</v>
      </c>
      <c r="J333" s="42">
        <v>0</v>
      </c>
      <c r="K333" s="42">
        <v>0</v>
      </c>
      <c r="L333" s="42">
        <v>0</v>
      </c>
      <c r="M333" s="42">
        <v>0</v>
      </c>
      <c r="N333" s="42">
        <v>1.2359785900000002</v>
      </c>
      <c r="O333" s="42">
        <v>1.2823747080000001</v>
      </c>
      <c r="P333" s="42">
        <v>0</v>
      </c>
      <c r="Q333" s="42">
        <f>F333-H333</f>
        <v>4.6396117999999875E-2</v>
      </c>
      <c r="R333" s="42">
        <f t="shared" ref="R333:R337" si="97">H333-(I333+K333+M333)</f>
        <v>1.2359785900000002</v>
      </c>
      <c r="S333" s="88">
        <v>1</v>
      </c>
      <c r="T333" s="40" t="s">
        <v>732</v>
      </c>
      <c r="U333" s="1"/>
      <c r="W333" s="3"/>
      <c r="X333" s="3"/>
      <c r="Y333" s="3"/>
      <c r="Z333" s="3"/>
      <c r="AD333" s="1"/>
      <c r="AE333" s="1"/>
    </row>
    <row r="334" spans="1:31" ht="60" customHeight="1" x14ac:dyDescent="0.25">
      <c r="A334" s="22" t="s">
        <v>492</v>
      </c>
      <c r="B334" s="25" t="s">
        <v>733</v>
      </c>
      <c r="C334" s="26" t="s">
        <v>734</v>
      </c>
      <c r="D334" s="42">
        <v>26.273643396000001</v>
      </c>
      <c r="E334" s="34">
        <v>7.7520335999999999</v>
      </c>
      <c r="F334" s="42">
        <f>D334-E334</f>
        <v>18.521609796</v>
      </c>
      <c r="G334" s="42">
        <f>I334+K334+M334+O334</f>
        <v>18.521609796</v>
      </c>
      <c r="H334" s="42">
        <f t="shared" si="92"/>
        <v>0.20039999999999999</v>
      </c>
      <c r="I334" s="42">
        <v>0</v>
      </c>
      <c r="J334" s="42">
        <v>0</v>
      </c>
      <c r="K334" s="42">
        <v>0</v>
      </c>
      <c r="L334" s="42">
        <v>0</v>
      </c>
      <c r="M334" s="42">
        <v>0</v>
      </c>
      <c r="N334" s="42">
        <v>0.20039999999999999</v>
      </c>
      <c r="O334" s="42">
        <v>18.521609796</v>
      </c>
      <c r="P334" s="42">
        <v>0</v>
      </c>
      <c r="Q334" s="42">
        <f>F334-H334</f>
        <v>18.321209796000002</v>
      </c>
      <c r="R334" s="42">
        <f t="shared" si="97"/>
        <v>0.20039999999999999</v>
      </c>
      <c r="S334" s="88">
        <v>1</v>
      </c>
      <c r="T334" s="24" t="s">
        <v>735</v>
      </c>
      <c r="U334" s="1"/>
      <c r="W334" s="3"/>
      <c r="X334" s="3"/>
      <c r="Y334" s="3"/>
      <c r="Z334" s="3"/>
      <c r="AD334" s="1"/>
      <c r="AE334" s="1"/>
    </row>
    <row r="335" spans="1:31" ht="152.25" customHeight="1" x14ac:dyDescent="0.25">
      <c r="A335" s="22" t="s">
        <v>492</v>
      </c>
      <c r="B335" s="25" t="s">
        <v>736</v>
      </c>
      <c r="C335" s="26" t="s">
        <v>737</v>
      </c>
      <c r="D335" s="42">
        <v>11.701168211999999</v>
      </c>
      <c r="E335" s="34">
        <v>7.6328787499999997</v>
      </c>
      <c r="F335" s="42">
        <f>D335-E335</f>
        <v>4.0682894619999992</v>
      </c>
      <c r="G335" s="42">
        <f>I335+K335+M335+O335</f>
        <v>4.1460423599999991</v>
      </c>
      <c r="H335" s="42">
        <f t="shared" si="92"/>
        <v>4.153308</v>
      </c>
      <c r="I335" s="42">
        <v>0</v>
      </c>
      <c r="J335" s="42">
        <v>0</v>
      </c>
      <c r="K335" s="42">
        <v>0</v>
      </c>
      <c r="L335" s="42">
        <v>0</v>
      </c>
      <c r="M335" s="42">
        <v>0</v>
      </c>
      <c r="N335" s="42">
        <v>4.153308</v>
      </c>
      <c r="O335" s="42">
        <v>4.1460423599999991</v>
      </c>
      <c r="P335" s="42">
        <v>0</v>
      </c>
      <c r="Q335" s="42">
        <f>F335-H335</f>
        <v>-8.501853800000081E-2</v>
      </c>
      <c r="R335" s="42">
        <f t="shared" si="97"/>
        <v>4.153308</v>
      </c>
      <c r="S335" s="88">
        <v>1</v>
      </c>
      <c r="T335" s="24" t="s">
        <v>738</v>
      </c>
      <c r="U335" s="1"/>
      <c r="W335" s="3"/>
      <c r="X335" s="3"/>
      <c r="Y335" s="3"/>
      <c r="Z335" s="3"/>
      <c r="AD335" s="1"/>
      <c r="AE335" s="1"/>
    </row>
    <row r="336" spans="1:31" ht="152.25" customHeight="1" x14ac:dyDescent="0.25">
      <c r="A336" s="22" t="s">
        <v>492</v>
      </c>
      <c r="B336" s="25" t="s">
        <v>739</v>
      </c>
      <c r="C336" s="26" t="s">
        <v>740</v>
      </c>
      <c r="D336" s="42">
        <v>18.847701924000003</v>
      </c>
      <c r="E336" s="34">
        <v>0</v>
      </c>
      <c r="F336" s="42">
        <f>D336-E336</f>
        <v>18.847701924000003</v>
      </c>
      <c r="G336" s="42">
        <f>I336+K336+M336+O336</f>
        <v>18.847701924000003</v>
      </c>
      <c r="H336" s="42">
        <f t="shared" si="92"/>
        <v>18.234000000000002</v>
      </c>
      <c r="I336" s="42">
        <v>0</v>
      </c>
      <c r="J336" s="42">
        <v>0</v>
      </c>
      <c r="K336" s="42">
        <v>0</v>
      </c>
      <c r="L336" s="42">
        <v>0</v>
      </c>
      <c r="M336" s="42">
        <v>0</v>
      </c>
      <c r="N336" s="42">
        <v>18.234000000000002</v>
      </c>
      <c r="O336" s="42">
        <v>18.847701924000003</v>
      </c>
      <c r="P336" s="42">
        <v>0</v>
      </c>
      <c r="Q336" s="42">
        <f>F336-H336</f>
        <v>0.61370192400000079</v>
      </c>
      <c r="R336" s="42">
        <f t="shared" si="97"/>
        <v>18.234000000000002</v>
      </c>
      <c r="S336" s="88">
        <v>1</v>
      </c>
      <c r="T336" s="24" t="s">
        <v>732</v>
      </c>
      <c r="U336" s="1"/>
      <c r="W336" s="3"/>
      <c r="X336" s="3"/>
      <c r="Y336" s="3"/>
      <c r="Z336" s="3"/>
      <c r="AD336" s="1"/>
      <c r="AE336" s="1"/>
    </row>
    <row r="337" spans="1:31" ht="152.25" customHeight="1" x14ac:dyDescent="0.25">
      <c r="A337" s="22" t="s">
        <v>492</v>
      </c>
      <c r="B337" s="25" t="s">
        <v>741</v>
      </c>
      <c r="C337" s="26" t="s">
        <v>742</v>
      </c>
      <c r="D337" s="42">
        <v>249.60000000000002</v>
      </c>
      <c r="E337" s="34">
        <v>117.92144443000001</v>
      </c>
      <c r="F337" s="42">
        <f>D337-E337</f>
        <v>131.67855557000001</v>
      </c>
      <c r="G337" s="42">
        <f>I337+K337+M337+O337</f>
        <v>135</v>
      </c>
      <c r="H337" s="42">
        <f t="shared" si="92"/>
        <v>165.36244086000002</v>
      </c>
      <c r="I337" s="42">
        <v>7.2</v>
      </c>
      <c r="J337" s="42">
        <v>111.34248606</v>
      </c>
      <c r="K337" s="42">
        <v>23.28</v>
      </c>
      <c r="L337" s="42">
        <v>22.516875480000003</v>
      </c>
      <c r="M337" s="42">
        <v>56.874444529999998</v>
      </c>
      <c r="N337" s="42">
        <v>31.503079320000001</v>
      </c>
      <c r="O337" s="42">
        <v>47.645555470000005</v>
      </c>
      <c r="P337" s="42">
        <v>0</v>
      </c>
      <c r="Q337" s="42">
        <f>F337-H337</f>
        <v>-33.683885290000006</v>
      </c>
      <c r="R337" s="42">
        <f t="shared" si="97"/>
        <v>78.007996330000026</v>
      </c>
      <c r="S337" s="88">
        <f t="shared" ref="S337" si="98">R337/(I337+K337+M337)</f>
        <v>0.89300546468714437</v>
      </c>
      <c r="T337" s="24" t="s">
        <v>743</v>
      </c>
      <c r="U337" s="1"/>
      <c r="W337" s="3"/>
      <c r="X337" s="3"/>
      <c r="Y337" s="3"/>
      <c r="Z337" s="3"/>
      <c r="AD337" s="1"/>
      <c r="AE337" s="1"/>
    </row>
    <row r="338" spans="1:31" ht="152.25" customHeight="1" x14ac:dyDescent="0.25">
      <c r="A338" s="22" t="s">
        <v>492</v>
      </c>
      <c r="B338" s="25" t="s">
        <v>744</v>
      </c>
      <c r="C338" s="26" t="s">
        <v>745</v>
      </c>
      <c r="D338" s="42" t="s">
        <v>32</v>
      </c>
      <c r="E338" s="34" t="s">
        <v>32</v>
      </c>
      <c r="F338" s="42" t="s">
        <v>32</v>
      </c>
      <c r="G338" s="42" t="s">
        <v>32</v>
      </c>
      <c r="H338" s="42">
        <f>J338+L338+N338+P338</f>
        <v>0.45</v>
      </c>
      <c r="I338" s="42" t="s">
        <v>32</v>
      </c>
      <c r="J338" s="42">
        <v>0</v>
      </c>
      <c r="K338" s="42" t="s">
        <v>32</v>
      </c>
      <c r="L338" s="42">
        <v>0</v>
      </c>
      <c r="M338" s="42" t="s">
        <v>32</v>
      </c>
      <c r="N338" s="42">
        <v>0.45</v>
      </c>
      <c r="O338" s="42" t="s">
        <v>32</v>
      </c>
      <c r="P338" s="42">
        <v>0</v>
      </c>
      <c r="Q338" s="42" t="s">
        <v>32</v>
      </c>
      <c r="R338" s="42" t="s">
        <v>32</v>
      </c>
      <c r="S338" s="88" t="s">
        <v>32</v>
      </c>
      <c r="T338" s="24" t="s">
        <v>746</v>
      </c>
      <c r="U338" s="1"/>
      <c r="W338" s="3"/>
      <c r="X338" s="3"/>
      <c r="Y338" s="3"/>
      <c r="Z338" s="3"/>
      <c r="AD338" s="1"/>
      <c r="AE338" s="1"/>
    </row>
    <row r="339" spans="1:31" ht="152.25" customHeight="1" x14ac:dyDescent="0.25">
      <c r="A339" s="22" t="s">
        <v>492</v>
      </c>
      <c r="B339" s="25" t="s">
        <v>747</v>
      </c>
      <c r="C339" s="26" t="s">
        <v>748</v>
      </c>
      <c r="D339" s="42" t="s">
        <v>32</v>
      </c>
      <c r="E339" s="34" t="s">
        <v>32</v>
      </c>
      <c r="F339" s="42" t="s">
        <v>32</v>
      </c>
      <c r="G339" s="42" t="s">
        <v>32</v>
      </c>
      <c r="H339" s="42">
        <f t="shared" si="92"/>
        <v>1.8988800000000001</v>
      </c>
      <c r="I339" s="42" t="s">
        <v>32</v>
      </c>
      <c r="J339" s="42">
        <v>1.8988800000000001</v>
      </c>
      <c r="K339" s="42" t="s">
        <v>32</v>
      </c>
      <c r="L339" s="42">
        <v>0</v>
      </c>
      <c r="M339" s="42" t="s">
        <v>32</v>
      </c>
      <c r="N339" s="42">
        <v>0</v>
      </c>
      <c r="O339" s="90" t="s">
        <v>32</v>
      </c>
      <c r="P339" s="42">
        <v>0</v>
      </c>
      <c r="Q339" s="42" t="s">
        <v>32</v>
      </c>
      <c r="R339" s="42" t="s">
        <v>32</v>
      </c>
      <c r="S339" s="88" t="s">
        <v>32</v>
      </c>
      <c r="T339" s="24" t="s">
        <v>746</v>
      </c>
      <c r="U339" s="1"/>
      <c r="W339" s="3"/>
      <c r="X339" s="3"/>
      <c r="Y339" s="3"/>
      <c r="Z339" s="3"/>
      <c r="AD339" s="1"/>
      <c r="AE339" s="1"/>
    </row>
    <row r="340" spans="1:31" ht="152.25" customHeight="1" x14ac:dyDescent="0.25">
      <c r="A340" s="22" t="s">
        <v>492</v>
      </c>
      <c r="B340" s="25" t="s">
        <v>749</v>
      </c>
      <c r="C340" s="26" t="s">
        <v>750</v>
      </c>
      <c r="D340" s="42" t="s">
        <v>32</v>
      </c>
      <c r="E340" s="42" t="s">
        <v>32</v>
      </c>
      <c r="F340" s="42" t="s">
        <v>32</v>
      </c>
      <c r="G340" s="42" t="s">
        <v>32</v>
      </c>
      <c r="H340" s="42">
        <f t="shared" si="92"/>
        <v>1.0256000000000001</v>
      </c>
      <c r="I340" s="42" t="s">
        <v>32</v>
      </c>
      <c r="J340" s="42">
        <v>0.98399999999999999</v>
      </c>
      <c r="K340" s="42" t="s">
        <v>32</v>
      </c>
      <c r="L340" s="42">
        <v>0</v>
      </c>
      <c r="M340" s="42" t="s">
        <v>32</v>
      </c>
      <c r="N340" s="42">
        <v>4.1599999999999998E-2</v>
      </c>
      <c r="O340" s="42" t="s">
        <v>32</v>
      </c>
      <c r="P340" s="42">
        <v>0</v>
      </c>
      <c r="Q340" s="42" t="s">
        <v>32</v>
      </c>
      <c r="R340" s="42" t="s">
        <v>32</v>
      </c>
      <c r="S340" s="88" t="s">
        <v>32</v>
      </c>
      <c r="T340" s="24" t="s">
        <v>746</v>
      </c>
      <c r="U340" s="1"/>
      <c r="W340" s="3"/>
      <c r="X340" s="3"/>
      <c r="Y340" s="3"/>
      <c r="Z340" s="3"/>
      <c r="AD340" s="1"/>
      <c r="AE340" s="1"/>
    </row>
    <row r="341" spans="1:31" ht="152.25" customHeight="1" x14ac:dyDescent="0.25">
      <c r="A341" s="22" t="s">
        <v>492</v>
      </c>
      <c r="B341" s="25" t="s">
        <v>751</v>
      </c>
      <c r="C341" s="26" t="s">
        <v>752</v>
      </c>
      <c r="D341" s="42" t="s">
        <v>32</v>
      </c>
      <c r="E341" s="42" t="s">
        <v>32</v>
      </c>
      <c r="F341" s="42" t="s">
        <v>32</v>
      </c>
      <c r="G341" s="42" t="s">
        <v>32</v>
      </c>
      <c r="H341" s="42">
        <f t="shared" si="92"/>
        <v>99.230769240000001</v>
      </c>
      <c r="I341" s="42" t="s">
        <v>32</v>
      </c>
      <c r="J341" s="42">
        <v>33.07692308</v>
      </c>
      <c r="K341" s="42" t="s">
        <v>32</v>
      </c>
      <c r="L341" s="42">
        <v>33.07692308</v>
      </c>
      <c r="M341" s="42" t="s">
        <v>32</v>
      </c>
      <c r="N341" s="42">
        <v>33.07692308</v>
      </c>
      <c r="O341" s="42" t="s">
        <v>32</v>
      </c>
      <c r="P341" s="42">
        <v>0</v>
      </c>
      <c r="Q341" s="42" t="s">
        <v>32</v>
      </c>
      <c r="R341" s="42" t="s">
        <v>32</v>
      </c>
      <c r="S341" s="88" t="s">
        <v>32</v>
      </c>
      <c r="T341" s="24" t="s">
        <v>746</v>
      </c>
      <c r="U341" s="1"/>
      <c r="W341" s="3"/>
      <c r="X341" s="3"/>
      <c r="Y341" s="3"/>
      <c r="Z341" s="3"/>
      <c r="AD341" s="1"/>
      <c r="AE341" s="1"/>
    </row>
    <row r="342" spans="1:31" ht="152.25" customHeight="1" x14ac:dyDescent="0.25">
      <c r="A342" s="22" t="s">
        <v>492</v>
      </c>
      <c r="B342" s="25" t="s">
        <v>753</v>
      </c>
      <c r="C342" s="26" t="s">
        <v>754</v>
      </c>
      <c r="D342" s="42" t="s">
        <v>32</v>
      </c>
      <c r="E342" s="34" t="s">
        <v>32</v>
      </c>
      <c r="F342" s="42" t="s">
        <v>32</v>
      </c>
      <c r="G342" s="42" t="s">
        <v>32</v>
      </c>
      <c r="H342" s="42">
        <f t="shared" si="92"/>
        <v>0</v>
      </c>
      <c r="I342" s="42" t="s">
        <v>32</v>
      </c>
      <c r="J342" s="42">
        <v>0</v>
      </c>
      <c r="K342" s="42" t="s">
        <v>32</v>
      </c>
      <c r="L342" s="42">
        <v>0</v>
      </c>
      <c r="M342" s="42" t="s">
        <v>32</v>
      </c>
      <c r="N342" s="42">
        <v>0</v>
      </c>
      <c r="O342" s="90" t="s">
        <v>32</v>
      </c>
      <c r="P342" s="42">
        <v>0</v>
      </c>
      <c r="Q342" s="42" t="s">
        <v>32</v>
      </c>
      <c r="R342" s="42" t="s">
        <v>32</v>
      </c>
      <c r="S342" s="88" t="s">
        <v>32</v>
      </c>
      <c r="T342" s="24" t="s">
        <v>755</v>
      </c>
      <c r="U342" s="1"/>
      <c r="W342" s="3"/>
      <c r="X342" s="3"/>
      <c r="Y342" s="3"/>
      <c r="Z342" s="3"/>
      <c r="AD342" s="1"/>
      <c r="AE342" s="1"/>
    </row>
    <row r="343" spans="1:31" ht="152.25" customHeight="1" x14ac:dyDescent="0.25">
      <c r="A343" s="92" t="s">
        <v>492</v>
      </c>
      <c r="B343" s="100" t="s">
        <v>756</v>
      </c>
      <c r="C343" s="94" t="s">
        <v>757</v>
      </c>
      <c r="D343" s="95" t="s">
        <v>32</v>
      </c>
      <c r="E343" s="96" t="s">
        <v>32</v>
      </c>
      <c r="F343" s="95" t="s">
        <v>32</v>
      </c>
      <c r="G343" s="95" t="s">
        <v>32</v>
      </c>
      <c r="H343" s="42">
        <f t="shared" si="92"/>
        <v>9.5174999999999996E-2</v>
      </c>
      <c r="I343" s="95" t="s">
        <v>32</v>
      </c>
      <c r="J343" s="95">
        <v>0</v>
      </c>
      <c r="K343" s="95" t="s">
        <v>32</v>
      </c>
      <c r="L343" s="95">
        <v>9.5174999999999996E-2</v>
      </c>
      <c r="M343" s="95" t="s">
        <v>32</v>
      </c>
      <c r="N343" s="95">
        <v>0</v>
      </c>
      <c r="O343" s="104" t="s">
        <v>32</v>
      </c>
      <c r="P343" s="95">
        <v>0</v>
      </c>
      <c r="Q343" s="95" t="s">
        <v>32</v>
      </c>
      <c r="R343" s="95" t="s">
        <v>32</v>
      </c>
      <c r="S343" s="97" t="s">
        <v>32</v>
      </c>
      <c r="T343" s="43" t="s">
        <v>758</v>
      </c>
      <c r="U343" s="1"/>
      <c r="W343" s="3"/>
      <c r="X343" s="3"/>
      <c r="Y343" s="3"/>
      <c r="Z343" s="3"/>
      <c r="AD343" s="1"/>
      <c r="AE343" s="1"/>
    </row>
    <row r="344" spans="1:31" ht="22.5" customHeight="1" x14ac:dyDescent="0.25">
      <c r="A344" s="132" t="s">
        <v>492</v>
      </c>
      <c r="B344" s="136" t="s">
        <v>759</v>
      </c>
      <c r="C344" s="134" t="s">
        <v>760</v>
      </c>
      <c r="D344" s="113" t="s">
        <v>32</v>
      </c>
      <c r="E344" s="135" t="s">
        <v>32</v>
      </c>
      <c r="F344" s="113" t="s">
        <v>32</v>
      </c>
      <c r="G344" s="113" t="s">
        <v>32</v>
      </c>
      <c r="H344" s="106">
        <f t="shared" si="92"/>
        <v>0.11024341999999998</v>
      </c>
      <c r="I344" s="113" t="s">
        <v>32</v>
      </c>
      <c r="J344" s="113">
        <v>0</v>
      </c>
      <c r="K344" s="113" t="s">
        <v>32</v>
      </c>
      <c r="L344" s="113">
        <v>0.11024341999999998</v>
      </c>
      <c r="M344" s="113" t="s">
        <v>32</v>
      </c>
      <c r="N344" s="113">
        <v>0</v>
      </c>
      <c r="O344" s="139" t="s">
        <v>32</v>
      </c>
      <c r="P344" s="113">
        <v>0</v>
      </c>
      <c r="Q344" s="113" t="s">
        <v>32</v>
      </c>
      <c r="R344" s="113" t="s">
        <v>32</v>
      </c>
      <c r="S344" s="98" t="s">
        <v>32</v>
      </c>
      <c r="T344" s="137" t="s">
        <v>761</v>
      </c>
      <c r="U344" s="1"/>
      <c r="W344" s="3"/>
      <c r="X344" s="3"/>
      <c r="Y344" s="3"/>
      <c r="Z344" s="3"/>
      <c r="AD344" s="1"/>
      <c r="AE344" s="1"/>
    </row>
    <row r="345" spans="1:31" ht="15.75" customHeight="1" x14ac:dyDescent="0.25">
      <c r="A345" s="17" t="s">
        <v>762</v>
      </c>
      <c r="B345" s="18" t="s">
        <v>763</v>
      </c>
      <c r="C345" s="19" t="s">
        <v>31</v>
      </c>
      <c r="D345" s="82">
        <f t="shared" ref="D345:R345" si="99">SUM(D346,D365,D381,D411,D420,D427,D428)</f>
        <v>7719.0452520511999</v>
      </c>
      <c r="E345" s="82">
        <f t="shared" si="99"/>
        <v>426.57790958999999</v>
      </c>
      <c r="F345" s="82">
        <f t="shared" si="99"/>
        <v>7292.4673424611992</v>
      </c>
      <c r="G345" s="82">
        <f t="shared" si="99"/>
        <v>184.41933658799996</v>
      </c>
      <c r="H345" s="82">
        <f t="shared" si="99"/>
        <v>460.85831207000007</v>
      </c>
      <c r="I345" s="82">
        <f t="shared" si="99"/>
        <v>5.1365372439999941</v>
      </c>
      <c r="J345" s="82">
        <f t="shared" si="99"/>
        <v>97.785712810000007</v>
      </c>
      <c r="K345" s="82">
        <f t="shared" si="99"/>
        <v>4.479410294</v>
      </c>
      <c r="L345" s="82">
        <f t="shared" si="99"/>
        <v>116.38037882</v>
      </c>
      <c r="M345" s="82">
        <f t="shared" si="99"/>
        <v>21.761599214</v>
      </c>
      <c r="N345" s="82">
        <f t="shared" si="99"/>
        <v>246.69222044000003</v>
      </c>
      <c r="O345" s="82">
        <f t="shared" si="99"/>
        <v>153.04178983599999</v>
      </c>
      <c r="P345" s="82">
        <f t="shared" si="99"/>
        <v>0</v>
      </c>
      <c r="Q345" s="82">
        <f t="shared" si="99"/>
        <v>7226.5290844611991</v>
      </c>
      <c r="R345" s="82">
        <f t="shared" si="99"/>
        <v>34.560711248000004</v>
      </c>
      <c r="S345" s="83">
        <f>R345/(I345+K345)</f>
        <v>3.5941035567658925</v>
      </c>
      <c r="T345" s="21" t="s">
        <v>32</v>
      </c>
      <c r="U345" s="1"/>
      <c r="W345" s="3"/>
      <c r="X345" s="3"/>
      <c r="Y345" s="3"/>
      <c r="Z345" s="3"/>
      <c r="AD345" s="1"/>
      <c r="AE345" s="1"/>
    </row>
    <row r="346" spans="1:31" ht="31.5" customHeight="1" x14ac:dyDescent="0.25">
      <c r="A346" s="17" t="s">
        <v>764</v>
      </c>
      <c r="B346" s="18" t="s">
        <v>50</v>
      </c>
      <c r="C346" s="19" t="s">
        <v>31</v>
      </c>
      <c r="D346" s="82">
        <f t="shared" ref="D346:R346" si="100">D347+D350+D353+D364</f>
        <v>76.53</v>
      </c>
      <c r="E346" s="82">
        <f t="shared" si="100"/>
        <v>6.9129044300000011</v>
      </c>
      <c r="F346" s="82">
        <f t="shared" si="100"/>
        <v>69.617095570000004</v>
      </c>
      <c r="G346" s="82">
        <f t="shared" si="100"/>
        <v>23.99</v>
      </c>
      <c r="H346" s="82">
        <f t="shared" si="100"/>
        <v>27.096979970000003</v>
      </c>
      <c r="I346" s="82">
        <f t="shared" si="100"/>
        <v>0</v>
      </c>
      <c r="J346" s="82">
        <f t="shared" si="100"/>
        <v>2.1315259200000001</v>
      </c>
      <c r="K346" s="82">
        <f t="shared" si="100"/>
        <v>0</v>
      </c>
      <c r="L346" s="82">
        <f t="shared" si="100"/>
        <v>16.90626765</v>
      </c>
      <c r="M346" s="82">
        <f t="shared" si="100"/>
        <v>8.58</v>
      </c>
      <c r="N346" s="82">
        <f t="shared" si="100"/>
        <v>8.0591863999999998</v>
      </c>
      <c r="O346" s="82">
        <f t="shared" si="100"/>
        <v>15.409999999999998</v>
      </c>
      <c r="P346" s="82">
        <f t="shared" si="100"/>
        <v>0</v>
      </c>
      <c r="Q346" s="82">
        <f t="shared" si="100"/>
        <v>51.446836470000001</v>
      </c>
      <c r="R346" s="82">
        <f t="shared" si="100"/>
        <v>9.5902591000000026</v>
      </c>
      <c r="S346" s="83">
        <v>1</v>
      </c>
      <c r="T346" s="21" t="s">
        <v>32</v>
      </c>
      <c r="U346" s="1"/>
      <c r="W346" s="3"/>
      <c r="X346" s="3"/>
      <c r="Y346" s="3"/>
      <c r="Z346" s="3"/>
      <c r="AD346" s="1"/>
      <c r="AE346" s="1"/>
    </row>
    <row r="347" spans="1:31" ht="78.75" customHeight="1" x14ac:dyDescent="0.25">
      <c r="A347" s="17" t="s">
        <v>765</v>
      </c>
      <c r="B347" s="18" t="s">
        <v>52</v>
      </c>
      <c r="C347" s="19" t="s">
        <v>31</v>
      </c>
      <c r="D347" s="82">
        <f t="shared" ref="D347:R347" si="101">SUM(D348:D349)</f>
        <v>0</v>
      </c>
      <c r="E347" s="82">
        <f t="shared" si="101"/>
        <v>0</v>
      </c>
      <c r="F347" s="82">
        <f t="shared" si="101"/>
        <v>0</v>
      </c>
      <c r="G347" s="82">
        <f t="shared" si="101"/>
        <v>0</v>
      </c>
      <c r="H347" s="82">
        <f t="shared" si="101"/>
        <v>0</v>
      </c>
      <c r="I347" s="82">
        <f t="shared" si="101"/>
        <v>0</v>
      </c>
      <c r="J347" s="82">
        <f t="shared" si="101"/>
        <v>0</v>
      </c>
      <c r="K347" s="82">
        <f t="shared" si="101"/>
        <v>0</v>
      </c>
      <c r="L347" s="82">
        <f t="shared" si="101"/>
        <v>0</v>
      </c>
      <c r="M347" s="82">
        <f t="shared" si="101"/>
        <v>0</v>
      </c>
      <c r="N347" s="82">
        <f t="shared" si="101"/>
        <v>0</v>
      </c>
      <c r="O347" s="82">
        <f t="shared" si="101"/>
        <v>0</v>
      </c>
      <c r="P347" s="82">
        <f t="shared" si="101"/>
        <v>0</v>
      </c>
      <c r="Q347" s="82">
        <f t="shared" si="101"/>
        <v>0</v>
      </c>
      <c r="R347" s="82">
        <f t="shared" si="101"/>
        <v>0</v>
      </c>
      <c r="S347" s="83">
        <v>0</v>
      </c>
      <c r="T347" s="21" t="s">
        <v>32</v>
      </c>
      <c r="U347" s="1"/>
      <c r="W347" s="3"/>
      <c r="X347" s="3"/>
      <c r="Y347" s="3"/>
      <c r="Z347" s="3"/>
      <c r="AD347" s="1"/>
      <c r="AE347" s="1"/>
    </row>
    <row r="348" spans="1:31" ht="31.5" customHeight="1" x14ac:dyDescent="0.25">
      <c r="A348" s="17" t="s">
        <v>766</v>
      </c>
      <c r="B348" s="18" t="s">
        <v>56</v>
      </c>
      <c r="C348" s="19" t="s">
        <v>31</v>
      </c>
      <c r="D348" s="82">
        <v>0</v>
      </c>
      <c r="E348" s="82">
        <v>0</v>
      </c>
      <c r="F348" s="82">
        <v>0</v>
      </c>
      <c r="G348" s="82">
        <v>0</v>
      </c>
      <c r="H348" s="82">
        <v>0</v>
      </c>
      <c r="I348" s="82">
        <v>0</v>
      </c>
      <c r="J348" s="82">
        <v>0</v>
      </c>
      <c r="K348" s="82">
        <v>0</v>
      </c>
      <c r="L348" s="82">
        <v>0</v>
      </c>
      <c r="M348" s="82">
        <v>0</v>
      </c>
      <c r="N348" s="82">
        <v>0</v>
      </c>
      <c r="O348" s="82">
        <v>0</v>
      </c>
      <c r="P348" s="82">
        <v>0</v>
      </c>
      <c r="Q348" s="82">
        <v>0</v>
      </c>
      <c r="R348" s="82">
        <v>0</v>
      </c>
      <c r="S348" s="83">
        <v>0</v>
      </c>
      <c r="T348" s="21" t="s">
        <v>32</v>
      </c>
      <c r="U348" s="1"/>
      <c r="W348" s="3"/>
      <c r="X348" s="3"/>
      <c r="Y348" s="3"/>
      <c r="Z348" s="3"/>
      <c r="AD348" s="1"/>
      <c r="AE348" s="1"/>
    </row>
    <row r="349" spans="1:31" ht="31.5" customHeight="1" x14ac:dyDescent="0.25">
      <c r="A349" s="17" t="s">
        <v>767</v>
      </c>
      <c r="B349" s="18" t="s">
        <v>56</v>
      </c>
      <c r="C349" s="19" t="s">
        <v>31</v>
      </c>
      <c r="D349" s="82">
        <v>0</v>
      </c>
      <c r="E349" s="82">
        <v>0</v>
      </c>
      <c r="F349" s="82">
        <v>0</v>
      </c>
      <c r="G349" s="82">
        <v>0</v>
      </c>
      <c r="H349" s="82">
        <v>0</v>
      </c>
      <c r="I349" s="82">
        <v>0</v>
      </c>
      <c r="J349" s="82">
        <v>0</v>
      </c>
      <c r="K349" s="82">
        <v>0</v>
      </c>
      <c r="L349" s="82">
        <v>0</v>
      </c>
      <c r="M349" s="82">
        <v>0</v>
      </c>
      <c r="N349" s="82">
        <v>0</v>
      </c>
      <c r="O349" s="82">
        <v>0</v>
      </c>
      <c r="P349" s="82">
        <v>0</v>
      </c>
      <c r="Q349" s="82">
        <v>0</v>
      </c>
      <c r="R349" s="82">
        <v>0</v>
      </c>
      <c r="S349" s="83">
        <v>0</v>
      </c>
      <c r="T349" s="21" t="s">
        <v>32</v>
      </c>
      <c r="U349" s="1"/>
      <c r="W349" s="3"/>
      <c r="X349" s="3"/>
      <c r="Y349" s="3"/>
      <c r="Z349" s="3"/>
      <c r="AD349" s="1"/>
      <c r="AE349" s="1"/>
    </row>
    <row r="350" spans="1:31" ht="47.25" customHeight="1" x14ac:dyDescent="0.25">
      <c r="A350" s="17" t="s">
        <v>768</v>
      </c>
      <c r="B350" s="18" t="s">
        <v>58</v>
      </c>
      <c r="C350" s="19" t="s">
        <v>31</v>
      </c>
      <c r="D350" s="82">
        <f t="shared" ref="D350:R350" si="102">SUM(D351)</f>
        <v>0</v>
      </c>
      <c r="E350" s="82">
        <f t="shared" si="102"/>
        <v>0</v>
      </c>
      <c r="F350" s="82">
        <f t="shared" si="102"/>
        <v>0</v>
      </c>
      <c r="G350" s="82">
        <f t="shared" si="102"/>
        <v>0</v>
      </c>
      <c r="H350" s="82">
        <f t="shared" si="102"/>
        <v>0</v>
      </c>
      <c r="I350" s="82">
        <f t="shared" si="102"/>
        <v>0</v>
      </c>
      <c r="J350" s="82">
        <f t="shared" si="102"/>
        <v>0</v>
      </c>
      <c r="K350" s="82">
        <f t="shared" si="102"/>
        <v>0</v>
      </c>
      <c r="L350" s="82">
        <f t="shared" si="102"/>
        <v>0</v>
      </c>
      <c r="M350" s="82">
        <f t="shared" si="102"/>
        <v>0</v>
      </c>
      <c r="N350" s="82">
        <f t="shared" si="102"/>
        <v>0</v>
      </c>
      <c r="O350" s="82">
        <f t="shared" si="102"/>
        <v>0</v>
      </c>
      <c r="P350" s="82">
        <f t="shared" si="102"/>
        <v>0</v>
      </c>
      <c r="Q350" s="82">
        <f t="shared" si="102"/>
        <v>0</v>
      </c>
      <c r="R350" s="82">
        <f t="shared" si="102"/>
        <v>0</v>
      </c>
      <c r="S350" s="83">
        <v>0</v>
      </c>
      <c r="T350" s="21" t="s">
        <v>32</v>
      </c>
      <c r="U350" s="1"/>
      <c r="W350" s="3"/>
      <c r="X350" s="3"/>
      <c r="Y350" s="3"/>
      <c r="Z350" s="3"/>
      <c r="AD350" s="1"/>
      <c r="AE350" s="1"/>
    </row>
    <row r="351" spans="1:31" ht="31.5" customHeight="1" x14ac:dyDescent="0.25">
      <c r="A351" s="17" t="s">
        <v>769</v>
      </c>
      <c r="B351" s="18" t="s">
        <v>56</v>
      </c>
      <c r="C351" s="19" t="s">
        <v>31</v>
      </c>
      <c r="D351" s="82">
        <v>0</v>
      </c>
      <c r="E351" s="82">
        <v>0</v>
      </c>
      <c r="F351" s="82">
        <v>0</v>
      </c>
      <c r="G351" s="82">
        <v>0</v>
      </c>
      <c r="H351" s="82">
        <v>0</v>
      </c>
      <c r="I351" s="82">
        <v>0</v>
      </c>
      <c r="J351" s="82">
        <v>0</v>
      </c>
      <c r="K351" s="82">
        <v>0</v>
      </c>
      <c r="L351" s="82">
        <v>0</v>
      </c>
      <c r="M351" s="82">
        <v>0</v>
      </c>
      <c r="N351" s="82">
        <v>0</v>
      </c>
      <c r="O351" s="82">
        <v>0</v>
      </c>
      <c r="P351" s="82">
        <v>0</v>
      </c>
      <c r="Q351" s="82">
        <v>0</v>
      </c>
      <c r="R351" s="82">
        <v>0</v>
      </c>
      <c r="S351" s="83">
        <v>0</v>
      </c>
      <c r="T351" s="21" t="s">
        <v>32</v>
      </c>
      <c r="U351" s="1"/>
      <c r="W351" s="3"/>
      <c r="X351" s="3"/>
      <c r="Y351" s="3"/>
      <c r="Z351" s="3"/>
      <c r="AD351" s="1"/>
      <c r="AE351" s="1"/>
    </row>
    <row r="352" spans="1:31" ht="31.5" customHeight="1" x14ac:dyDescent="0.25">
      <c r="A352" s="17" t="s">
        <v>770</v>
      </c>
      <c r="B352" s="18" t="s">
        <v>56</v>
      </c>
      <c r="C352" s="19" t="s">
        <v>31</v>
      </c>
      <c r="D352" s="82">
        <v>0</v>
      </c>
      <c r="E352" s="82">
        <v>0</v>
      </c>
      <c r="F352" s="82">
        <v>0</v>
      </c>
      <c r="G352" s="82">
        <v>0</v>
      </c>
      <c r="H352" s="82">
        <v>0</v>
      </c>
      <c r="I352" s="82">
        <v>0</v>
      </c>
      <c r="J352" s="82">
        <v>0</v>
      </c>
      <c r="K352" s="82">
        <v>0</v>
      </c>
      <c r="L352" s="82">
        <v>0</v>
      </c>
      <c r="M352" s="82">
        <v>0</v>
      </c>
      <c r="N352" s="82">
        <v>0</v>
      </c>
      <c r="O352" s="82">
        <v>0</v>
      </c>
      <c r="P352" s="82">
        <v>0</v>
      </c>
      <c r="Q352" s="82">
        <v>0</v>
      </c>
      <c r="R352" s="82">
        <v>0</v>
      </c>
      <c r="S352" s="83">
        <v>0</v>
      </c>
      <c r="T352" s="21" t="s">
        <v>32</v>
      </c>
      <c r="U352" s="1"/>
      <c r="W352" s="3"/>
      <c r="X352" s="3"/>
      <c r="Y352" s="3"/>
      <c r="Z352" s="3"/>
      <c r="AD352" s="1"/>
      <c r="AE352" s="1"/>
    </row>
    <row r="353" spans="1:31" ht="47.25" customHeight="1" x14ac:dyDescent="0.25">
      <c r="A353" s="17" t="s">
        <v>771</v>
      </c>
      <c r="B353" s="18" t="s">
        <v>62</v>
      </c>
      <c r="C353" s="19" t="s">
        <v>31</v>
      </c>
      <c r="D353" s="82">
        <f t="shared" ref="D353:R353" si="103">SUM(D354:D359)-D355</f>
        <v>76.53</v>
      </c>
      <c r="E353" s="82">
        <f t="shared" si="103"/>
        <v>6.9129044300000011</v>
      </c>
      <c r="F353" s="82">
        <f t="shared" si="103"/>
        <v>69.617095570000004</v>
      </c>
      <c r="G353" s="82">
        <f t="shared" si="103"/>
        <v>23.99</v>
      </c>
      <c r="H353" s="82">
        <f t="shared" si="103"/>
        <v>27.096979970000003</v>
      </c>
      <c r="I353" s="82">
        <f t="shared" si="103"/>
        <v>0</v>
      </c>
      <c r="J353" s="82">
        <f t="shared" si="103"/>
        <v>2.1315259200000001</v>
      </c>
      <c r="K353" s="82">
        <f t="shared" si="103"/>
        <v>0</v>
      </c>
      <c r="L353" s="82">
        <f t="shared" si="103"/>
        <v>16.90626765</v>
      </c>
      <c r="M353" s="82">
        <f t="shared" si="103"/>
        <v>8.58</v>
      </c>
      <c r="N353" s="82">
        <f t="shared" si="103"/>
        <v>8.0591863999999998</v>
      </c>
      <c r="O353" s="82">
        <f t="shared" si="103"/>
        <v>15.409999999999998</v>
      </c>
      <c r="P353" s="82">
        <f t="shared" si="103"/>
        <v>0</v>
      </c>
      <c r="Q353" s="82">
        <f t="shared" si="103"/>
        <v>51.446836470000001</v>
      </c>
      <c r="R353" s="82">
        <f t="shared" si="103"/>
        <v>9.5902591000000026</v>
      </c>
      <c r="S353" s="83">
        <v>1</v>
      </c>
      <c r="T353" s="21" t="s">
        <v>32</v>
      </c>
      <c r="U353" s="1"/>
      <c r="W353" s="3"/>
      <c r="X353" s="3"/>
      <c r="Y353" s="3"/>
      <c r="Z353" s="3"/>
      <c r="AD353" s="1"/>
      <c r="AE353" s="1"/>
    </row>
    <row r="354" spans="1:31" ht="63" customHeight="1" x14ac:dyDescent="0.25">
      <c r="A354" s="17" t="s">
        <v>772</v>
      </c>
      <c r="B354" s="18" t="s">
        <v>64</v>
      </c>
      <c r="C354" s="19" t="s">
        <v>31</v>
      </c>
      <c r="D354" s="82">
        <v>0</v>
      </c>
      <c r="E354" s="82">
        <v>0</v>
      </c>
      <c r="F354" s="82">
        <v>0</v>
      </c>
      <c r="G354" s="82">
        <v>0</v>
      </c>
      <c r="H354" s="82">
        <v>0</v>
      </c>
      <c r="I354" s="82">
        <v>0</v>
      </c>
      <c r="J354" s="82">
        <v>0</v>
      </c>
      <c r="K354" s="82">
        <v>0</v>
      </c>
      <c r="L354" s="82">
        <v>0</v>
      </c>
      <c r="M354" s="82">
        <v>0</v>
      </c>
      <c r="N354" s="82">
        <v>0</v>
      </c>
      <c r="O354" s="82">
        <v>0</v>
      </c>
      <c r="P354" s="82">
        <v>0</v>
      </c>
      <c r="Q354" s="82">
        <v>0</v>
      </c>
      <c r="R354" s="82">
        <v>0</v>
      </c>
      <c r="S354" s="83">
        <v>0</v>
      </c>
      <c r="T354" s="21" t="s">
        <v>32</v>
      </c>
      <c r="U354" s="1"/>
      <c r="W354" s="3"/>
      <c r="X354" s="3"/>
      <c r="Y354" s="3"/>
      <c r="Z354" s="3"/>
      <c r="AD354" s="1"/>
      <c r="AE354" s="1"/>
    </row>
    <row r="355" spans="1:31" ht="78.75" customHeight="1" x14ac:dyDescent="0.25">
      <c r="A355" s="17" t="s">
        <v>773</v>
      </c>
      <c r="B355" s="18" t="s">
        <v>66</v>
      </c>
      <c r="C355" s="19" t="s">
        <v>31</v>
      </c>
      <c r="D355" s="82">
        <f t="shared" ref="D355:R355" si="104">SUM(D356:D356)</f>
        <v>0</v>
      </c>
      <c r="E355" s="82">
        <f t="shared" si="104"/>
        <v>0</v>
      </c>
      <c r="F355" s="82">
        <f t="shared" si="104"/>
        <v>0</v>
      </c>
      <c r="G355" s="82">
        <f t="shared" si="104"/>
        <v>0</v>
      </c>
      <c r="H355" s="82">
        <f t="shared" si="104"/>
        <v>0.82180704000000004</v>
      </c>
      <c r="I355" s="82">
        <f t="shared" si="104"/>
        <v>0</v>
      </c>
      <c r="J355" s="82">
        <f t="shared" si="104"/>
        <v>0.82180704000000004</v>
      </c>
      <c r="K355" s="82">
        <f t="shared" si="104"/>
        <v>0</v>
      </c>
      <c r="L355" s="82">
        <f t="shared" si="104"/>
        <v>0</v>
      </c>
      <c r="M355" s="82">
        <f t="shared" si="104"/>
        <v>0</v>
      </c>
      <c r="N355" s="82">
        <f t="shared" si="104"/>
        <v>0</v>
      </c>
      <c r="O355" s="82">
        <f t="shared" si="104"/>
        <v>0</v>
      </c>
      <c r="P355" s="82">
        <f t="shared" si="104"/>
        <v>0</v>
      </c>
      <c r="Q355" s="82">
        <f t="shared" si="104"/>
        <v>0</v>
      </c>
      <c r="R355" s="82">
        <f t="shared" si="104"/>
        <v>0</v>
      </c>
      <c r="S355" s="83">
        <v>0</v>
      </c>
      <c r="T355" s="21" t="s">
        <v>32</v>
      </c>
      <c r="U355" s="1"/>
      <c r="W355" s="3"/>
      <c r="X355" s="3"/>
      <c r="Y355" s="3"/>
      <c r="Z355" s="3"/>
      <c r="AD355" s="1"/>
      <c r="AE355" s="1"/>
    </row>
    <row r="356" spans="1:31" ht="63" customHeight="1" x14ac:dyDescent="0.25">
      <c r="A356" s="121" t="s">
        <v>773</v>
      </c>
      <c r="B356" s="129" t="s">
        <v>774</v>
      </c>
      <c r="C356" s="130" t="s">
        <v>775</v>
      </c>
      <c r="D356" s="106" t="s">
        <v>32</v>
      </c>
      <c r="E356" s="106" t="s">
        <v>32</v>
      </c>
      <c r="F356" s="106" t="s">
        <v>32</v>
      </c>
      <c r="G356" s="106" t="s">
        <v>32</v>
      </c>
      <c r="H356" s="106">
        <f>J356+L356+N356+P356</f>
        <v>0.82180704000000004</v>
      </c>
      <c r="I356" s="106" t="s">
        <v>32</v>
      </c>
      <c r="J356" s="106">
        <v>0.82180704000000004</v>
      </c>
      <c r="K356" s="106" t="s">
        <v>32</v>
      </c>
      <c r="L356" s="106">
        <v>0</v>
      </c>
      <c r="M356" s="106" t="s">
        <v>32</v>
      </c>
      <c r="N356" s="106">
        <v>0</v>
      </c>
      <c r="O356" s="128" t="s">
        <v>32</v>
      </c>
      <c r="P356" s="106">
        <v>0</v>
      </c>
      <c r="Q356" s="106" t="s">
        <v>32</v>
      </c>
      <c r="R356" s="106" t="s">
        <v>32</v>
      </c>
      <c r="S356" s="91" t="s">
        <v>32</v>
      </c>
      <c r="T356" s="24" t="s">
        <v>776</v>
      </c>
      <c r="U356" s="1"/>
      <c r="W356" s="3"/>
      <c r="X356" s="3"/>
      <c r="Y356" s="3"/>
      <c r="Z356" s="3"/>
      <c r="AD356" s="1"/>
      <c r="AE356" s="1"/>
    </row>
    <row r="357" spans="1:31" ht="63" customHeight="1" x14ac:dyDescent="0.25">
      <c r="A357" s="17" t="s">
        <v>777</v>
      </c>
      <c r="B357" s="18" t="s">
        <v>68</v>
      </c>
      <c r="C357" s="19" t="s">
        <v>31</v>
      </c>
      <c r="D357" s="82">
        <v>0</v>
      </c>
      <c r="E357" s="82">
        <v>0</v>
      </c>
      <c r="F357" s="82">
        <v>0</v>
      </c>
      <c r="G357" s="82">
        <v>0</v>
      </c>
      <c r="H357" s="82">
        <v>0</v>
      </c>
      <c r="I357" s="82">
        <v>0</v>
      </c>
      <c r="J357" s="82">
        <v>0</v>
      </c>
      <c r="K357" s="82">
        <v>0</v>
      </c>
      <c r="L357" s="82">
        <v>0</v>
      </c>
      <c r="M357" s="82">
        <v>0</v>
      </c>
      <c r="N357" s="82">
        <v>0</v>
      </c>
      <c r="O357" s="82">
        <v>0</v>
      </c>
      <c r="P357" s="82">
        <v>0</v>
      </c>
      <c r="Q357" s="82">
        <v>0</v>
      </c>
      <c r="R357" s="82">
        <v>0</v>
      </c>
      <c r="S357" s="83">
        <v>0</v>
      </c>
      <c r="T357" s="21" t="s">
        <v>32</v>
      </c>
      <c r="U357" s="1"/>
      <c r="W357" s="3"/>
      <c r="X357" s="3"/>
      <c r="Y357" s="3"/>
      <c r="Z357" s="3"/>
      <c r="AD357" s="1"/>
      <c r="AE357" s="1"/>
    </row>
    <row r="358" spans="1:31" ht="78.75" customHeight="1" x14ac:dyDescent="0.25">
      <c r="A358" s="17" t="s">
        <v>778</v>
      </c>
      <c r="B358" s="18" t="s">
        <v>70</v>
      </c>
      <c r="C358" s="19" t="s">
        <v>31</v>
      </c>
      <c r="D358" s="82">
        <v>0</v>
      </c>
      <c r="E358" s="82">
        <v>0</v>
      </c>
      <c r="F358" s="82">
        <v>0</v>
      </c>
      <c r="G358" s="82">
        <v>0</v>
      </c>
      <c r="H358" s="82">
        <v>0</v>
      </c>
      <c r="I358" s="82">
        <v>0</v>
      </c>
      <c r="J358" s="82">
        <v>0</v>
      </c>
      <c r="K358" s="82">
        <v>0</v>
      </c>
      <c r="L358" s="82">
        <v>0</v>
      </c>
      <c r="M358" s="82">
        <v>0</v>
      </c>
      <c r="N358" s="82">
        <v>0</v>
      </c>
      <c r="O358" s="82">
        <v>0</v>
      </c>
      <c r="P358" s="82">
        <v>0</v>
      </c>
      <c r="Q358" s="82">
        <v>0</v>
      </c>
      <c r="R358" s="82">
        <v>0</v>
      </c>
      <c r="S358" s="83">
        <v>0</v>
      </c>
      <c r="T358" s="21" t="s">
        <v>32</v>
      </c>
      <c r="U358" s="1"/>
      <c r="W358" s="3"/>
      <c r="X358" s="3"/>
      <c r="Y358" s="3"/>
      <c r="Z358" s="3"/>
      <c r="AD358" s="1"/>
      <c r="AE358" s="1"/>
    </row>
    <row r="359" spans="1:31" ht="78.75" customHeight="1" x14ac:dyDescent="0.25">
      <c r="A359" s="17" t="s">
        <v>779</v>
      </c>
      <c r="B359" s="18" t="s">
        <v>72</v>
      </c>
      <c r="C359" s="19" t="s">
        <v>31</v>
      </c>
      <c r="D359" s="82">
        <f>SUM(D360:D363)</f>
        <v>76.53</v>
      </c>
      <c r="E359" s="82">
        <f t="shared" ref="E359:R359" si="105">SUM(E360:E363)</f>
        <v>6.9129044300000011</v>
      </c>
      <c r="F359" s="82">
        <f t="shared" si="105"/>
        <v>69.617095570000004</v>
      </c>
      <c r="G359" s="82">
        <f t="shared" si="105"/>
        <v>23.99</v>
      </c>
      <c r="H359" s="82">
        <f t="shared" si="105"/>
        <v>26.275172930000004</v>
      </c>
      <c r="I359" s="82">
        <f t="shared" si="105"/>
        <v>0</v>
      </c>
      <c r="J359" s="82">
        <f t="shared" si="105"/>
        <v>1.3097188800000001</v>
      </c>
      <c r="K359" s="82">
        <f t="shared" si="105"/>
        <v>0</v>
      </c>
      <c r="L359" s="82">
        <f t="shared" si="105"/>
        <v>16.90626765</v>
      </c>
      <c r="M359" s="82">
        <f t="shared" si="105"/>
        <v>8.58</v>
      </c>
      <c r="N359" s="82">
        <f t="shared" si="105"/>
        <v>8.0591863999999998</v>
      </c>
      <c r="O359" s="82">
        <f t="shared" si="105"/>
        <v>15.409999999999998</v>
      </c>
      <c r="P359" s="82">
        <f t="shared" si="105"/>
        <v>0</v>
      </c>
      <c r="Q359" s="82">
        <f t="shared" si="105"/>
        <v>51.446836470000001</v>
      </c>
      <c r="R359" s="82">
        <f t="shared" si="105"/>
        <v>9.5902591000000026</v>
      </c>
      <c r="S359" s="83">
        <v>1</v>
      </c>
      <c r="T359" s="21" t="s">
        <v>32</v>
      </c>
      <c r="U359" s="1"/>
      <c r="W359" s="3"/>
      <c r="X359" s="3"/>
      <c r="Y359" s="3"/>
      <c r="Z359" s="3"/>
      <c r="AD359" s="1"/>
      <c r="AE359" s="1"/>
    </row>
    <row r="360" spans="1:31" ht="219.75" customHeight="1" x14ac:dyDescent="0.25">
      <c r="A360" s="22" t="s">
        <v>779</v>
      </c>
      <c r="B360" s="32" t="s">
        <v>780</v>
      </c>
      <c r="C360" s="33" t="s">
        <v>781</v>
      </c>
      <c r="D360" s="42">
        <v>76.53</v>
      </c>
      <c r="E360" s="42">
        <v>6.9129044300000011</v>
      </c>
      <c r="F360" s="42">
        <f>D360-E360</f>
        <v>69.617095570000004</v>
      </c>
      <c r="G360" s="42">
        <f>I360+K360+M360+O360</f>
        <v>23.99</v>
      </c>
      <c r="H360" s="42">
        <f>J360+L360+N360+P360</f>
        <v>18.170259100000003</v>
      </c>
      <c r="I360" s="42">
        <v>0</v>
      </c>
      <c r="J360" s="42">
        <v>0</v>
      </c>
      <c r="K360" s="42">
        <v>0</v>
      </c>
      <c r="L360" s="42">
        <v>10.111072700000001</v>
      </c>
      <c r="M360" s="42">
        <v>8.58</v>
      </c>
      <c r="N360" s="42">
        <v>8.0591863999999998</v>
      </c>
      <c r="O360" s="42">
        <v>15.409999999999998</v>
      </c>
      <c r="P360" s="42">
        <v>0</v>
      </c>
      <c r="Q360" s="42">
        <f>F360-H360</f>
        <v>51.446836470000001</v>
      </c>
      <c r="R360" s="42">
        <f>H360-(I360+K360+M360)</f>
        <v>9.5902591000000026</v>
      </c>
      <c r="S360" s="88">
        <f>R360/(I360+K360+M360)</f>
        <v>1.1177458158508162</v>
      </c>
      <c r="T360" s="24" t="s">
        <v>782</v>
      </c>
      <c r="U360" s="1"/>
      <c r="W360" s="3"/>
      <c r="X360" s="3"/>
      <c r="Y360" s="3"/>
      <c r="Z360" s="3"/>
      <c r="AD360" s="1"/>
      <c r="AE360" s="1"/>
    </row>
    <row r="361" spans="1:31" ht="105.75" customHeight="1" x14ac:dyDescent="0.25">
      <c r="A361" s="22" t="s">
        <v>779</v>
      </c>
      <c r="B361" s="32" t="s">
        <v>783</v>
      </c>
      <c r="C361" s="33" t="s">
        <v>784</v>
      </c>
      <c r="D361" s="42" t="s">
        <v>32</v>
      </c>
      <c r="E361" s="42" t="s">
        <v>32</v>
      </c>
      <c r="F361" s="42" t="s">
        <v>32</v>
      </c>
      <c r="G361" s="42" t="s">
        <v>32</v>
      </c>
      <c r="H361" s="42">
        <f>J361+L361+N361+P361</f>
        <v>6.79519495</v>
      </c>
      <c r="I361" s="42" t="s">
        <v>32</v>
      </c>
      <c r="J361" s="42">
        <v>0</v>
      </c>
      <c r="K361" s="42" t="s">
        <v>32</v>
      </c>
      <c r="L361" s="42">
        <v>6.79519495</v>
      </c>
      <c r="M361" s="42" t="s">
        <v>32</v>
      </c>
      <c r="N361" s="42">
        <v>0</v>
      </c>
      <c r="O361" s="42" t="s">
        <v>32</v>
      </c>
      <c r="P361" s="42">
        <v>0</v>
      </c>
      <c r="Q361" s="42" t="s">
        <v>32</v>
      </c>
      <c r="R361" s="42" t="s">
        <v>32</v>
      </c>
      <c r="S361" s="88" t="s">
        <v>32</v>
      </c>
      <c r="T361" s="24" t="s">
        <v>785</v>
      </c>
      <c r="U361" s="1"/>
      <c r="W361" s="3"/>
      <c r="X361" s="3"/>
      <c r="Y361" s="3"/>
      <c r="Z361" s="3"/>
      <c r="AD361" s="1"/>
      <c r="AE361" s="1"/>
    </row>
    <row r="362" spans="1:31" ht="63" customHeight="1" x14ac:dyDescent="0.25">
      <c r="A362" s="22" t="s">
        <v>779</v>
      </c>
      <c r="B362" s="32" t="s">
        <v>786</v>
      </c>
      <c r="C362" s="33" t="s">
        <v>787</v>
      </c>
      <c r="D362" s="42" t="s">
        <v>32</v>
      </c>
      <c r="E362" s="42" t="s">
        <v>32</v>
      </c>
      <c r="F362" s="42" t="s">
        <v>32</v>
      </c>
      <c r="G362" s="42" t="s">
        <v>32</v>
      </c>
      <c r="H362" s="42">
        <f>J362+L362+N362+P362</f>
        <v>1.3097188800000001</v>
      </c>
      <c r="I362" s="42" t="s">
        <v>32</v>
      </c>
      <c r="J362" s="42">
        <v>1.3097188800000001</v>
      </c>
      <c r="K362" s="42" t="s">
        <v>32</v>
      </c>
      <c r="L362" s="42">
        <v>0</v>
      </c>
      <c r="M362" s="42" t="s">
        <v>32</v>
      </c>
      <c r="N362" s="42">
        <v>0</v>
      </c>
      <c r="O362" s="90" t="s">
        <v>32</v>
      </c>
      <c r="P362" s="42">
        <v>0</v>
      </c>
      <c r="Q362" s="42" t="s">
        <v>32</v>
      </c>
      <c r="R362" s="42" t="s">
        <v>32</v>
      </c>
      <c r="S362" s="91" t="s">
        <v>32</v>
      </c>
      <c r="T362" s="24" t="s">
        <v>788</v>
      </c>
      <c r="U362" s="1"/>
      <c r="W362" s="3"/>
      <c r="X362" s="3"/>
      <c r="Y362" s="3"/>
      <c r="Z362" s="3"/>
      <c r="AD362" s="1"/>
      <c r="AE362" s="1"/>
    </row>
    <row r="363" spans="1:31" ht="63" customHeight="1" x14ac:dyDescent="0.25">
      <c r="A363" s="132" t="s">
        <v>779</v>
      </c>
      <c r="B363" s="140" t="s">
        <v>789</v>
      </c>
      <c r="C363" s="141" t="s">
        <v>790</v>
      </c>
      <c r="D363" s="113" t="s">
        <v>32</v>
      </c>
      <c r="E363" s="113" t="s">
        <v>32</v>
      </c>
      <c r="F363" s="113" t="s">
        <v>32</v>
      </c>
      <c r="G363" s="113" t="s">
        <v>32</v>
      </c>
      <c r="H363" s="106">
        <f>J363+L363+N363+P363</f>
        <v>0</v>
      </c>
      <c r="I363" s="113" t="s">
        <v>32</v>
      </c>
      <c r="J363" s="113">
        <v>0</v>
      </c>
      <c r="K363" s="113" t="s">
        <v>32</v>
      </c>
      <c r="L363" s="113">
        <v>0</v>
      </c>
      <c r="M363" s="113" t="s">
        <v>32</v>
      </c>
      <c r="N363" s="113">
        <v>0</v>
      </c>
      <c r="O363" s="139" t="s">
        <v>32</v>
      </c>
      <c r="P363" s="113">
        <v>0</v>
      </c>
      <c r="Q363" s="113" t="s">
        <v>32</v>
      </c>
      <c r="R363" s="113" t="s">
        <v>32</v>
      </c>
      <c r="S363" s="91" t="s">
        <v>32</v>
      </c>
      <c r="T363" s="123" t="s">
        <v>788</v>
      </c>
      <c r="U363" s="1"/>
      <c r="W363" s="3"/>
      <c r="X363" s="3"/>
      <c r="Y363" s="3"/>
      <c r="Z363" s="3"/>
      <c r="AD363" s="1"/>
      <c r="AE363" s="1"/>
    </row>
    <row r="364" spans="1:31" ht="31.5" customHeight="1" x14ac:dyDescent="0.25">
      <c r="A364" s="17" t="s">
        <v>791</v>
      </c>
      <c r="B364" s="18" t="s">
        <v>92</v>
      </c>
      <c r="C364" s="19" t="s">
        <v>31</v>
      </c>
      <c r="D364" s="82">
        <v>0</v>
      </c>
      <c r="E364" s="82">
        <v>0</v>
      </c>
      <c r="F364" s="82">
        <v>0</v>
      </c>
      <c r="G364" s="82">
        <v>0</v>
      </c>
      <c r="H364" s="82">
        <v>0</v>
      </c>
      <c r="I364" s="82">
        <v>0</v>
      </c>
      <c r="J364" s="82">
        <v>0</v>
      </c>
      <c r="K364" s="82">
        <v>0</v>
      </c>
      <c r="L364" s="82">
        <v>0</v>
      </c>
      <c r="M364" s="82">
        <v>0</v>
      </c>
      <c r="N364" s="82">
        <v>0</v>
      </c>
      <c r="O364" s="82">
        <v>0</v>
      </c>
      <c r="P364" s="82">
        <v>0</v>
      </c>
      <c r="Q364" s="82">
        <v>0</v>
      </c>
      <c r="R364" s="82">
        <v>0</v>
      </c>
      <c r="S364" s="83">
        <v>0</v>
      </c>
      <c r="T364" s="21" t="s">
        <v>32</v>
      </c>
      <c r="U364" s="1"/>
      <c r="W364" s="3"/>
      <c r="X364" s="3"/>
      <c r="Y364" s="3"/>
      <c r="Z364" s="3"/>
      <c r="AD364" s="1"/>
      <c r="AE364" s="1"/>
    </row>
    <row r="365" spans="1:31" ht="47.25" customHeight="1" x14ac:dyDescent="0.25">
      <c r="A365" s="17" t="s">
        <v>792</v>
      </c>
      <c r="B365" s="18" t="s">
        <v>94</v>
      </c>
      <c r="C365" s="19" t="s">
        <v>31</v>
      </c>
      <c r="D365" s="82">
        <f t="shared" ref="D365:R365" si="106">D366+D370+D371+D374</f>
        <v>59.429851151999998</v>
      </c>
      <c r="E365" s="82">
        <f t="shared" si="106"/>
        <v>0</v>
      </c>
      <c r="F365" s="82">
        <f t="shared" si="106"/>
        <v>59.429851151999998</v>
      </c>
      <c r="G365" s="82">
        <f t="shared" si="106"/>
        <v>30.410851151999999</v>
      </c>
      <c r="H365" s="82">
        <f t="shared" si="106"/>
        <v>61.237176229999996</v>
      </c>
      <c r="I365" s="82">
        <f t="shared" si="106"/>
        <v>0</v>
      </c>
      <c r="J365" s="82">
        <f t="shared" si="106"/>
        <v>1.6909095700000001</v>
      </c>
      <c r="K365" s="82">
        <f t="shared" si="106"/>
        <v>0</v>
      </c>
      <c r="L365" s="82">
        <f t="shared" si="106"/>
        <v>1.12992592</v>
      </c>
      <c r="M365" s="82">
        <f t="shared" si="106"/>
        <v>0</v>
      </c>
      <c r="N365" s="82">
        <f t="shared" si="106"/>
        <v>58.416340740000003</v>
      </c>
      <c r="O365" s="82">
        <f t="shared" si="106"/>
        <v>30.410851151999999</v>
      </c>
      <c r="P365" s="82">
        <f t="shared" si="106"/>
        <v>0</v>
      </c>
      <c r="Q365" s="82">
        <f t="shared" si="106"/>
        <v>58.532108751999999</v>
      </c>
      <c r="R365" s="82">
        <f t="shared" si="106"/>
        <v>0.89774240000000005</v>
      </c>
      <c r="S365" s="83">
        <v>1</v>
      </c>
      <c r="T365" s="21" t="s">
        <v>32</v>
      </c>
      <c r="U365" s="1"/>
      <c r="W365" s="3"/>
      <c r="X365" s="3"/>
      <c r="Y365" s="3"/>
      <c r="Z365" s="3"/>
      <c r="AD365" s="1"/>
      <c r="AE365" s="1"/>
    </row>
    <row r="366" spans="1:31" ht="31.5" customHeight="1" x14ac:dyDescent="0.25">
      <c r="A366" s="17" t="s">
        <v>793</v>
      </c>
      <c r="B366" s="18" t="s">
        <v>96</v>
      </c>
      <c r="C366" s="19" t="s">
        <v>31</v>
      </c>
      <c r="D366" s="82">
        <f t="shared" ref="D366:R366" si="107">SUM(D367:D369)</f>
        <v>11.82</v>
      </c>
      <c r="E366" s="82">
        <f t="shared" si="107"/>
        <v>0</v>
      </c>
      <c r="F366" s="82">
        <f t="shared" si="107"/>
        <v>11.82</v>
      </c>
      <c r="G366" s="82">
        <f t="shared" si="107"/>
        <v>2.4</v>
      </c>
      <c r="H366" s="82">
        <f t="shared" si="107"/>
        <v>15.42872043</v>
      </c>
      <c r="I366" s="82">
        <f t="shared" si="107"/>
        <v>0</v>
      </c>
      <c r="J366" s="82">
        <f t="shared" si="107"/>
        <v>0.65891951000000004</v>
      </c>
      <c r="K366" s="82">
        <f t="shared" si="107"/>
        <v>0</v>
      </c>
      <c r="L366" s="82">
        <f t="shared" si="107"/>
        <v>0.192</v>
      </c>
      <c r="M366" s="82">
        <f t="shared" si="107"/>
        <v>0</v>
      </c>
      <c r="N366" s="82">
        <f t="shared" si="107"/>
        <v>14.57780092</v>
      </c>
      <c r="O366" s="82">
        <f t="shared" si="107"/>
        <v>2.4</v>
      </c>
      <c r="P366" s="82">
        <f t="shared" si="107"/>
        <v>0</v>
      </c>
      <c r="Q366" s="82">
        <f t="shared" si="107"/>
        <v>11.628</v>
      </c>
      <c r="R366" s="82">
        <f t="shared" si="107"/>
        <v>0.192</v>
      </c>
      <c r="S366" s="83">
        <v>1</v>
      </c>
      <c r="T366" s="21" t="s">
        <v>32</v>
      </c>
      <c r="U366" s="1"/>
      <c r="W366" s="3"/>
      <c r="X366" s="3"/>
      <c r="Y366" s="3"/>
      <c r="Z366" s="3"/>
      <c r="AD366" s="1"/>
      <c r="AE366" s="1"/>
    </row>
    <row r="367" spans="1:31" ht="31.5" customHeight="1" x14ac:dyDescent="0.25">
      <c r="A367" s="22" t="s">
        <v>793</v>
      </c>
      <c r="B367" s="32" t="s">
        <v>794</v>
      </c>
      <c r="C367" s="33" t="s">
        <v>795</v>
      </c>
      <c r="D367" s="42">
        <v>11.82</v>
      </c>
      <c r="E367" s="42">
        <v>0</v>
      </c>
      <c r="F367" s="42">
        <f>D367-E367</f>
        <v>11.82</v>
      </c>
      <c r="G367" s="42">
        <f>I367+K367+M367+O367</f>
        <v>2.4</v>
      </c>
      <c r="H367" s="42">
        <f>J367+L367+N367+P367</f>
        <v>0.192</v>
      </c>
      <c r="I367" s="42">
        <v>0</v>
      </c>
      <c r="J367" s="42">
        <v>0</v>
      </c>
      <c r="K367" s="42">
        <v>0</v>
      </c>
      <c r="L367" s="42">
        <v>0.192</v>
      </c>
      <c r="M367" s="42">
        <v>0</v>
      </c>
      <c r="N367" s="42">
        <v>0</v>
      </c>
      <c r="O367" s="42">
        <v>2.4</v>
      </c>
      <c r="P367" s="42">
        <v>0</v>
      </c>
      <c r="Q367" s="42">
        <f>F367-H367</f>
        <v>11.628</v>
      </c>
      <c r="R367" s="42">
        <f>H367-(I367+K367+M367)</f>
        <v>0.192</v>
      </c>
      <c r="S367" s="88">
        <v>1</v>
      </c>
      <c r="T367" s="24" t="s">
        <v>102</v>
      </c>
      <c r="U367" s="1"/>
      <c r="W367" s="3"/>
      <c r="X367" s="3"/>
      <c r="Y367" s="3"/>
      <c r="Z367" s="3"/>
      <c r="AD367" s="1"/>
      <c r="AE367" s="1"/>
    </row>
    <row r="368" spans="1:31" ht="75" customHeight="1" x14ac:dyDescent="0.25">
      <c r="A368" s="92" t="s">
        <v>793</v>
      </c>
      <c r="B368" s="105" t="s">
        <v>796</v>
      </c>
      <c r="C368" s="39" t="s">
        <v>797</v>
      </c>
      <c r="D368" s="42" t="s">
        <v>32</v>
      </c>
      <c r="E368" s="42" t="s">
        <v>32</v>
      </c>
      <c r="F368" s="42" t="s">
        <v>32</v>
      </c>
      <c r="G368" s="42" t="s">
        <v>32</v>
      </c>
      <c r="H368" s="42">
        <f>J368+L368+N368+P368</f>
        <v>14.57780092</v>
      </c>
      <c r="I368" s="42" t="s">
        <v>32</v>
      </c>
      <c r="J368" s="42">
        <v>0</v>
      </c>
      <c r="K368" s="42" t="s">
        <v>32</v>
      </c>
      <c r="L368" s="42">
        <v>0</v>
      </c>
      <c r="M368" s="42" t="s">
        <v>32</v>
      </c>
      <c r="N368" s="42">
        <v>14.57780092</v>
      </c>
      <c r="O368" s="42" t="s">
        <v>32</v>
      </c>
      <c r="P368" s="42">
        <v>0</v>
      </c>
      <c r="Q368" s="42" t="s">
        <v>32</v>
      </c>
      <c r="R368" s="42" t="s">
        <v>32</v>
      </c>
      <c r="S368" s="91" t="s">
        <v>32</v>
      </c>
      <c r="T368" s="24" t="s">
        <v>798</v>
      </c>
      <c r="U368" s="1"/>
      <c r="W368" s="3"/>
      <c r="X368" s="3"/>
      <c r="Y368" s="3"/>
      <c r="Z368" s="3"/>
      <c r="AD368" s="1"/>
      <c r="AE368" s="1"/>
    </row>
    <row r="369" spans="1:31" ht="31.5" customHeight="1" x14ac:dyDescent="0.25">
      <c r="A369" s="132" t="s">
        <v>793</v>
      </c>
      <c r="B369" s="140" t="s">
        <v>799</v>
      </c>
      <c r="C369" s="141" t="s">
        <v>800</v>
      </c>
      <c r="D369" s="124" t="s">
        <v>32</v>
      </c>
      <c r="E369" s="124" t="s">
        <v>32</v>
      </c>
      <c r="F369" s="124" t="s">
        <v>32</v>
      </c>
      <c r="G369" s="124" t="s">
        <v>32</v>
      </c>
      <c r="H369" s="106">
        <f>J369+L369+N369+P369</f>
        <v>0.65891951000000004</v>
      </c>
      <c r="I369" s="106" t="s">
        <v>32</v>
      </c>
      <c r="J369" s="106">
        <v>0.65891951000000004</v>
      </c>
      <c r="K369" s="106" t="s">
        <v>32</v>
      </c>
      <c r="L369" s="106">
        <v>0</v>
      </c>
      <c r="M369" s="106" t="s">
        <v>32</v>
      </c>
      <c r="N369" s="106">
        <v>0</v>
      </c>
      <c r="O369" s="106" t="s">
        <v>32</v>
      </c>
      <c r="P369" s="106">
        <v>0</v>
      </c>
      <c r="Q369" s="106" t="s">
        <v>32</v>
      </c>
      <c r="R369" s="106" t="s">
        <v>32</v>
      </c>
      <c r="S369" s="106" t="s">
        <v>32</v>
      </c>
      <c r="T369" s="106" t="s">
        <v>361</v>
      </c>
      <c r="U369" s="1"/>
      <c r="W369" s="3"/>
      <c r="X369" s="3"/>
      <c r="Y369" s="3"/>
      <c r="Z369" s="3"/>
      <c r="AD369" s="1"/>
      <c r="AE369" s="1"/>
    </row>
    <row r="370" spans="1:31" ht="15.75" customHeight="1" x14ac:dyDescent="0.25">
      <c r="A370" s="17" t="s">
        <v>801</v>
      </c>
      <c r="B370" s="18" t="s">
        <v>110</v>
      </c>
      <c r="C370" s="19" t="s">
        <v>31</v>
      </c>
      <c r="D370" s="82">
        <v>0</v>
      </c>
      <c r="E370" s="82">
        <v>0</v>
      </c>
      <c r="F370" s="82">
        <v>0</v>
      </c>
      <c r="G370" s="82">
        <v>0</v>
      </c>
      <c r="H370" s="82">
        <v>0</v>
      </c>
      <c r="I370" s="82">
        <v>0</v>
      </c>
      <c r="J370" s="82">
        <v>0</v>
      </c>
      <c r="K370" s="82">
        <v>0</v>
      </c>
      <c r="L370" s="82">
        <v>0</v>
      </c>
      <c r="M370" s="82">
        <v>0</v>
      </c>
      <c r="N370" s="82">
        <v>0</v>
      </c>
      <c r="O370" s="82">
        <v>0</v>
      </c>
      <c r="P370" s="82">
        <v>0</v>
      </c>
      <c r="Q370" s="82">
        <v>0</v>
      </c>
      <c r="R370" s="82">
        <v>0</v>
      </c>
      <c r="S370" s="83">
        <v>0</v>
      </c>
      <c r="T370" s="21" t="s">
        <v>32</v>
      </c>
      <c r="U370" s="1"/>
      <c r="W370" s="3"/>
      <c r="X370" s="3"/>
      <c r="Y370" s="3"/>
      <c r="Z370" s="3"/>
      <c r="AD370" s="1"/>
      <c r="AE370" s="1"/>
    </row>
    <row r="371" spans="1:31" ht="15.75" customHeight="1" x14ac:dyDescent="0.25">
      <c r="A371" s="17" t="s">
        <v>802</v>
      </c>
      <c r="B371" s="18" t="s">
        <v>118</v>
      </c>
      <c r="C371" s="19" t="s">
        <v>31</v>
      </c>
      <c r="D371" s="82">
        <f>SUM(D372:D373)</f>
        <v>0</v>
      </c>
      <c r="E371" s="82">
        <f t="shared" ref="E371:R371" si="108">SUM(E372:E373)</f>
        <v>0</v>
      </c>
      <c r="F371" s="82">
        <f t="shared" si="108"/>
        <v>0</v>
      </c>
      <c r="G371" s="82">
        <f t="shared" si="108"/>
        <v>0</v>
      </c>
      <c r="H371" s="82">
        <f t="shared" si="108"/>
        <v>43.668216899999997</v>
      </c>
      <c r="I371" s="82">
        <f t="shared" si="108"/>
        <v>0</v>
      </c>
      <c r="J371" s="82">
        <f t="shared" si="108"/>
        <v>2.2750079999999999E-2</v>
      </c>
      <c r="K371" s="82">
        <f t="shared" si="108"/>
        <v>0</v>
      </c>
      <c r="L371" s="82">
        <f t="shared" si="108"/>
        <v>0.93792591999999997</v>
      </c>
      <c r="M371" s="82">
        <f t="shared" si="108"/>
        <v>0</v>
      </c>
      <c r="N371" s="82">
        <f t="shared" si="108"/>
        <v>42.707540899999998</v>
      </c>
      <c r="O371" s="82">
        <f t="shared" si="108"/>
        <v>0</v>
      </c>
      <c r="P371" s="82">
        <f t="shared" si="108"/>
        <v>0</v>
      </c>
      <c r="Q371" s="82">
        <f t="shared" si="108"/>
        <v>0</v>
      </c>
      <c r="R371" s="82">
        <f t="shared" si="108"/>
        <v>0</v>
      </c>
      <c r="S371" s="83">
        <v>0</v>
      </c>
      <c r="T371" s="21" t="s">
        <v>32</v>
      </c>
      <c r="U371" s="1"/>
      <c r="W371" s="3"/>
      <c r="X371" s="3"/>
      <c r="Y371" s="3"/>
      <c r="Z371" s="3"/>
      <c r="AD371" s="1"/>
      <c r="AE371" s="1"/>
    </row>
    <row r="372" spans="1:31" ht="77.25" customHeight="1" x14ac:dyDescent="0.25">
      <c r="A372" s="22" t="s">
        <v>802</v>
      </c>
      <c r="B372" s="32" t="s">
        <v>803</v>
      </c>
      <c r="C372" s="33" t="s">
        <v>804</v>
      </c>
      <c r="D372" s="42" t="s">
        <v>32</v>
      </c>
      <c r="E372" s="42" t="s">
        <v>32</v>
      </c>
      <c r="F372" s="42" t="s">
        <v>32</v>
      </c>
      <c r="G372" s="42" t="s">
        <v>32</v>
      </c>
      <c r="H372" s="42">
        <f>J372+L372+N372+P372</f>
        <v>7.9670839999999998</v>
      </c>
      <c r="I372" s="42" t="s">
        <v>32</v>
      </c>
      <c r="J372" s="42">
        <v>2.2750079999999999E-2</v>
      </c>
      <c r="K372" s="42" t="s">
        <v>32</v>
      </c>
      <c r="L372" s="42">
        <v>0.93792591999999997</v>
      </c>
      <c r="M372" s="42" t="s">
        <v>32</v>
      </c>
      <c r="N372" s="42">
        <v>7.0064079999999995</v>
      </c>
      <c r="O372" s="90" t="s">
        <v>32</v>
      </c>
      <c r="P372" s="42">
        <v>0</v>
      </c>
      <c r="Q372" s="42" t="s">
        <v>32</v>
      </c>
      <c r="R372" s="42" t="s">
        <v>32</v>
      </c>
      <c r="S372" s="91" t="s">
        <v>32</v>
      </c>
      <c r="T372" s="24" t="s">
        <v>805</v>
      </c>
      <c r="U372" s="1"/>
      <c r="W372" s="3"/>
      <c r="X372" s="3"/>
      <c r="Y372" s="3"/>
      <c r="Z372" s="3"/>
      <c r="AD372" s="1"/>
      <c r="AE372" s="1"/>
    </row>
    <row r="373" spans="1:31" ht="69.75" customHeight="1" x14ac:dyDescent="0.25">
      <c r="A373" s="132" t="s">
        <v>802</v>
      </c>
      <c r="B373" s="140" t="s">
        <v>806</v>
      </c>
      <c r="C373" s="141" t="s">
        <v>807</v>
      </c>
      <c r="D373" s="113" t="s">
        <v>32</v>
      </c>
      <c r="E373" s="113" t="s">
        <v>32</v>
      </c>
      <c r="F373" s="113" t="s">
        <v>32</v>
      </c>
      <c r="G373" s="113" t="s">
        <v>32</v>
      </c>
      <c r="H373" s="106">
        <f>J373+L373+N373+P373</f>
        <v>35.701132899999998</v>
      </c>
      <c r="I373" s="113" t="s">
        <v>32</v>
      </c>
      <c r="J373" s="113">
        <v>0</v>
      </c>
      <c r="K373" s="113" t="s">
        <v>32</v>
      </c>
      <c r="L373" s="113">
        <v>0</v>
      </c>
      <c r="M373" s="113" t="s">
        <v>32</v>
      </c>
      <c r="N373" s="113">
        <v>35.701132899999998</v>
      </c>
      <c r="O373" s="139" t="s">
        <v>32</v>
      </c>
      <c r="P373" s="113">
        <v>0</v>
      </c>
      <c r="Q373" s="113" t="s">
        <v>32</v>
      </c>
      <c r="R373" s="113" t="s">
        <v>32</v>
      </c>
      <c r="S373" s="91" t="s">
        <v>32</v>
      </c>
      <c r="T373" s="137" t="s">
        <v>808</v>
      </c>
      <c r="U373" s="1"/>
      <c r="W373" s="3"/>
      <c r="X373" s="3"/>
      <c r="Y373" s="3"/>
      <c r="Z373" s="3"/>
      <c r="AD373" s="1"/>
      <c r="AE373" s="1"/>
    </row>
    <row r="374" spans="1:31" ht="44.25" customHeight="1" x14ac:dyDescent="0.25">
      <c r="A374" s="17" t="s">
        <v>809</v>
      </c>
      <c r="B374" s="18" t="s">
        <v>123</v>
      </c>
      <c r="C374" s="19" t="s">
        <v>31</v>
      </c>
      <c r="D374" s="82">
        <f>SUM(D375:D380)</f>
        <v>47.609851151999997</v>
      </c>
      <c r="E374" s="82">
        <f t="shared" ref="E374:R374" si="109">SUM(E375:E380)</f>
        <v>0</v>
      </c>
      <c r="F374" s="82">
        <f t="shared" si="109"/>
        <v>47.609851151999997</v>
      </c>
      <c r="G374" s="82">
        <f t="shared" si="109"/>
        <v>28.010851152000001</v>
      </c>
      <c r="H374" s="82">
        <f t="shared" si="109"/>
        <v>2.1402388999999999</v>
      </c>
      <c r="I374" s="82">
        <f t="shared" si="109"/>
        <v>0</v>
      </c>
      <c r="J374" s="82">
        <f t="shared" si="109"/>
        <v>1.00923998</v>
      </c>
      <c r="K374" s="82">
        <f t="shared" si="109"/>
        <v>0</v>
      </c>
      <c r="L374" s="82">
        <f t="shared" si="109"/>
        <v>0</v>
      </c>
      <c r="M374" s="82">
        <f t="shared" si="109"/>
        <v>0</v>
      </c>
      <c r="N374" s="82">
        <f t="shared" si="109"/>
        <v>1.1309989200000001</v>
      </c>
      <c r="O374" s="82">
        <f t="shared" si="109"/>
        <v>28.010851152000001</v>
      </c>
      <c r="P374" s="82">
        <f t="shared" si="109"/>
        <v>0</v>
      </c>
      <c r="Q374" s="82">
        <f t="shared" si="109"/>
        <v>46.904108751999999</v>
      </c>
      <c r="R374" s="82">
        <f t="shared" si="109"/>
        <v>0.7057424000000001</v>
      </c>
      <c r="S374" s="83">
        <v>1</v>
      </c>
      <c r="T374" s="21" t="s">
        <v>32</v>
      </c>
      <c r="U374" s="1"/>
      <c r="W374" s="3"/>
      <c r="X374" s="3"/>
      <c r="Y374" s="3"/>
      <c r="Z374" s="3"/>
      <c r="AD374" s="1"/>
      <c r="AE374" s="1"/>
    </row>
    <row r="375" spans="1:31" ht="31.5" customHeight="1" x14ac:dyDescent="0.25">
      <c r="A375" s="22" t="s">
        <v>809</v>
      </c>
      <c r="B375" s="23" t="s">
        <v>810</v>
      </c>
      <c r="C375" s="26" t="s">
        <v>811</v>
      </c>
      <c r="D375" s="42">
        <v>33.859851151999997</v>
      </c>
      <c r="E375" s="42">
        <v>0</v>
      </c>
      <c r="F375" s="42">
        <f>D375-E375</f>
        <v>33.859851151999997</v>
      </c>
      <c r="G375" s="42">
        <f>I375+K375+M375+O375</f>
        <v>25.010851152000001</v>
      </c>
      <c r="H375" s="42">
        <f t="shared" ref="H375:H380" si="110">J375+L375+N375+P375</f>
        <v>0</v>
      </c>
      <c r="I375" s="42">
        <v>0</v>
      </c>
      <c r="J375" s="42">
        <v>0</v>
      </c>
      <c r="K375" s="42">
        <v>0</v>
      </c>
      <c r="L375" s="42">
        <v>0</v>
      </c>
      <c r="M375" s="42">
        <v>0</v>
      </c>
      <c r="N375" s="42">
        <v>0</v>
      </c>
      <c r="O375" s="42">
        <v>25.010851152000001</v>
      </c>
      <c r="P375" s="42">
        <v>0</v>
      </c>
      <c r="Q375" s="42">
        <f>F375-H375</f>
        <v>33.859851151999997</v>
      </c>
      <c r="R375" s="42">
        <f>H375-(I375+K375+M375)</f>
        <v>0</v>
      </c>
      <c r="S375" s="88">
        <v>0</v>
      </c>
      <c r="T375" s="24" t="s">
        <v>32</v>
      </c>
      <c r="U375" s="1"/>
      <c r="W375" s="3"/>
      <c r="X375" s="3"/>
      <c r="Y375" s="3"/>
      <c r="Z375" s="3"/>
      <c r="AD375" s="1"/>
      <c r="AE375" s="1"/>
    </row>
    <row r="376" spans="1:31" ht="31.5" customHeight="1" x14ac:dyDescent="0.25">
      <c r="A376" s="22" t="s">
        <v>809</v>
      </c>
      <c r="B376" s="23" t="s">
        <v>812</v>
      </c>
      <c r="C376" s="26" t="s">
        <v>813</v>
      </c>
      <c r="D376" s="42" t="s">
        <v>32</v>
      </c>
      <c r="E376" s="42" t="s">
        <v>32</v>
      </c>
      <c r="F376" s="42" t="s">
        <v>32</v>
      </c>
      <c r="G376" s="42" t="s">
        <v>32</v>
      </c>
      <c r="H376" s="42">
        <f t="shared" si="110"/>
        <v>0.44399892000000002</v>
      </c>
      <c r="I376" s="42" t="s">
        <v>32</v>
      </c>
      <c r="J376" s="42">
        <v>0</v>
      </c>
      <c r="K376" s="42" t="s">
        <v>32</v>
      </c>
      <c r="L376" s="42">
        <v>0</v>
      </c>
      <c r="M376" s="42" t="s">
        <v>32</v>
      </c>
      <c r="N376" s="42">
        <v>0.44399892000000002</v>
      </c>
      <c r="O376" s="42" t="s">
        <v>32</v>
      </c>
      <c r="P376" s="42">
        <v>0</v>
      </c>
      <c r="Q376" s="42" t="s">
        <v>32</v>
      </c>
      <c r="R376" s="42" t="s">
        <v>32</v>
      </c>
      <c r="S376" s="88" t="s">
        <v>32</v>
      </c>
      <c r="T376" s="24" t="s">
        <v>814</v>
      </c>
      <c r="U376" s="1"/>
      <c r="W376" s="3"/>
      <c r="X376" s="3"/>
      <c r="Y376" s="3"/>
      <c r="Z376" s="3"/>
      <c r="AD376" s="1"/>
      <c r="AE376" s="1"/>
    </row>
    <row r="377" spans="1:31" ht="40.5" customHeight="1" x14ac:dyDescent="0.25">
      <c r="A377" s="22" t="s">
        <v>809</v>
      </c>
      <c r="B377" s="23" t="s">
        <v>815</v>
      </c>
      <c r="C377" s="26" t="s">
        <v>816</v>
      </c>
      <c r="D377" s="87" t="s">
        <v>32</v>
      </c>
      <c r="E377" s="87" t="s">
        <v>32</v>
      </c>
      <c r="F377" s="87" t="s">
        <v>32</v>
      </c>
      <c r="G377" s="87" t="s">
        <v>32</v>
      </c>
      <c r="H377" s="42">
        <f t="shared" si="110"/>
        <v>0.40705725000000004</v>
      </c>
      <c r="I377" s="42" t="s">
        <v>32</v>
      </c>
      <c r="J377" s="42">
        <v>0.40705725000000004</v>
      </c>
      <c r="K377" s="42" t="s">
        <v>32</v>
      </c>
      <c r="L377" s="42">
        <v>0</v>
      </c>
      <c r="M377" s="42" t="s">
        <v>32</v>
      </c>
      <c r="N377" s="42">
        <v>0</v>
      </c>
      <c r="O377" s="42" t="s">
        <v>32</v>
      </c>
      <c r="P377" s="42">
        <v>0</v>
      </c>
      <c r="Q377" s="42" t="s">
        <v>32</v>
      </c>
      <c r="R377" s="42" t="s">
        <v>32</v>
      </c>
      <c r="S377" s="42" t="s">
        <v>32</v>
      </c>
      <c r="T377" s="42" t="s">
        <v>361</v>
      </c>
      <c r="U377" s="1"/>
      <c r="W377" s="3"/>
      <c r="X377" s="3"/>
      <c r="Y377" s="3"/>
      <c r="Z377" s="3"/>
      <c r="AD377" s="1"/>
      <c r="AE377" s="1"/>
    </row>
    <row r="378" spans="1:31" ht="42.75" customHeight="1" x14ac:dyDescent="0.25">
      <c r="A378" s="22" t="s">
        <v>809</v>
      </c>
      <c r="B378" s="23" t="s">
        <v>817</v>
      </c>
      <c r="C378" s="26" t="s">
        <v>818</v>
      </c>
      <c r="D378" s="42">
        <v>13.75</v>
      </c>
      <c r="E378" s="34">
        <v>0</v>
      </c>
      <c r="F378" s="42">
        <f>D378-E378</f>
        <v>13.75</v>
      </c>
      <c r="G378" s="42">
        <f>I378+K378+M378+O378</f>
        <v>3</v>
      </c>
      <c r="H378" s="42">
        <f t="shared" si="110"/>
        <v>0.7057424000000001</v>
      </c>
      <c r="I378" s="42">
        <v>0</v>
      </c>
      <c r="J378" s="42">
        <v>0.5857424</v>
      </c>
      <c r="K378" s="42">
        <v>0</v>
      </c>
      <c r="L378" s="42">
        <v>0</v>
      </c>
      <c r="M378" s="42">
        <v>0</v>
      </c>
      <c r="N378" s="42">
        <v>0.12000000000000012</v>
      </c>
      <c r="O378" s="42">
        <v>3</v>
      </c>
      <c r="P378" s="42">
        <v>0</v>
      </c>
      <c r="Q378" s="42">
        <f>F378-H378</f>
        <v>13.0442576</v>
      </c>
      <c r="R378" s="42">
        <f>H378-(I378+K378+M378)</f>
        <v>0.7057424000000001</v>
      </c>
      <c r="S378" s="88">
        <v>1</v>
      </c>
      <c r="T378" s="24" t="s">
        <v>228</v>
      </c>
      <c r="U378" s="1"/>
      <c r="W378" s="3"/>
      <c r="X378" s="3"/>
      <c r="Y378" s="3"/>
      <c r="Z378" s="3"/>
      <c r="AD378" s="1"/>
      <c r="AE378" s="1"/>
    </row>
    <row r="379" spans="1:31" ht="48" customHeight="1" x14ac:dyDescent="0.25">
      <c r="A379" s="22" t="s">
        <v>809</v>
      </c>
      <c r="B379" s="23" t="s">
        <v>819</v>
      </c>
      <c r="C379" s="26" t="s">
        <v>820</v>
      </c>
      <c r="D379" s="42" t="s">
        <v>32</v>
      </c>
      <c r="E379" s="34" t="s">
        <v>32</v>
      </c>
      <c r="F379" s="42" t="s">
        <v>32</v>
      </c>
      <c r="G379" s="42" t="s">
        <v>32</v>
      </c>
      <c r="H379" s="42">
        <f t="shared" si="110"/>
        <v>1.644033E-2</v>
      </c>
      <c r="I379" s="42" t="s">
        <v>32</v>
      </c>
      <c r="J379" s="42">
        <v>1.644033E-2</v>
      </c>
      <c r="K379" s="42" t="s">
        <v>32</v>
      </c>
      <c r="L379" s="42">
        <v>0</v>
      </c>
      <c r="M379" s="42" t="s">
        <v>32</v>
      </c>
      <c r="N379" s="42">
        <v>0</v>
      </c>
      <c r="O379" s="90" t="s">
        <v>32</v>
      </c>
      <c r="P379" s="42">
        <v>0</v>
      </c>
      <c r="Q379" s="42" t="s">
        <v>32</v>
      </c>
      <c r="R379" s="42" t="s">
        <v>32</v>
      </c>
      <c r="S379" s="91" t="s">
        <v>32</v>
      </c>
      <c r="T379" s="24" t="s">
        <v>228</v>
      </c>
      <c r="U379" s="1"/>
      <c r="W379" s="3"/>
      <c r="X379" s="3"/>
      <c r="Y379" s="3"/>
      <c r="Z379" s="3"/>
      <c r="AD379" s="1"/>
      <c r="AE379" s="1"/>
    </row>
    <row r="380" spans="1:31" ht="132" customHeight="1" x14ac:dyDescent="0.25">
      <c r="A380" s="132" t="s">
        <v>809</v>
      </c>
      <c r="B380" s="133" t="s">
        <v>821</v>
      </c>
      <c r="C380" s="134" t="s">
        <v>822</v>
      </c>
      <c r="D380" s="113" t="s">
        <v>32</v>
      </c>
      <c r="E380" s="135" t="s">
        <v>32</v>
      </c>
      <c r="F380" s="113" t="s">
        <v>32</v>
      </c>
      <c r="G380" s="113" t="s">
        <v>32</v>
      </c>
      <c r="H380" s="106">
        <f t="shared" si="110"/>
        <v>0.56699999999999995</v>
      </c>
      <c r="I380" s="113" t="s">
        <v>32</v>
      </c>
      <c r="J380" s="113">
        <v>0</v>
      </c>
      <c r="K380" s="113" t="s">
        <v>32</v>
      </c>
      <c r="L380" s="113">
        <v>0</v>
      </c>
      <c r="M380" s="113" t="s">
        <v>32</v>
      </c>
      <c r="N380" s="113">
        <v>0.56699999999999995</v>
      </c>
      <c r="O380" s="139" t="s">
        <v>32</v>
      </c>
      <c r="P380" s="113">
        <v>0</v>
      </c>
      <c r="Q380" s="113" t="s">
        <v>32</v>
      </c>
      <c r="R380" s="113" t="s">
        <v>32</v>
      </c>
      <c r="S380" s="91" t="s">
        <v>32</v>
      </c>
      <c r="T380" s="142" t="s">
        <v>823</v>
      </c>
      <c r="U380" s="1"/>
      <c r="W380" s="3"/>
      <c r="X380" s="3"/>
      <c r="Y380" s="3"/>
      <c r="Z380" s="3"/>
      <c r="AD380" s="1"/>
      <c r="AE380" s="1"/>
    </row>
    <row r="381" spans="1:31" ht="31.5" customHeight="1" x14ac:dyDescent="0.25">
      <c r="A381" s="17" t="s">
        <v>824</v>
      </c>
      <c r="B381" s="18" t="s">
        <v>141</v>
      </c>
      <c r="C381" s="19" t="s">
        <v>31</v>
      </c>
      <c r="D381" s="82">
        <f t="shared" ref="D381:R381" si="111">D382+D388+D390+D392</f>
        <v>680.64615078480006</v>
      </c>
      <c r="E381" s="82">
        <f t="shared" si="111"/>
        <v>239.41339517</v>
      </c>
      <c r="F381" s="82">
        <f t="shared" si="111"/>
        <v>441.2327556148</v>
      </c>
      <c r="G381" s="82">
        <f t="shared" si="111"/>
        <v>103.93699334799997</v>
      </c>
      <c r="H381" s="82">
        <f t="shared" si="111"/>
        <v>199.83080997000002</v>
      </c>
      <c r="I381" s="82">
        <f t="shared" si="111"/>
        <v>4.5420000039999939</v>
      </c>
      <c r="J381" s="82">
        <f t="shared" si="111"/>
        <v>39.61253176000001</v>
      </c>
      <c r="K381" s="82">
        <f t="shared" si="111"/>
        <v>3.8848730540000003</v>
      </c>
      <c r="L381" s="82">
        <f t="shared" si="111"/>
        <v>73.900829280000011</v>
      </c>
      <c r="M381" s="82">
        <f t="shared" si="111"/>
        <v>12.587061974000001</v>
      </c>
      <c r="N381" s="82">
        <f t="shared" si="111"/>
        <v>86.317448930000012</v>
      </c>
      <c r="O381" s="82">
        <f t="shared" si="111"/>
        <v>82.923058315999995</v>
      </c>
      <c r="P381" s="82">
        <f t="shared" si="111"/>
        <v>0</v>
      </c>
      <c r="Q381" s="82">
        <f t="shared" si="111"/>
        <v>399.09562431479992</v>
      </c>
      <c r="R381" s="82">
        <f t="shared" si="111"/>
        <v>21.123196268000008</v>
      </c>
      <c r="S381" s="83">
        <f>R381/(I381+K381)</f>
        <v>2.5066470234705678</v>
      </c>
      <c r="T381" s="21" t="s">
        <v>32</v>
      </c>
      <c r="U381" s="1"/>
      <c r="W381" s="3"/>
      <c r="X381" s="3"/>
      <c r="Y381" s="3"/>
      <c r="Z381" s="3"/>
      <c r="AD381" s="1"/>
      <c r="AE381" s="1"/>
    </row>
    <row r="382" spans="1:31" ht="47.25" customHeight="1" x14ac:dyDescent="0.25">
      <c r="A382" s="17" t="s">
        <v>825</v>
      </c>
      <c r="B382" s="18" t="s">
        <v>143</v>
      </c>
      <c r="C382" s="19" t="s">
        <v>31</v>
      </c>
      <c r="D382" s="82">
        <f t="shared" ref="D382:R382" si="112">SUM(D383:D387)</f>
        <v>118.820336432</v>
      </c>
      <c r="E382" s="82">
        <f t="shared" si="112"/>
        <v>114.51208803</v>
      </c>
      <c r="F382" s="82">
        <f t="shared" si="112"/>
        <v>4.3082484020000038</v>
      </c>
      <c r="G382" s="82">
        <f t="shared" si="112"/>
        <v>4.5420000039999939</v>
      </c>
      <c r="H382" s="82">
        <f t="shared" si="112"/>
        <v>77.62017591</v>
      </c>
      <c r="I382" s="82">
        <f t="shared" si="112"/>
        <v>4.5420000039999939</v>
      </c>
      <c r="J382" s="82">
        <f t="shared" si="112"/>
        <v>2.8440457100000001</v>
      </c>
      <c r="K382" s="82">
        <f t="shared" si="112"/>
        <v>0</v>
      </c>
      <c r="L382" s="82">
        <f t="shared" si="112"/>
        <v>60.050654180000009</v>
      </c>
      <c r="M382" s="82">
        <f t="shared" si="112"/>
        <v>0</v>
      </c>
      <c r="N382" s="82">
        <f t="shared" si="112"/>
        <v>14.725476019999999</v>
      </c>
      <c r="O382" s="82">
        <f t="shared" si="112"/>
        <v>0</v>
      </c>
      <c r="P382" s="82">
        <f t="shared" si="112"/>
        <v>0</v>
      </c>
      <c r="Q382" s="82">
        <f t="shared" si="112"/>
        <v>-11.819675697999998</v>
      </c>
      <c r="R382" s="82">
        <f t="shared" si="112"/>
        <v>11.585924096000007</v>
      </c>
      <c r="S382" s="83">
        <f>R382/(I382+K382)</f>
        <v>2.5508419387487131</v>
      </c>
      <c r="T382" s="21" t="s">
        <v>32</v>
      </c>
      <c r="U382" s="1"/>
      <c r="W382" s="3"/>
      <c r="X382" s="3"/>
      <c r="Y382" s="3"/>
      <c r="Z382" s="3"/>
      <c r="AD382" s="1"/>
      <c r="AE382" s="1"/>
    </row>
    <row r="383" spans="1:31" ht="87.75" customHeight="1" x14ac:dyDescent="0.25">
      <c r="A383" s="22" t="s">
        <v>825</v>
      </c>
      <c r="B383" s="25" t="s">
        <v>826</v>
      </c>
      <c r="C383" s="24" t="s">
        <v>827</v>
      </c>
      <c r="D383" s="42">
        <v>118.820336432</v>
      </c>
      <c r="E383" s="34">
        <v>114.51208803</v>
      </c>
      <c r="F383" s="42">
        <f>D383-E383</f>
        <v>4.3082484020000038</v>
      </c>
      <c r="G383" s="42">
        <f>I383+K383+M383+O383</f>
        <v>4.5420000039999939</v>
      </c>
      <c r="H383" s="42">
        <f>J383+L383+N383+P383</f>
        <v>16.127924100000001</v>
      </c>
      <c r="I383" s="42">
        <v>4.5420000039999939</v>
      </c>
      <c r="J383" s="42">
        <v>2.5432273100000002</v>
      </c>
      <c r="K383" s="42">
        <v>0</v>
      </c>
      <c r="L383" s="42">
        <v>13.269779700000001</v>
      </c>
      <c r="M383" s="42">
        <v>0</v>
      </c>
      <c r="N383" s="42">
        <v>0.31491709000000001</v>
      </c>
      <c r="O383" s="42">
        <v>0</v>
      </c>
      <c r="P383" s="42">
        <v>0</v>
      </c>
      <c r="Q383" s="42">
        <f>F383-H383</f>
        <v>-11.819675697999998</v>
      </c>
      <c r="R383" s="42">
        <f>H383-(I383+K383+M383)</f>
        <v>11.585924096000007</v>
      </c>
      <c r="S383" s="88">
        <f>R383/(I383+K383+M383)</f>
        <v>2.5508419387487131</v>
      </c>
      <c r="T383" s="24" t="s">
        <v>828</v>
      </c>
      <c r="U383" s="1"/>
      <c r="W383" s="3"/>
      <c r="X383" s="3"/>
      <c r="Y383" s="3"/>
      <c r="Z383" s="3"/>
      <c r="AD383" s="1"/>
      <c r="AE383" s="1"/>
    </row>
    <row r="384" spans="1:31" ht="59.25" customHeight="1" x14ac:dyDescent="0.25">
      <c r="A384" s="92" t="s">
        <v>825</v>
      </c>
      <c r="B384" s="100" t="s">
        <v>829</v>
      </c>
      <c r="C384" s="43" t="s">
        <v>830</v>
      </c>
      <c r="D384" s="87" t="s">
        <v>32</v>
      </c>
      <c r="E384" s="87" t="s">
        <v>32</v>
      </c>
      <c r="F384" s="87" t="s">
        <v>32</v>
      </c>
      <c r="G384" s="87" t="s">
        <v>32</v>
      </c>
      <c r="H384" s="42">
        <f>J384+L384+N384+P384</f>
        <v>2.3615999999999997</v>
      </c>
      <c r="I384" s="42" t="s">
        <v>32</v>
      </c>
      <c r="J384" s="42">
        <v>2.3615999999999997</v>
      </c>
      <c r="K384" s="42" t="s">
        <v>32</v>
      </c>
      <c r="L384" s="42">
        <v>0</v>
      </c>
      <c r="M384" s="42" t="s">
        <v>32</v>
      </c>
      <c r="N384" s="42">
        <v>0</v>
      </c>
      <c r="O384" s="42" t="s">
        <v>32</v>
      </c>
      <c r="P384" s="42">
        <v>0</v>
      </c>
      <c r="Q384" s="42" t="s">
        <v>32</v>
      </c>
      <c r="R384" s="42" t="s">
        <v>32</v>
      </c>
      <c r="S384" s="42" t="s">
        <v>32</v>
      </c>
      <c r="T384" s="42" t="s">
        <v>32</v>
      </c>
      <c r="U384" s="1"/>
      <c r="W384" s="3"/>
      <c r="X384" s="3"/>
      <c r="Y384" s="3"/>
      <c r="Z384" s="3"/>
      <c r="AD384" s="1"/>
      <c r="AE384" s="1"/>
    </row>
    <row r="385" spans="1:31" ht="31.5" customHeight="1" x14ac:dyDescent="0.25">
      <c r="A385" s="92" t="s">
        <v>825</v>
      </c>
      <c r="B385" s="100" t="s">
        <v>831</v>
      </c>
      <c r="C385" s="43" t="s">
        <v>832</v>
      </c>
      <c r="D385" s="87" t="s">
        <v>32</v>
      </c>
      <c r="E385" s="87" t="s">
        <v>32</v>
      </c>
      <c r="F385" s="87" t="s">
        <v>32</v>
      </c>
      <c r="G385" s="87" t="s">
        <v>32</v>
      </c>
      <c r="H385" s="6">
        <f t="shared" ref="H385" si="113">J385+L385+N385+P385</f>
        <v>0</v>
      </c>
      <c r="I385" s="42" t="s">
        <v>32</v>
      </c>
      <c r="J385" s="42">
        <v>0</v>
      </c>
      <c r="K385" s="42" t="s">
        <v>32</v>
      </c>
      <c r="L385" s="42">
        <v>0</v>
      </c>
      <c r="M385" s="42" t="s">
        <v>32</v>
      </c>
      <c r="N385" s="42">
        <v>0</v>
      </c>
      <c r="O385" s="42" t="s">
        <v>32</v>
      </c>
      <c r="P385" s="42">
        <v>0</v>
      </c>
      <c r="Q385" s="42" t="s">
        <v>32</v>
      </c>
      <c r="R385" s="42" t="s">
        <v>32</v>
      </c>
      <c r="S385" s="42" t="s">
        <v>32</v>
      </c>
      <c r="T385" s="42" t="s">
        <v>32</v>
      </c>
      <c r="U385" s="1"/>
      <c r="W385" s="3"/>
      <c r="X385" s="3"/>
      <c r="Y385" s="3"/>
      <c r="Z385" s="3"/>
      <c r="AD385" s="1"/>
      <c r="AE385" s="1"/>
    </row>
    <row r="386" spans="1:31" ht="38.25" customHeight="1" x14ac:dyDescent="0.25">
      <c r="A386" s="92" t="s">
        <v>825</v>
      </c>
      <c r="B386" s="100" t="s">
        <v>833</v>
      </c>
      <c r="C386" s="43" t="s">
        <v>834</v>
      </c>
      <c r="D386" s="87" t="s">
        <v>32</v>
      </c>
      <c r="E386" s="87" t="s">
        <v>32</v>
      </c>
      <c r="F386" s="87" t="s">
        <v>32</v>
      </c>
      <c r="G386" s="87" t="s">
        <v>32</v>
      </c>
      <c r="H386" s="42">
        <f>J386+L386+N386+P386</f>
        <v>5.0997452300000008</v>
      </c>
      <c r="I386" s="42" t="s">
        <v>32</v>
      </c>
      <c r="J386" s="42">
        <v>-2.2107815999999998</v>
      </c>
      <c r="K386" s="42" t="s">
        <v>32</v>
      </c>
      <c r="L386" s="42">
        <v>2.3424111600000002</v>
      </c>
      <c r="M386" s="42" t="s">
        <v>32</v>
      </c>
      <c r="N386" s="42">
        <v>4.9681156700000004</v>
      </c>
      <c r="O386" s="42" t="s">
        <v>32</v>
      </c>
      <c r="P386" s="42">
        <v>0</v>
      </c>
      <c r="Q386" s="42" t="s">
        <v>32</v>
      </c>
      <c r="R386" s="42" t="s">
        <v>32</v>
      </c>
      <c r="S386" s="42" t="s">
        <v>32</v>
      </c>
      <c r="T386" s="42" t="s">
        <v>32</v>
      </c>
      <c r="U386" s="1"/>
      <c r="W386" s="3"/>
      <c r="X386" s="3"/>
      <c r="Y386" s="3"/>
      <c r="Z386" s="3"/>
      <c r="AD386" s="1"/>
      <c r="AE386" s="1"/>
    </row>
    <row r="387" spans="1:31" ht="117.75" customHeight="1" x14ac:dyDescent="0.25">
      <c r="A387" s="132" t="s">
        <v>825</v>
      </c>
      <c r="B387" s="136" t="s">
        <v>835</v>
      </c>
      <c r="C387" s="137" t="s">
        <v>836</v>
      </c>
      <c r="D387" s="124" t="s">
        <v>32</v>
      </c>
      <c r="E387" s="124" t="s">
        <v>32</v>
      </c>
      <c r="F387" s="124" t="s">
        <v>32</v>
      </c>
      <c r="G387" s="124" t="s">
        <v>32</v>
      </c>
      <c r="H387" s="106">
        <f>J387+L387+N387+P387</f>
        <v>54.03090658</v>
      </c>
      <c r="I387" s="106" t="s">
        <v>32</v>
      </c>
      <c r="J387" s="106">
        <v>0.15</v>
      </c>
      <c r="K387" s="106" t="s">
        <v>32</v>
      </c>
      <c r="L387" s="106">
        <v>44.438463320000004</v>
      </c>
      <c r="M387" s="106" t="s">
        <v>32</v>
      </c>
      <c r="N387" s="106">
        <v>9.4424432599999992</v>
      </c>
      <c r="O387" s="106" t="s">
        <v>32</v>
      </c>
      <c r="P387" s="106">
        <v>0</v>
      </c>
      <c r="Q387" s="106" t="s">
        <v>32</v>
      </c>
      <c r="R387" s="106" t="s">
        <v>32</v>
      </c>
      <c r="S387" s="106" t="s">
        <v>32</v>
      </c>
      <c r="T387" s="106" t="s">
        <v>837</v>
      </c>
      <c r="U387" s="1"/>
      <c r="W387" s="3"/>
      <c r="X387" s="3"/>
      <c r="Y387" s="3"/>
      <c r="Z387" s="3"/>
      <c r="AD387" s="1"/>
      <c r="AE387" s="1"/>
    </row>
    <row r="388" spans="1:31" ht="31.5" customHeight="1" x14ac:dyDescent="0.25">
      <c r="A388" s="17" t="s">
        <v>838</v>
      </c>
      <c r="B388" s="18" t="s">
        <v>177</v>
      </c>
      <c r="C388" s="19" t="s">
        <v>31</v>
      </c>
      <c r="D388" s="82">
        <f t="shared" ref="D388:R388" si="114">SUM(D389)</f>
        <v>0</v>
      </c>
      <c r="E388" s="82">
        <f t="shared" si="114"/>
        <v>0</v>
      </c>
      <c r="F388" s="82">
        <f t="shared" si="114"/>
        <v>0</v>
      </c>
      <c r="G388" s="82">
        <f t="shared" si="114"/>
        <v>0</v>
      </c>
      <c r="H388" s="82">
        <f t="shared" si="114"/>
        <v>6.1490945100000012</v>
      </c>
      <c r="I388" s="82">
        <f t="shared" si="114"/>
        <v>0</v>
      </c>
      <c r="J388" s="82">
        <f t="shared" si="114"/>
        <v>0</v>
      </c>
      <c r="K388" s="82">
        <f t="shared" si="114"/>
        <v>0</v>
      </c>
      <c r="L388" s="82">
        <f t="shared" si="114"/>
        <v>1.5869493800000001</v>
      </c>
      <c r="M388" s="82">
        <f t="shared" si="114"/>
        <v>0</v>
      </c>
      <c r="N388" s="82">
        <f t="shared" si="114"/>
        <v>4.5621451300000011</v>
      </c>
      <c r="O388" s="82">
        <f t="shared" si="114"/>
        <v>0</v>
      </c>
      <c r="P388" s="82">
        <f t="shared" si="114"/>
        <v>0</v>
      </c>
      <c r="Q388" s="82">
        <f t="shared" si="114"/>
        <v>0</v>
      </c>
      <c r="R388" s="82">
        <f t="shared" si="114"/>
        <v>0</v>
      </c>
      <c r="S388" s="83">
        <v>0</v>
      </c>
      <c r="T388" s="21" t="s">
        <v>32</v>
      </c>
      <c r="U388" s="1"/>
      <c r="W388" s="3"/>
      <c r="X388" s="3"/>
      <c r="Y388" s="3"/>
      <c r="Z388" s="3"/>
      <c r="AD388" s="1"/>
      <c r="AE388" s="1"/>
    </row>
    <row r="389" spans="1:31" ht="76.5" customHeight="1" x14ac:dyDescent="0.25">
      <c r="A389" s="132" t="s">
        <v>838</v>
      </c>
      <c r="B389" s="122" t="s">
        <v>839</v>
      </c>
      <c r="C389" s="141" t="s">
        <v>840</v>
      </c>
      <c r="D389" s="113" t="s">
        <v>32</v>
      </c>
      <c r="E389" s="113" t="s">
        <v>32</v>
      </c>
      <c r="F389" s="113" t="s">
        <v>32</v>
      </c>
      <c r="G389" s="113" t="s">
        <v>32</v>
      </c>
      <c r="H389" s="106">
        <f>J389+L389+N389+P389</f>
        <v>6.1490945100000012</v>
      </c>
      <c r="I389" s="113" t="s">
        <v>32</v>
      </c>
      <c r="J389" s="113">
        <v>0</v>
      </c>
      <c r="K389" s="113" t="s">
        <v>32</v>
      </c>
      <c r="L389" s="113">
        <v>1.5869493800000001</v>
      </c>
      <c r="M389" s="113" t="s">
        <v>32</v>
      </c>
      <c r="N389" s="113">
        <v>4.5621451300000011</v>
      </c>
      <c r="O389" s="113" t="s">
        <v>32</v>
      </c>
      <c r="P389" s="113">
        <v>0</v>
      </c>
      <c r="Q389" s="113" t="s">
        <v>32</v>
      </c>
      <c r="R389" s="113" t="s">
        <v>32</v>
      </c>
      <c r="S389" s="91" t="s">
        <v>32</v>
      </c>
      <c r="T389" s="137" t="s">
        <v>841</v>
      </c>
      <c r="U389" s="1"/>
      <c r="W389" s="3"/>
      <c r="X389" s="3"/>
      <c r="Y389" s="3"/>
      <c r="Z389" s="3"/>
      <c r="AD389" s="1"/>
      <c r="AE389" s="1"/>
    </row>
    <row r="390" spans="1:31" ht="50.25" customHeight="1" x14ac:dyDescent="0.25">
      <c r="A390" s="17" t="s">
        <v>842</v>
      </c>
      <c r="B390" s="18" t="s">
        <v>179</v>
      </c>
      <c r="C390" s="19" t="s">
        <v>31</v>
      </c>
      <c r="D390" s="82">
        <f>SUM(D391)</f>
        <v>0</v>
      </c>
      <c r="E390" s="82">
        <f t="shared" ref="E390:R390" si="115">SUM(E391)</f>
        <v>0</v>
      </c>
      <c r="F390" s="82">
        <f t="shared" si="115"/>
        <v>0</v>
      </c>
      <c r="G390" s="82">
        <f t="shared" si="115"/>
        <v>0</v>
      </c>
      <c r="H390" s="82">
        <f t="shared" si="115"/>
        <v>41.841420910000004</v>
      </c>
      <c r="I390" s="82">
        <f t="shared" si="115"/>
        <v>0</v>
      </c>
      <c r="J390" s="82">
        <f t="shared" si="115"/>
        <v>0</v>
      </c>
      <c r="K390" s="82">
        <f t="shared" si="115"/>
        <v>0</v>
      </c>
      <c r="L390" s="82">
        <f t="shared" si="115"/>
        <v>0</v>
      </c>
      <c r="M390" s="82">
        <f t="shared" si="115"/>
        <v>0</v>
      </c>
      <c r="N390" s="82">
        <f t="shared" si="115"/>
        <v>41.841420910000004</v>
      </c>
      <c r="O390" s="82">
        <f t="shared" si="115"/>
        <v>0</v>
      </c>
      <c r="P390" s="82">
        <f t="shared" si="115"/>
        <v>0</v>
      </c>
      <c r="Q390" s="82">
        <f t="shared" si="115"/>
        <v>0</v>
      </c>
      <c r="R390" s="82">
        <f t="shared" si="115"/>
        <v>0</v>
      </c>
      <c r="S390" s="83">
        <v>0</v>
      </c>
      <c r="T390" s="21" t="s">
        <v>32</v>
      </c>
      <c r="U390" s="1"/>
      <c r="W390" s="3"/>
      <c r="X390" s="3"/>
      <c r="Y390" s="3"/>
      <c r="Z390" s="3"/>
      <c r="AD390" s="1"/>
      <c r="AE390" s="1"/>
    </row>
    <row r="391" spans="1:31" ht="67.5" customHeight="1" x14ac:dyDescent="0.25">
      <c r="A391" s="121" t="s">
        <v>842</v>
      </c>
      <c r="B391" s="143" t="s">
        <v>843</v>
      </c>
      <c r="C391" s="130" t="s">
        <v>844</v>
      </c>
      <c r="D391" s="106" t="s">
        <v>32</v>
      </c>
      <c r="E391" s="106" t="s">
        <v>32</v>
      </c>
      <c r="F391" s="106" t="s">
        <v>32</v>
      </c>
      <c r="G391" s="106" t="s">
        <v>32</v>
      </c>
      <c r="H391" s="106">
        <f>J391+L391+N391+P391</f>
        <v>41.841420910000004</v>
      </c>
      <c r="I391" s="106" t="s">
        <v>32</v>
      </c>
      <c r="J391" s="106">
        <v>0</v>
      </c>
      <c r="K391" s="106" t="s">
        <v>32</v>
      </c>
      <c r="L391" s="106">
        <v>0</v>
      </c>
      <c r="M391" s="106" t="s">
        <v>32</v>
      </c>
      <c r="N391" s="106">
        <v>41.841420910000004</v>
      </c>
      <c r="O391" s="106" t="s">
        <v>32</v>
      </c>
      <c r="P391" s="106">
        <v>0</v>
      </c>
      <c r="Q391" s="106" t="s">
        <v>32</v>
      </c>
      <c r="R391" s="106" t="s">
        <v>32</v>
      </c>
      <c r="S391" s="91" t="s">
        <v>32</v>
      </c>
      <c r="T391" s="123" t="s">
        <v>845</v>
      </c>
      <c r="U391" s="1"/>
      <c r="W391" s="3"/>
      <c r="X391" s="3"/>
      <c r="Y391" s="3"/>
      <c r="Z391" s="3"/>
      <c r="AD391" s="1"/>
      <c r="AE391" s="1"/>
    </row>
    <row r="392" spans="1:31" ht="48" customHeight="1" x14ac:dyDescent="0.25">
      <c r="A392" s="17" t="s">
        <v>846</v>
      </c>
      <c r="B392" s="18" t="s">
        <v>225</v>
      </c>
      <c r="C392" s="19" t="s">
        <v>31</v>
      </c>
      <c r="D392" s="82">
        <f t="shared" ref="D392:R392" si="116">SUM(D393:D410)</f>
        <v>561.82581435280008</v>
      </c>
      <c r="E392" s="82">
        <f t="shared" si="116"/>
        <v>124.90130714000001</v>
      </c>
      <c r="F392" s="82">
        <f t="shared" si="116"/>
        <v>436.92450721279999</v>
      </c>
      <c r="G392" s="82">
        <f t="shared" si="116"/>
        <v>99.394993343999985</v>
      </c>
      <c r="H392" s="82">
        <f t="shared" si="116"/>
        <v>74.220118639999995</v>
      </c>
      <c r="I392" s="82">
        <f t="shared" si="116"/>
        <v>0</v>
      </c>
      <c r="J392" s="82">
        <f t="shared" si="116"/>
        <v>36.768486050000007</v>
      </c>
      <c r="K392" s="82">
        <f t="shared" si="116"/>
        <v>3.8848730540000003</v>
      </c>
      <c r="L392" s="82">
        <f t="shared" si="116"/>
        <v>12.263225719999999</v>
      </c>
      <c r="M392" s="82">
        <f t="shared" si="116"/>
        <v>12.587061974000001</v>
      </c>
      <c r="N392" s="82">
        <f t="shared" si="116"/>
        <v>25.188406870000001</v>
      </c>
      <c r="O392" s="82">
        <f t="shared" si="116"/>
        <v>82.923058315999995</v>
      </c>
      <c r="P392" s="82">
        <f t="shared" si="116"/>
        <v>0</v>
      </c>
      <c r="Q392" s="82">
        <f t="shared" si="116"/>
        <v>410.91530001279995</v>
      </c>
      <c r="R392" s="82">
        <f t="shared" si="116"/>
        <v>9.5372721720000015</v>
      </c>
      <c r="S392" s="83">
        <f>R392/(I392+K392)</f>
        <v>2.4549765306179299</v>
      </c>
      <c r="T392" s="21" t="s">
        <v>32</v>
      </c>
      <c r="U392" s="1"/>
      <c r="W392" s="3"/>
      <c r="X392" s="3"/>
      <c r="Y392" s="3"/>
      <c r="Z392" s="3"/>
      <c r="AD392" s="1"/>
      <c r="AE392" s="1"/>
    </row>
    <row r="393" spans="1:31" ht="31.5" customHeight="1" x14ac:dyDescent="0.25">
      <c r="A393" s="22" t="s">
        <v>846</v>
      </c>
      <c r="B393" s="23" t="s">
        <v>847</v>
      </c>
      <c r="C393" s="26" t="s">
        <v>848</v>
      </c>
      <c r="D393" s="42">
        <v>204.009812504</v>
      </c>
      <c r="E393" s="34">
        <v>39.437839780000004</v>
      </c>
      <c r="F393" s="42">
        <f>D393-E393</f>
        <v>164.57197272399998</v>
      </c>
      <c r="G393" s="42">
        <f>I393+K393+M393+O393</f>
        <v>41.357288591999996</v>
      </c>
      <c r="H393" s="42">
        <f>J393+L393+N393+P393</f>
        <v>5.0777698600000001</v>
      </c>
      <c r="I393" s="42">
        <v>0</v>
      </c>
      <c r="J393" s="42">
        <v>0.87160276000000003</v>
      </c>
      <c r="K393" s="42">
        <v>0</v>
      </c>
      <c r="L393" s="42">
        <v>0.42946562999999993</v>
      </c>
      <c r="M393" s="42">
        <v>0</v>
      </c>
      <c r="N393" s="42">
        <v>3.7767014699999999</v>
      </c>
      <c r="O393" s="42">
        <v>41.357288591999996</v>
      </c>
      <c r="P393" s="42">
        <v>0</v>
      </c>
      <c r="Q393" s="42">
        <f>F393-H393</f>
        <v>159.49420286399999</v>
      </c>
      <c r="R393" s="42">
        <f>H393-(I393+K393+M393)</f>
        <v>5.0777698600000001</v>
      </c>
      <c r="S393" s="88">
        <v>1</v>
      </c>
      <c r="T393" s="24" t="s">
        <v>102</v>
      </c>
      <c r="U393" s="1"/>
      <c r="W393" s="3"/>
      <c r="X393" s="3"/>
      <c r="Y393" s="3"/>
      <c r="Z393" s="3"/>
      <c r="AD393" s="1"/>
      <c r="AE393" s="1"/>
    </row>
    <row r="394" spans="1:31" ht="123" customHeight="1" x14ac:dyDescent="0.25">
      <c r="A394" s="22" t="s">
        <v>846</v>
      </c>
      <c r="B394" s="23" t="s">
        <v>849</v>
      </c>
      <c r="C394" s="26" t="s">
        <v>850</v>
      </c>
      <c r="D394" s="42" t="s">
        <v>32</v>
      </c>
      <c r="E394" s="34" t="s">
        <v>32</v>
      </c>
      <c r="F394" s="42" t="s">
        <v>32</v>
      </c>
      <c r="G394" s="42" t="s">
        <v>32</v>
      </c>
      <c r="H394" s="42">
        <f t="shared" ref="H394:H410" si="117">J394+L394+N394+P394</f>
        <v>5.4035673499999994</v>
      </c>
      <c r="I394" s="42" t="s">
        <v>32</v>
      </c>
      <c r="J394" s="42">
        <v>0</v>
      </c>
      <c r="K394" s="42" t="s">
        <v>32</v>
      </c>
      <c r="L394" s="42">
        <v>1.4326808399999997</v>
      </c>
      <c r="M394" s="42" t="s">
        <v>32</v>
      </c>
      <c r="N394" s="42">
        <v>3.9708865100000001</v>
      </c>
      <c r="O394" s="42" t="s">
        <v>32</v>
      </c>
      <c r="P394" s="42">
        <v>0</v>
      </c>
      <c r="Q394" s="42" t="s">
        <v>32</v>
      </c>
      <c r="R394" s="42" t="s">
        <v>32</v>
      </c>
      <c r="S394" s="88" t="s">
        <v>32</v>
      </c>
      <c r="T394" s="24" t="s">
        <v>851</v>
      </c>
      <c r="U394" s="1"/>
      <c r="W394" s="3"/>
      <c r="X394" s="3"/>
      <c r="Y394" s="3"/>
      <c r="Z394" s="3"/>
      <c r="AD394" s="1"/>
      <c r="AE394" s="1"/>
    </row>
    <row r="395" spans="1:31" ht="47.25" customHeight="1" x14ac:dyDescent="0.25">
      <c r="A395" s="22" t="s">
        <v>846</v>
      </c>
      <c r="B395" s="23" t="s">
        <v>852</v>
      </c>
      <c r="C395" s="26" t="s">
        <v>853</v>
      </c>
      <c r="D395" s="42">
        <v>10.799999999999999</v>
      </c>
      <c r="E395" s="34">
        <v>1.2</v>
      </c>
      <c r="F395" s="42">
        <f>D395-E395</f>
        <v>9.6</v>
      </c>
      <c r="G395" s="42">
        <f>I395+K395+M395+O395</f>
        <v>7.5389999999999997</v>
      </c>
      <c r="H395" s="42">
        <f t="shared" si="117"/>
        <v>0</v>
      </c>
      <c r="I395" s="42">
        <v>0</v>
      </c>
      <c r="J395" s="42">
        <v>0</v>
      </c>
      <c r="K395" s="42">
        <v>0</v>
      </c>
      <c r="L395" s="42">
        <v>0</v>
      </c>
      <c r="M395" s="42">
        <v>0</v>
      </c>
      <c r="N395" s="42">
        <v>0</v>
      </c>
      <c r="O395" s="42">
        <v>7.5389999999999997</v>
      </c>
      <c r="P395" s="42">
        <v>0</v>
      </c>
      <c r="Q395" s="42">
        <f>F395-H395</f>
        <v>9.6</v>
      </c>
      <c r="R395" s="42">
        <f>H395-(I395+K395+M395)</f>
        <v>0</v>
      </c>
      <c r="S395" s="88">
        <v>0</v>
      </c>
      <c r="T395" s="24" t="s">
        <v>32</v>
      </c>
      <c r="U395" s="1"/>
      <c r="W395" s="3"/>
      <c r="X395" s="3"/>
      <c r="Y395" s="3"/>
      <c r="Z395" s="3"/>
      <c r="AD395" s="1"/>
      <c r="AE395" s="1"/>
    </row>
    <row r="396" spans="1:31" ht="35.25" customHeight="1" x14ac:dyDescent="0.25">
      <c r="A396" s="22" t="s">
        <v>846</v>
      </c>
      <c r="B396" s="23" t="s">
        <v>854</v>
      </c>
      <c r="C396" s="26" t="s">
        <v>855</v>
      </c>
      <c r="D396" s="87" t="s">
        <v>32</v>
      </c>
      <c r="E396" s="87" t="s">
        <v>32</v>
      </c>
      <c r="F396" s="87" t="s">
        <v>32</v>
      </c>
      <c r="G396" s="87" t="s">
        <v>32</v>
      </c>
      <c r="H396" s="42">
        <f t="shared" si="117"/>
        <v>7.2118436399999988</v>
      </c>
      <c r="I396" s="42" t="s">
        <v>32</v>
      </c>
      <c r="J396" s="42">
        <v>0.38203856000000003</v>
      </c>
      <c r="K396" s="42" t="s">
        <v>32</v>
      </c>
      <c r="L396" s="42">
        <v>6.653225159999999</v>
      </c>
      <c r="M396" s="42" t="s">
        <v>32</v>
      </c>
      <c r="N396" s="42">
        <v>0.17657991999999997</v>
      </c>
      <c r="O396" s="42" t="s">
        <v>32</v>
      </c>
      <c r="P396" s="42">
        <v>0</v>
      </c>
      <c r="Q396" s="42" t="s">
        <v>32</v>
      </c>
      <c r="R396" s="42" t="s">
        <v>32</v>
      </c>
      <c r="S396" s="42" t="s">
        <v>32</v>
      </c>
      <c r="T396" s="118" t="s">
        <v>856</v>
      </c>
      <c r="U396" s="1"/>
      <c r="W396" s="3"/>
      <c r="X396" s="3"/>
      <c r="Y396" s="3"/>
      <c r="Z396" s="3"/>
      <c r="AD396" s="1"/>
      <c r="AE396" s="1"/>
    </row>
    <row r="397" spans="1:31" ht="55.5" customHeight="1" x14ac:dyDescent="0.25">
      <c r="A397" s="22" t="s">
        <v>846</v>
      </c>
      <c r="B397" s="23" t="s">
        <v>857</v>
      </c>
      <c r="C397" s="26" t="s">
        <v>858</v>
      </c>
      <c r="D397" s="87" t="s">
        <v>32</v>
      </c>
      <c r="E397" s="87" t="s">
        <v>32</v>
      </c>
      <c r="F397" s="87" t="s">
        <v>32</v>
      </c>
      <c r="G397" s="87" t="s">
        <v>32</v>
      </c>
      <c r="H397" s="42">
        <f t="shared" si="117"/>
        <v>2.7093750000000001</v>
      </c>
      <c r="I397" s="42" t="s">
        <v>32</v>
      </c>
      <c r="J397" s="42">
        <v>0</v>
      </c>
      <c r="K397" s="42" t="s">
        <v>32</v>
      </c>
      <c r="L397" s="42">
        <v>0</v>
      </c>
      <c r="M397" s="42" t="s">
        <v>32</v>
      </c>
      <c r="N397" s="42">
        <v>2.7093750000000001</v>
      </c>
      <c r="O397" s="42" t="s">
        <v>32</v>
      </c>
      <c r="P397" s="42">
        <v>0</v>
      </c>
      <c r="Q397" s="42" t="s">
        <v>32</v>
      </c>
      <c r="R397" s="42" t="s">
        <v>32</v>
      </c>
      <c r="S397" s="42" t="s">
        <v>32</v>
      </c>
      <c r="T397" s="42" t="s">
        <v>859</v>
      </c>
      <c r="U397" s="1"/>
      <c r="W397" s="3"/>
      <c r="X397" s="3"/>
      <c r="Y397" s="3"/>
      <c r="Z397" s="3"/>
      <c r="AD397" s="1"/>
      <c r="AE397" s="1"/>
    </row>
    <row r="398" spans="1:31" ht="55.5" customHeight="1" x14ac:dyDescent="0.25">
      <c r="A398" s="22" t="s">
        <v>846</v>
      </c>
      <c r="B398" s="23" t="s">
        <v>860</v>
      </c>
      <c r="C398" s="26" t="s">
        <v>861</v>
      </c>
      <c r="D398" s="42">
        <v>197.34661069680001</v>
      </c>
      <c r="E398" s="34">
        <v>71.515833999999998</v>
      </c>
      <c r="F398" s="42">
        <f t="shared" ref="F398:F404" si="118">D398-E398</f>
        <v>125.83077669680002</v>
      </c>
      <c r="G398" s="42">
        <f t="shared" ref="G398:G404" si="119">I398+K398+M398+O398</f>
        <v>22.622436925999999</v>
      </c>
      <c r="H398" s="42">
        <f t="shared" si="117"/>
        <v>14.351409070000003</v>
      </c>
      <c r="I398" s="42">
        <v>0</v>
      </c>
      <c r="J398" s="42">
        <v>13.802555060000003</v>
      </c>
      <c r="K398" s="42">
        <v>0.72287305400000001</v>
      </c>
      <c r="L398" s="42">
        <v>5.3251649999999991E-2</v>
      </c>
      <c r="M398" s="42">
        <v>11.819000000000001</v>
      </c>
      <c r="N398" s="42">
        <v>0.49560235999999996</v>
      </c>
      <c r="O398" s="42">
        <v>10.080563871999997</v>
      </c>
      <c r="P398" s="42">
        <v>0</v>
      </c>
      <c r="Q398" s="42">
        <f t="shared" ref="Q398:Q404" si="120">F398-H398</f>
        <v>111.47936762680001</v>
      </c>
      <c r="R398" s="42">
        <f t="shared" ref="R398:R404" si="121">H398-(I398+K398+M398)</f>
        <v>1.8095360160000009</v>
      </c>
      <c r="S398" s="88">
        <f t="shared" ref="S398:S404" si="122">R398/(I398+K398+M398)</f>
        <v>0.14427956719135204</v>
      </c>
      <c r="T398" s="118" t="s">
        <v>862</v>
      </c>
      <c r="U398" s="1"/>
      <c r="W398" s="3"/>
      <c r="X398" s="3"/>
      <c r="Y398" s="3"/>
      <c r="Z398" s="3"/>
      <c r="AD398" s="1"/>
      <c r="AE398" s="1"/>
    </row>
    <row r="399" spans="1:31" ht="47.25" customHeight="1" x14ac:dyDescent="0.25">
      <c r="A399" s="22" t="s">
        <v>846</v>
      </c>
      <c r="B399" s="23" t="s">
        <v>863</v>
      </c>
      <c r="C399" s="26" t="s">
        <v>864</v>
      </c>
      <c r="D399" s="42">
        <v>57.293999999999997</v>
      </c>
      <c r="E399" s="34">
        <v>0</v>
      </c>
      <c r="F399" s="42">
        <f t="shared" si="118"/>
        <v>57.293999999999997</v>
      </c>
      <c r="G399" s="42">
        <f t="shared" si="119"/>
        <v>3.6</v>
      </c>
      <c r="H399" s="42">
        <f t="shared" si="117"/>
        <v>0</v>
      </c>
      <c r="I399" s="42">
        <v>0</v>
      </c>
      <c r="J399" s="42">
        <v>0</v>
      </c>
      <c r="K399" s="42">
        <v>0</v>
      </c>
      <c r="L399" s="42">
        <v>0</v>
      </c>
      <c r="M399" s="42">
        <v>0</v>
      </c>
      <c r="N399" s="42">
        <v>0</v>
      </c>
      <c r="O399" s="42">
        <v>3.6</v>
      </c>
      <c r="P399" s="42">
        <v>0</v>
      </c>
      <c r="Q399" s="42">
        <f t="shared" si="120"/>
        <v>57.293999999999997</v>
      </c>
      <c r="R399" s="42">
        <f t="shared" si="121"/>
        <v>0</v>
      </c>
      <c r="S399" s="88">
        <v>0</v>
      </c>
      <c r="T399" s="24" t="s">
        <v>32</v>
      </c>
      <c r="U399" s="1"/>
      <c r="W399" s="3"/>
      <c r="X399" s="3"/>
      <c r="Y399" s="3"/>
      <c r="Z399" s="3"/>
      <c r="AD399" s="1"/>
      <c r="AE399" s="1"/>
    </row>
    <row r="400" spans="1:31" ht="47.25" customHeight="1" x14ac:dyDescent="0.25">
      <c r="A400" s="22" t="s">
        <v>846</v>
      </c>
      <c r="B400" s="23" t="s">
        <v>865</v>
      </c>
      <c r="C400" s="26" t="s">
        <v>866</v>
      </c>
      <c r="D400" s="42">
        <v>57.337905955999993</v>
      </c>
      <c r="E400" s="42">
        <v>0</v>
      </c>
      <c r="F400" s="42">
        <f t="shared" si="118"/>
        <v>57.337905955999993</v>
      </c>
      <c r="G400" s="42">
        <f t="shared" si="119"/>
        <v>3.6</v>
      </c>
      <c r="H400" s="42">
        <f t="shared" si="117"/>
        <v>0</v>
      </c>
      <c r="I400" s="42">
        <v>0</v>
      </c>
      <c r="J400" s="42">
        <v>0</v>
      </c>
      <c r="K400" s="42">
        <v>0</v>
      </c>
      <c r="L400" s="42">
        <v>0</v>
      </c>
      <c r="M400" s="42">
        <v>0</v>
      </c>
      <c r="N400" s="42">
        <v>0</v>
      </c>
      <c r="O400" s="42">
        <v>3.6</v>
      </c>
      <c r="P400" s="42">
        <v>0</v>
      </c>
      <c r="Q400" s="42">
        <f t="shared" si="120"/>
        <v>57.337905955999993</v>
      </c>
      <c r="R400" s="42">
        <f t="shared" si="121"/>
        <v>0</v>
      </c>
      <c r="S400" s="88">
        <v>0</v>
      </c>
      <c r="T400" s="24" t="s">
        <v>32</v>
      </c>
      <c r="U400" s="1"/>
      <c r="W400" s="3"/>
      <c r="X400" s="3"/>
      <c r="Y400" s="3"/>
      <c r="Z400" s="3"/>
      <c r="AD400" s="1"/>
      <c r="AE400" s="1"/>
    </row>
    <row r="401" spans="1:31" ht="31.5" customHeight="1" x14ac:dyDescent="0.25">
      <c r="A401" s="22" t="s">
        <v>846</v>
      </c>
      <c r="B401" s="23" t="s">
        <v>867</v>
      </c>
      <c r="C401" s="26" t="s">
        <v>868</v>
      </c>
      <c r="D401" s="42">
        <v>4.3397369999999995</v>
      </c>
      <c r="E401" s="34">
        <v>0</v>
      </c>
      <c r="F401" s="42">
        <f t="shared" si="118"/>
        <v>4.3397369999999995</v>
      </c>
      <c r="G401" s="42">
        <f t="shared" si="119"/>
        <v>4.3397369999999995</v>
      </c>
      <c r="H401" s="42">
        <f t="shared" si="117"/>
        <v>0</v>
      </c>
      <c r="I401" s="42">
        <v>0</v>
      </c>
      <c r="J401" s="42">
        <v>0</v>
      </c>
      <c r="K401" s="42">
        <v>0</v>
      </c>
      <c r="L401" s="42">
        <v>0</v>
      </c>
      <c r="M401" s="42">
        <v>0</v>
      </c>
      <c r="N401" s="42">
        <v>0</v>
      </c>
      <c r="O401" s="42">
        <v>4.3397369999999995</v>
      </c>
      <c r="P401" s="42">
        <v>0</v>
      </c>
      <c r="Q401" s="42">
        <f t="shared" si="120"/>
        <v>4.3397369999999995</v>
      </c>
      <c r="R401" s="42">
        <f t="shared" si="121"/>
        <v>0</v>
      </c>
      <c r="S401" s="88">
        <v>0</v>
      </c>
      <c r="T401" s="24" t="s">
        <v>32</v>
      </c>
      <c r="U401" s="1"/>
      <c r="W401" s="3"/>
      <c r="X401" s="3"/>
      <c r="Y401" s="3"/>
      <c r="Z401" s="3"/>
      <c r="AD401" s="1"/>
      <c r="AE401" s="1"/>
    </row>
    <row r="402" spans="1:31" ht="85.5" customHeight="1" x14ac:dyDescent="0.25">
      <c r="A402" s="22" t="s">
        <v>846</v>
      </c>
      <c r="B402" s="23" t="s">
        <v>869</v>
      </c>
      <c r="C402" s="26" t="s">
        <v>870</v>
      </c>
      <c r="D402" s="42">
        <v>11.6676</v>
      </c>
      <c r="E402" s="34">
        <v>8.9851063600000014</v>
      </c>
      <c r="F402" s="42">
        <f t="shared" si="118"/>
        <v>2.6824936399999988</v>
      </c>
      <c r="G402" s="42">
        <f t="shared" si="119"/>
        <v>1.5</v>
      </c>
      <c r="H402" s="42">
        <f t="shared" si="117"/>
        <v>0.94730000000000003</v>
      </c>
      <c r="I402" s="42">
        <v>0</v>
      </c>
      <c r="J402" s="42">
        <v>0.94730000000000003</v>
      </c>
      <c r="K402" s="42">
        <v>1.2350000000000001</v>
      </c>
      <c r="L402" s="42">
        <v>0</v>
      </c>
      <c r="M402" s="42">
        <v>0.2649999999999999</v>
      </c>
      <c r="N402" s="42">
        <v>0</v>
      </c>
      <c r="O402" s="42">
        <v>0</v>
      </c>
      <c r="P402" s="42">
        <v>0</v>
      </c>
      <c r="Q402" s="42">
        <f t="shared" si="120"/>
        <v>1.7351936399999988</v>
      </c>
      <c r="R402" s="42">
        <f t="shared" si="121"/>
        <v>-0.55269999999999997</v>
      </c>
      <c r="S402" s="88">
        <f t="shared" si="122"/>
        <v>-0.36846666666666666</v>
      </c>
      <c r="T402" s="24" t="s">
        <v>361</v>
      </c>
      <c r="U402" s="1"/>
      <c r="W402" s="3"/>
      <c r="X402" s="3"/>
      <c r="Y402" s="3"/>
      <c r="Z402" s="3"/>
      <c r="AD402" s="1"/>
      <c r="AE402" s="1"/>
    </row>
    <row r="403" spans="1:31" ht="40.5" customHeight="1" x14ac:dyDescent="0.25">
      <c r="A403" s="22" t="s">
        <v>846</v>
      </c>
      <c r="B403" s="23" t="s">
        <v>871</v>
      </c>
      <c r="C403" s="26" t="s">
        <v>872</v>
      </c>
      <c r="D403" s="42">
        <v>7.2</v>
      </c>
      <c r="E403" s="42">
        <v>1.2</v>
      </c>
      <c r="F403" s="42">
        <f t="shared" si="118"/>
        <v>6</v>
      </c>
      <c r="G403" s="42">
        <f t="shared" si="119"/>
        <v>6</v>
      </c>
      <c r="H403" s="42">
        <f t="shared" si="117"/>
        <v>0</v>
      </c>
      <c r="I403" s="42">
        <v>0</v>
      </c>
      <c r="J403" s="42">
        <v>0</v>
      </c>
      <c r="K403" s="42">
        <v>0</v>
      </c>
      <c r="L403" s="42">
        <v>0</v>
      </c>
      <c r="M403" s="42">
        <v>0</v>
      </c>
      <c r="N403" s="42">
        <v>0</v>
      </c>
      <c r="O403" s="42">
        <v>6</v>
      </c>
      <c r="P403" s="42">
        <v>0</v>
      </c>
      <c r="Q403" s="42">
        <f t="shared" si="120"/>
        <v>6</v>
      </c>
      <c r="R403" s="42">
        <f t="shared" si="121"/>
        <v>0</v>
      </c>
      <c r="S403" s="88">
        <v>0</v>
      </c>
      <c r="T403" s="24" t="s">
        <v>32</v>
      </c>
      <c r="U403" s="1"/>
      <c r="W403" s="3"/>
      <c r="X403" s="3"/>
      <c r="Y403" s="3"/>
      <c r="Z403" s="3"/>
      <c r="AD403" s="1"/>
      <c r="AE403" s="1"/>
    </row>
    <row r="404" spans="1:31" ht="52.5" customHeight="1" x14ac:dyDescent="0.25">
      <c r="A404" s="27" t="s">
        <v>846</v>
      </c>
      <c r="B404" s="41" t="s">
        <v>873</v>
      </c>
      <c r="C404" s="42" t="s">
        <v>874</v>
      </c>
      <c r="D404" s="42">
        <v>11.830148196</v>
      </c>
      <c r="E404" s="42">
        <v>2.5625269999999998</v>
      </c>
      <c r="F404" s="42">
        <f t="shared" si="118"/>
        <v>9.2676211960000003</v>
      </c>
      <c r="G404" s="42">
        <f t="shared" si="119"/>
        <v>8.8365308260000006</v>
      </c>
      <c r="H404" s="42">
        <f t="shared" si="117"/>
        <v>5.6327282700000003</v>
      </c>
      <c r="I404" s="42">
        <v>0</v>
      </c>
      <c r="J404" s="42">
        <v>5.05383944</v>
      </c>
      <c r="K404" s="42">
        <v>1.927</v>
      </c>
      <c r="L404" s="42">
        <v>0.56281740000000002</v>
      </c>
      <c r="M404" s="42">
        <v>0.50306197399999997</v>
      </c>
      <c r="N404" s="42">
        <v>1.6071430000000001E-2</v>
      </c>
      <c r="O404" s="42">
        <v>6.4064688520000006</v>
      </c>
      <c r="P404" s="42">
        <v>0</v>
      </c>
      <c r="Q404" s="42">
        <f t="shared" si="120"/>
        <v>3.634892926</v>
      </c>
      <c r="R404" s="42">
        <f t="shared" si="121"/>
        <v>3.2026662960000003</v>
      </c>
      <c r="S404" s="88">
        <f t="shared" si="122"/>
        <v>1.3179360568851073</v>
      </c>
      <c r="T404" s="24" t="s">
        <v>875</v>
      </c>
      <c r="U404" s="1"/>
      <c r="W404" s="3"/>
      <c r="X404" s="3"/>
      <c r="Y404" s="3"/>
      <c r="Z404" s="3"/>
      <c r="AD404" s="1"/>
      <c r="AE404" s="1"/>
    </row>
    <row r="405" spans="1:31" ht="52.5" customHeight="1" x14ac:dyDescent="0.25">
      <c r="A405" s="107" t="s">
        <v>846</v>
      </c>
      <c r="B405" s="108" t="s">
        <v>876</v>
      </c>
      <c r="C405" s="42" t="s">
        <v>877</v>
      </c>
      <c r="D405" s="87" t="s">
        <v>32</v>
      </c>
      <c r="E405" s="87" t="s">
        <v>32</v>
      </c>
      <c r="F405" s="87" t="s">
        <v>32</v>
      </c>
      <c r="G405" s="87" t="s">
        <v>32</v>
      </c>
      <c r="H405" s="42">
        <f t="shared" si="117"/>
        <v>19.731138189999999</v>
      </c>
      <c r="I405" s="42" t="s">
        <v>32</v>
      </c>
      <c r="J405" s="42">
        <v>15.480603909999999</v>
      </c>
      <c r="K405" s="42" t="s">
        <v>32</v>
      </c>
      <c r="L405" s="42">
        <v>0</v>
      </c>
      <c r="M405" s="42" t="s">
        <v>32</v>
      </c>
      <c r="N405" s="42">
        <v>4.2505342800000001</v>
      </c>
      <c r="O405" s="42" t="s">
        <v>32</v>
      </c>
      <c r="P405" s="42">
        <v>0</v>
      </c>
      <c r="Q405" s="42" t="s">
        <v>32</v>
      </c>
      <c r="R405" s="42" t="s">
        <v>32</v>
      </c>
      <c r="S405" s="42" t="s">
        <v>32</v>
      </c>
      <c r="T405" s="42" t="s">
        <v>862</v>
      </c>
      <c r="U405" s="1"/>
      <c r="W405" s="3"/>
      <c r="X405" s="3"/>
      <c r="Y405" s="3"/>
      <c r="Z405" s="3"/>
      <c r="AD405" s="1"/>
      <c r="AE405" s="1"/>
    </row>
    <row r="406" spans="1:31" ht="47.25" customHeight="1" x14ac:dyDescent="0.25">
      <c r="A406" s="107" t="s">
        <v>846</v>
      </c>
      <c r="B406" s="108" t="s">
        <v>878</v>
      </c>
      <c r="C406" s="42" t="s">
        <v>879</v>
      </c>
      <c r="D406" s="87" t="s">
        <v>32</v>
      </c>
      <c r="E406" s="87" t="s">
        <v>32</v>
      </c>
      <c r="F406" s="87" t="s">
        <v>32</v>
      </c>
      <c r="G406" s="87" t="s">
        <v>32</v>
      </c>
      <c r="H406" s="42">
        <f t="shared" si="117"/>
        <v>4.30192101</v>
      </c>
      <c r="I406" s="42" t="s">
        <v>32</v>
      </c>
      <c r="J406" s="42">
        <v>1.1593529999999999E-2</v>
      </c>
      <c r="K406" s="42" t="s">
        <v>32</v>
      </c>
      <c r="L406" s="42">
        <v>0.23990178000000001</v>
      </c>
      <c r="M406" s="42" t="s">
        <v>32</v>
      </c>
      <c r="N406" s="42">
        <v>4.0504256999999999</v>
      </c>
      <c r="O406" s="42" t="s">
        <v>32</v>
      </c>
      <c r="P406" s="42">
        <v>0</v>
      </c>
      <c r="Q406" s="42" t="s">
        <v>32</v>
      </c>
      <c r="R406" s="42" t="s">
        <v>32</v>
      </c>
      <c r="S406" s="42" t="s">
        <v>32</v>
      </c>
      <c r="T406" s="42" t="s">
        <v>880</v>
      </c>
      <c r="U406" s="1"/>
      <c r="W406" s="3"/>
      <c r="X406" s="3"/>
      <c r="Y406" s="3"/>
      <c r="Z406" s="3"/>
      <c r="AD406" s="1"/>
      <c r="AE406" s="1"/>
    </row>
    <row r="407" spans="1:31" ht="75.75" customHeight="1" x14ac:dyDescent="0.25">
      <c r="A407" s="107" t="s">
        <v>846</v>
      </c>
      <c r="B407" s="108" t="s">
        <v>881</v>
      </c>
      <c r="C407" s="42" t="s">
        <v>882</v>
      </c>
      <c r="D407" s="87" t="s">
        <v>32</v>
      </c>
      <c r="E407" s="87" t="s">
        <v>32</v>
      </c>
      <c r="F407" s="87" t="s">
        <v>32</v>
      </c>
      <c r="G407" s="87" t="s">
        <v>32</v>
      </c>
      <c r="H407" s="42">
        <f t="shared" si="117"/>
        <v>0.3594</v>
      </c>
      <c r="I407" s="42" t="s">
        <v>32</v>
      </c>
      <c r="J407" s="42">
        <v>0</v>
      </c>
      <c r="K407" s="42" t="s">
        <v>32</v>
      </c>
      <c r="L407" s="42">
        <v>0</v>
      </c>
      <c r="M407" s="42" t="s">
        <v>32</v>
      </c>
      <c r="N407" s="42">
        <v>0.3594</v>
      </c>
      <c r="O407" s="42" t="s">
        <v>32</v>
      </c>
      <c r="P407" s="42">
        <v>0</v>
      </c>
      <c r="Q407" s="42" t="s">
        <v>32</v>
      </c>
      <c r="R407" s="42" t="s">
        <v>32</v>
      </c>
      <c r="S407" s="42" t="s">
        <v>32</v>
      </c>
      <c r="T407" s="42" t="s">
        <v>883</v>
      </c>
      <c r="U407" s="1"/>
      <c r="W407" s="3"/>
      <c r="X407" s="3"/>
      <c r="Y407" s="3"/>
      <c r="Z407" s="3"/>
      <c r="AD407" s="1"/>
      <c r="AE407" s="1"/>
    </row>
    <row r="408" spans="1:31" ht="77.25" customHeight="1" x14ac:dyDescent="0.25">
      <c r="A408" s="107" t="s">
        <v>846</v>
      </c>
      <c r="B408" s="108" t="s">
        <v>884</v>
      </c>
      <c r="C408" s="42" t="s">
        <v>885</v>
      </c>
      <c r="D408" s="87" t="s">
        <v>32</v>
      </c>
      <c r="E408" s="87" t="s">
        <v>32</v>
      </c>
      <c r="F408" s="87" t="s">
        <v>32</v>
      </c>
      <c r="G408" s="87" t="s">
        <v>32</v>
      </c>
      <c r="H408" s="42">
        <f t="shared" si="117"/>
        <v>0.16558200000000001</v>
      </c>
      <c r="I408" s="42" t="s">
        <v>32</v>
      </c>
      <c r="J408" s="42">
        <v>0</v>
      </c>
      <c r="K408" s="42" t="s">
        <v>32</v>
      </c>
      <c r="L408" s="42">
        <v>0</v>
      </c>
      <c r="M408" s="42" t="s">
        <v>32</v>
      </c>
      <c r="N408" s="42">
        <v>0.16558200000000001</v>
      </c>
      <c r="O408" s="42" t="s">
        <v>32</v>
      </c>
      <c r="P408" s="42">
        <v>0</v>
      </c>
      <c r="Q408" s="42" t="s">
        <v>32</v>
      </c>
      <c r="R408" s="42" t="s">
        <v>32</v>
      </c>
      <c r="S408" s="42" t="s">
        <v>32</v>
      </c>
      <c r="T408" s="42" t="s">
        <v>886</v>
      </c>
      <c r="U408" s="1"/>
      <c r="W408" s="3"/>
      <c r="X408" s="3"/>
      <c r="Y408" s="3"/>
      <c r="Z408" s="3"/>
      <c r="AD408" s="1"/>
      <c r="AE408" s="1"/>
    </row>
    <row r="409" spans="1:31" ht="63" customHeight="1" x14ac:dyDescent="0.25">
      <c r="A409" s="22" t="s">
        <v>846</v>
      </c>
      <c r="B409" s="23" t="s">
        <v>887</v>
      </c>
      <c r="C409" s="26" t="s">
        <v>888</v>
      </c>
      <c r="D409" s="42" t="s">
        <v>32</v>
      </c>
      <c r="E409" s="34" t="s">
        <v>32</v>
      </c>
      <c r="F409" s="42" t="s">
        <v>32</v>
      </c>
      <c r="G409" s="42" t="s">
        <v>32</v>
      </c>
      <c r="H409" s="42">
        <f t="shared" si="117"/>
        <v>6.9753406700000014</v>
      </c>
      <c r="I409" s="42" t="s">
        <v>32</v>
      </c>
      <c r="J409" s="42">
        <v>0.21895278999999998</v>
      </c>
      <c r="K409" s="42" t="s">
        <v>32</v>
      </c>
      <c r="L409" s="42">
        <v>1.6387566800000002</v>
      </c>
      <c r="M409" s="42" t="s">
        <v>32</v>
      </c>
      <c r="N409" s="42">
        <v>5.1176312000000008</v>
      </c>
      <c r="O409" s="90" t="s">
        <v>32</v>
      </c>
      <c r="P409" s="42">
        <v>0</v>
      </c>
      <c r="Q409" s="42" t="s">
        <v>32</v>
      </c>
      <c r="R409" s="42" t="s">
        <v>32</v>
      </c>
      <c r="S409" s="88" t="s">
        <v>32</v>
      </c>
      <c r="T409" s="24" t="s">
        <v>228</v>
      </c>
      <c r="U409" s="1"/>
      <c r="W409" s="3"/>
      <c r="X409" s="3"/>
      <c r="Y409" s="3"/>
      <c r="Z409" s="3"/>
      <c r="AD409" s="1"/>
      <c r="AE409" s="1"/>
    </row>
    <row r="410" spans="1:31" ht="96" customHeight="1" x14ac:dyDescent="0.25">
      <c r="A410" s="132" t="s">
        <v>846</v>
      </c>
      <c r="B410" s="133" t="s">
        <v>889</v>
      </c>
      <c r="C410" s="134" t="s">
        <v>890</v>
      </c>
      <c r="D410" s="113" t="s">
        <v>32</v>
      </c>
      <c r="E410" s="135" t="s">
        <v>32</v>
      </c>
      <c r="F410" s="113" t="s">
        <v>32</v>
      </c>
      <c r="G410" s="113" t="s">
        <v>32</v>
      </c>
      <c r="H410" s="106">
        <f t="shared" si="117"/>
        <v>1.3527435800000003</v>
      </c>
      <c r="I410" s="113" t="s">
        <v>32</v>
      </c>
      <c r="J410" s="113">
        <v>0</v>
      </c>
      <c r="K410" s="113" t="s">
        <v>32</v>
      </c>
      <c r="L410" s="113">
        <v>1.2531265800000002</v>
      </c>
      <c r="M410" s="113" t="s">
        <v>32</v>
      </c>
      <c r="N410" s="113">
        <v>9.9617000000000025E-2</v>
      </c>
      <c r="O410" s="139" t="s">
        <v>32</v>
      </c>
      <c r="P410" s="113">
        <v>0</v>
      </c>
      <c r="Q410" s="113" t="s">
        <v>32</v>
      </c>
      <c r="R410" s="113" t="s">
        <v>32</v>
      </c>
      <c r="S410" s="91" t="s">
        <v>32</v>
      </c>
      <c r="T410" s="137" t="s">
        <v>891</v>
      </c>
      <c r="U410" s="1"/>
      <c r="W410" s="3"/>
      <c r="X410" s="3"/>
      <c r="Y410" s="3"/>
      <c r="Z410" s="3"/>
      <c r="AD410" s="1"/>
      <c r="AE410" s="1"/>
    </row>
    <row r="411" spans="1:31" ht="47.25" customHeight="1" x14ac:dyDescent="0.25">
      <c r="A411" s="17" t="s">
        <v>892</v>
      </c>
      <c r="B411" s="18" t="s">
        <v>442</v>
      </c>
      <c r="C411" s="19" t="s">
        <v>31</v>
      </c>
      <c r="D411" s="82">
        <f t="shared" ref="D411:R411" si="123">D412+D416</f>
        <v>0</v>
      </c>
      <c r="E411" s="82">
        <f t="shared" si="123"/>
        <v>0</v>
      </c>
      <c r="F411" s="82">
        <f t="shared" si="123"/>
        <v>0</v>
      </c>
      <c r="G411" s="82">
        <f t="shared" si="123"/>
        <v>0</v>
      </c>
      <c r="H411" s="82">
        <f t="shared" si="123"/>
        <v>17.50863915</v>
      </c>
      <c r="I411" s="82">
        <f t="shared" si="123"/>
        <v>0</v>
      </c>
      <c r="J411" s="82">
        <f t="shared" si="123"/>
        <v>0.60000000000000009</v>
      </c>
      <c r="K411" s="82">
        <f t="shared" si="123"/>
        <v>0</v>
      </c>
      <c r="L411" s="82">
        <f t="shared" si="123"/>
        <v>7.7918951299999986</v>
      </c>
      <c r="M411" s="82">
        <f t="shared" si="123"/>
        <v>0</v>
      </c>
      <c r="N411" s="82">
        <f t="shared" si="123"/>
        <v>9.1167440200000005</v>
      </c>
      <c r="O411" s="82">
        <f t="shared" si="123"/>
        <v>0</v>
      </c>
      <c r="P411" s="82">
        <f t="shared" si="123"/>
        <v>0</v>
      </c>
      <c r="Q411" s="82">
        <f t="shared" si="123"/>
        <v>0</v>
      </c>
      <c r="R411" s="82">
        <f t="shared" si="123"/>
        <v>0</v>
      </c>
      <c r="S411" s="83">
        <v>0</v>
      </c>
      <c r="T411" s="21" t="s">
        <v>32</v>
      </c>
      <c r="U411" s="1"/>
      <c r="W411" s="3"/>
      <c r="X411" s="3"/>
      <c r="Y411" s="3"/>
      <c r="Z411" s="3"/>
      <c r="AD411" s="1"/>
      <c r="AE411" s="1"/>
    </row>
    <row r="412" spans="1:31" ht="15.75" customHeight="1" x14ac:dyDescent="0.25">
      <c r="A412" s="17" t="s">
        <v>893</v>
      </c>
      <c r="B412" s="18" t="s">
        <v>894</v>
      </c>
      <c r="C412" s="19" t="s">
        <v>31</v>
      </c>
      <c r="D412" s="82">
        <f t="shared" ref="D412:R412" si="124">D413+D414</f>
        <v>0</v>
      </c>
      <c r="E412" s="82">
        <f t="shared" si="124"/>
        <v>0</v>
      </c>
      <c r="F412" s="82">
        <f t="shared" si="124"/>
        <v>0</v>
      </c>
      <c r="G412" s="82">
        <f t="shared" si="124"/>
        <v>0</v>
      </c>
      <c r="H412" s="82">
        <f t="shared" si="124"/>
        <v>16.908639149999999</v>
      </c>
      <c r="I412" s="82">
        <f t="shared" si="124"/>
        <v>0</v>
      </c>
      <c r="J412" s="82">
        <f t="shared" si="124"/>
        <v>0</v>
      </c>
      <c r="K412" s="82">
        <f t="shared" si="124"/>
        <v>0</v>
      </c>
      <c r="L412" s="82">
        <f t="shared" si="124"/>
        <v>7.7918951299999986</v>
      </c>
      <c r="M412" s="82">
        <f t="shared" si="124"/>
        <v>0</v>
      </c>
      <c r="N412" s="82">
        <f t="shared" si="124"/>
        <v>9.1167440200000005</v>
      </c>
      <c r="O412" s="82">
        <f t="shared" si="124"/>
        <v>0</v>
      </c>
      <c r="P412" s="82">
        <f t="shared" si="124"/>
        <v>0</v>
      </c>
      <c r="Q412" s="82">
        <f t="shared" si="124"/>
        <v>0</v>
      </c>
      <c r="R412" s="82">
        <f t="shared" si="124"/>
        <v>0</v>
      </c>
      <c r="S412" s="83">
        <v>0</v>
      </c>
      <c r="T412" s="21" t="s">
        <v>32</v>
      </c>
      <c r="U412" s="1"/>
      <c r="W412" s="3"/>
      <c r="X412" s="3"/>
      <c r="Y412" s="3"/>
      <c r="Z412" s="3"/>
      <c r="AD412" s="1"/>
      <c r="AE412" s="1"/>
    </row>
    <row r="413" spans="1:31" ht="47.25" customHeight="1" x14ac:dyDescent="0.25">
      <c r="A413" s="17" t="s">
        <v>895</v>
      </c>
      <c r="B413" s="18" t="s">
        <v>446</v>
      </c>
      <c r="C413" s="19" t="s">
        <v>31</v>
      </c>
      <c r="D413" s="82">
        <v>0</v>
      </c>
      <c r="E413" s="82">
        <v>0</v>
      </c>
      <c r="F413" s="82">
        <v>0</v>
      </c>
      <c r="G413" s="82">
        <v>0</v>
      </c>
      <c r="H413" s="82">
        <v>0</v>
      </c>
      <c r="I413" s="82">
        <v>0</v>
      </c>
      <c r="J413" s="82">
        <v>0</v>
      </c>
      <c r="K413" s="82">
        <v>0</v>
      </c>
      <c r="L413" s="82">
        <v>0</v>
      </c>
      <c r="M413" s="82">
        <v>0</v>
      </c>
      <c r="N413" s="82">
        <v>0</v>
      </c>
      <c r="O413" s="82">
        <v>0</v>
      </c>
      <c r="P413" s="82">
        <v>0</v>
      </c>
      <c r="Q413" s="82">
        <v>0</v>
      </c>
      <c r="R413" s="82">
        <v>0</v>
      </c>
      <c r="S413" s="83">
        <v>0</v>
      </c>
      <c r="T413" s="21" t="s">
        <v>32</v>
      </c>
      <c r="U413" s="1"/>
      <c r="W413" s="3"/>
      <c r="X413" s="3"/>
      <c r="Y413" s="3"/>
      <c r="Z413" s="3"/>
      <c r="AD413" s="1"/>
      <c r="AE413" s="1"/>
    </row>
    <row r="414" spans="1:31" ht="47.25" customHeight="1" x14ac:dyDescent="0.25">
      <c r="A414" s="17" t="s">
        <v>896</v>
      </c>
      <c r="B414" s="18" t="s">
        <v>450</v>
      </c>
      <c r="C414" s="19" t="s">
        <v>31</v>
      </c>
      <c r="D414" s="82">
        <f t="shared" ref="D414:R414" si="125">SUM(D415)</f>
        <v>0</v>
      </c>
      <c r="E414" s="82">
        <f t="shared" si="125"/>
        <v>0</v>
      </c>
      <c r="F414" s="82">
        <f t="shared" si="125"/>
        <v>0</v>
      </c>
      <c r="G414" s="82">
        <f t="shared" si="125"/>
        <v>0</v>
      </c>
      <c r="H414" s="82">
        <f t="shared" si="125"/>
        <v>16.908639149999999</v>
      </c>
      <c r="I414" s="82">
        <f t="shared" si="125"/>
        <v>0</v>
      </c>
      <c r="J414" s="82">
        <f t="shared" si="125"/>
        <v>0</v>
      </c>
      <c r="K414" s="82">
        <f t="shared" si="125"/>
        <v>0</v>
      </c>
      <c r="L414" s="82">
        <f t="shared" si="125"/>
        <v>7.7918951299999986</v>
      </c>
      <c r="M414" s="82">
        <f t="shared" si="125"/>
        <v>0</v>
      </c>
      <c r="N414" s="82">
        <f t="shared" si="125"/>
        <v>9.1167440200000005</v>
      </c>
      <c r="O414" s="82">
        <f t="shared" si="125"/>
        <v>0</v>
      </c>
      <c r="P414" s="82">
        <f t="shared" si="125"/>
        <v>0</v>
      </c>
      <c r="Q414" s="82">
        <f t="shared" si="125"/>
        <v>0</v>
      </c>
      <c r="R414" s="82">
        <f t="shared" si="125"/>
        <v>0</v>
      </c>
      <c r="S414" s="83">
        <v>0</v>
      </c>
      <c r="T414" s="21" t="s">
        <v>32</v>
      </c>
      <c r="U414" s="1"/>
      <c r="W414" s="3"/>
      <c r="X414" s="3"/>
      <c r="Y414" s="3"/>
      <c r="Z414" s="3"/>
      <c r="AD414" s="1"/>
      <c r="AE414" s="1"/>
    </row>
    <row r="415" spans="1:31" ht="63" customHeight="1" x14ac:dyDescent="0.25">
      <c r="A415" s="121" t="s">
        <v>896</v>
      </c>
      <c r="B415" s="129" t="s">
        <v>897</v>
      </c>
      <c r="C415" s="130" t="s">
        <v>898</v>
      </c>
      <c r="D415" s="106" t="s">
        <v>32</v>
      </c>
      <c r="E415" s="106" t="s">
        <v>32</v>
      </c>
      <c r="F415" s="106" t="s">
        <v>32</v>
      </c>
      <c r="G415" s="106" t="s">
        <v>32</v>
      </c>
      <c r="H415" s="106">
        <f>J415+L415+N415+P415</f>
        <v>16.908639149999999</v>
      </c>
      <c r="I415" s="106" t="s">
        <v>32</v>
      </c>
      <c r="J415" s="106">
        <v>0</v>
      </c>
      <c r="K415" s="106" t="s">
        <v>32</v>
      </c>
      <c r="L415" s="106">
        <v>7.7918951299999986</v>
      </c>
      <c r="M415" s="106" t="s">
        <v>32</v>
      </c>
      <c r="N415" s="106">
        <v>9.1167440200000005</v>
      </c>
      <c r="O415" s="106" t="s">
        <v>32</v>
      </c>
      <c r="P415" s="106">
        <v>0</v>
      </c>
      <c r="Q415" s="106" t="s">
        <v>32</v>
      </c>
      <c r="R415" s="106" t="s">
        <v>32</v>
      </c>
      <c r="S415" s="91" t="s">
        <v>32</v>
      </c>
      <c r="T415" s="123" t="s">
        <v>886</v>
      </c>
      <c r="U415" s="1"/>
      <c r="W415" s="3"/>
      <c r="X415" s="3"/>
      <c r="Y415" s="3"/>
      <c r="Z415" s="3"/>
      <c r="AD415" s="1"/>
      <c r="AE415" s="1"/>
    </row>
    <row r="416" spans="1:31" ht="15.75" customHeight="1" x14ac:dyDescent="0.25">
      <c r="A416" s="17" t="s">
        <v>899</v>
      </c>
      <c r="B416" s="18" t="s">
        <v>454</v>
      </c>
      <c r="C416" s="19" t="s">
        <v>31</v>
      </c>
      <c r="D416" s="82">
        <f t="shared" ref="D416:R416" si="126">D417+D418</f>
        <v>0</v>
      </c>
      <c r="E416" s="82">
        <f t="shared" si="126"/>
        <v>0</v>
      </c>
      <c r="F416" s="82">
        <f t="shared" si="126"/>
        <v>0</v>
      </c>
      <c r="G416" s="82">
        <f t="shared" si="126"/>
        <v>0</v>
      </c>
      <c r="H416" s="82">
        <f t="shared" si="126"/>
        <v>0.60000000000000009</v>
      </c>
      <c r="I416" s="82">
        <f t="shared" si="126"/>
        <v>0</v>
      </c>
      <c r="J416" s="82">
        <f t="shared" si="126"/>
        <v>0.60000000000000009</v>
      </c>
      <c r="K416" s="82">
        <f t="shared" si="126"/>
        <v>0</v>
      </c>
      <c r="L416" s="82">
        <f t="shared" si="126"/>
        <v>0</v>
      </c>
      <c r="M416" s="82">
        <f t="shared" si="126"/>
        <v>0</v>
      </c>
      <c r="N416" s="82">
        <f t="shared" si="126"/>
        <v>0</v>
      </c>
      <c r="O416" s="82">
        <f t="shared" si="126"/>
        <v>0</v>
      </c>
      <c r="P416" s="82">
        <f t="shared" si="126"/>
        <v>0</v>
      </c>
      <c r="Q416" s="82">
        <f t="shared" si="126"/>
        <v>0</v>
      </c>
      <c r="R416" s="82">
        <f t="shared" si="126"/>
        <v>0</v>
      </c>
      <c r="S416" s="83">
        <v>0</v>
      </c>
      <c r="T416" s="21" t="s">
        <v>32</v>
      </c>
      <c r="U416" s="1"/>
      <c r="W416" s="3"/>
      <c r="X416" s="3"/>
      <c r="Y416" s="3"/>
      <c r="Z416" s="3"/>
      <c r="AD416" s="1"/>
      <c r="AE416" s="1"/>
    </row>
    <row r="417" spans="1:31" ht="47.25" customHeight="1" x14ac:dyDescent="0.25">
      <c r="A417" s="17" t="s">
        <v>900</v>
      </c>
      <c r="B417" s="18" t="s">
        <v>446</v>
      </c>
      <c r="C417" s="19" t="s">
        <v>31</v>
      </c>
      <c r="D417" s="82">
        <v>0</v>
      </c>
      <c r="E417" s="82">
        <v>0</v>
      </c>
      <c r="F417" s="82">
        <v>0</v>
      </c>
      <c r="G417" s="82">
        <v>0</v>
      </c>
      <c r="H417" s="82">
        <v>0</v>
      </c>
      <c r="I417" s="82">
        <v>0</v>
      </c>
      <c r="J417" s="82">
        <v>0</v>
      </c>
      <c r="K417" s="82">
        <v>0</v>
      </c>
      <c r="L417" s="82">
        <v>0</v>
      </c>
      <c r="M417" s="82">
        <v>0</v>
      </c>
      <c r="N417" s="82">
        <v>0</v>
      </c>
      <c r="O417" s="82">
        <v>0</v>
      </c>
      <c r="P417" s="82">
        <v>0</v>
      </c>
      <c r="Q417" s="82">
        <v>0</v>
      </c>
      <c r="R417" s="82">
        <v>0</v>
      </c>
      <c r="S417" s="83">
        <v>0</v>
      </c>
      <c r="T417" s="21" t="s">
        <v>32</v>
      </c>
      <c r="U417" s="1"/>
      <c r="W417" s="3"/>
      <c r="X417" s="3"/>
      <c r="Y417" s="3"/>
      <c r="Z417" s="3"/>
      <c r="AD417" s="1"/>
      <c r="AE417" s="1"/>
    </row>
    <row r="418" spans="1:31" ht="47.25" customHeight="1" x14ac:dyDescent="0.25">
      <c r="A418" s="17" t="s">
        <v>901</v>
      </c>
      <c r="B418" s="18" t="s">
        <v>450</v>
      </c>
      <c r="C418" s="19" t="s">
        <v>31</v>
      </c>
      <c r="D418" s="82">
        <f t="shared" ref="D418:R418" si="127">SUM(D419)</f>
        <v>0</v>
      </c>
      <c r="E418" s="82">
        <f t="shared" si="127"/>
        <v>0</v>
      </c>
      <c r="F418" s="82">
        <f t="shared" si="127"/>
        <v>0</v>
      </c>
      <c r="G418" s="82">
        <f t="shared" si="127"/>
        <v>0</v>
      </c>
      <c r="H418" s="82">
        <f t="shared" si="127"/>
        <v>0.60000000000000009</v>
      </c>
      <c r="I418" s="82">
        <f t="shared" si="127"/>
        <v>0</v>
      </c>
      <c r="J418" s="82">
        <f t="shared" si="127"/>
        <v>0.60000000000000009</v>
      </c>
      <c r="K418" s="82">
        <f t="shared" si="127"/>
        <v>0</v>
      </c>
      <c r="L418" s="82">
        <f t="shared" si="127"/>
        <v>0</v>
      </c>
      <c r="M418" s="82">
        <f t="shared" si="127"/>
        <v>0</v>
      </c>
      <c r="N418" s="82">
        <f t="shared" si="127"/>
        <v>0</v>
      </c>
      <c r="O418" s="82">
        <f t="shared" si="127"/>
        <v>0</v>
      </c>
      <c r="P418" s="82">
        <f t="shared" si="127"/>
        <v>0</v>
      </c>
      <c r="Q418" s="82">
        <f t="shared" si="127"/>
        <v>0</v>
      </c>
      <c r="R418" s="82">
        <f t="shared" si="127"/>
        <v>0</v>
      </c>
      <c r="S418" s="83">
        <v>0</v>
      </c>
      <c r="T418" s="21" t="s">
        <v>32</v>
      </c>
      <c r="U418" s="1"/>
      <c r="W418" s="3"/>
      <c r="X418" s="3"/>
      <c r="Y418" s="3"/>
      <c r="Z418" s="3"/>
      <c r="AD418" s="1"/>
      <c r="AE418" s="1"/>
    </row>
    <row r="419" spans="1:31" ht="31.5" customHeight="1" x14ac:dyDescent="0.25">
      <c r="A419" s="130" t="s">
        <v>901</v>
      </c>
      <c r="B419" s="122" t="s">
        <v>902</v>
      </c>
      <c r="C419" s="123" t="s">
        <v>903</v>
      </c>
      <c r="D419" s="106" t="s">
        <v>32</v>
      </c>
      <c r="E419" s="106" t="s">
        <v>32</v>
      </c>
      <c r="F419" s="106" t="s">
        <v>32</v>
      </c>
      <c r="G419" s="106" t="s">
        <v>32</v>
      </c>
      <c r="H419" s="106">
        <f>J419+L419+N419+P419</f>
        <v>0.60000000000000009</v>
      </c>
      <c r="I419" s="106" t="s">
        <v>32</v>
      </c>
      <c r="J419" s="106">
        <v>0.60000000000000009</v>
      </c>
      <c r="K419" s="106" t="s">
        <v>32</v>
      </c>
      <c r="L419" s="106">
        <v>0</v>
      </c>
      <c r="M419" s="106" t="s">
        <v>32</v>
      </c>
      <c r="N419" s="106">
        <v>0</v>
      </c>
      <c r="O419" s="128" t="s">
        <v>32</v>
      </c>
      <c r="P419" s="106">
        <v>0</v>
      </c>
      <c r="Q419" s="106" t="s">
        <v>32</v>
      </c>
      <c r="R419" s="106" t="s">
        <v>32</v>
      </c>
      <c r="S419" s="91" t="s">
        <v>32</v>
      </c>
      <c r="T419" s="118" t="s">
        <v>361</v>
      </c>
      <c r="U419" s="1"/>
      <c r="W419" s="3"/>
      <c r="X419" s="3"/>
      <c r="Y419" s="3"/>
      <c r="Z419" s="3"/>
      <c r="AD419" s="1"/>
      <c r="AE419" s="1"/>
    </row>
    <row r="420" spans="1:31" ht="15.75" customHeight="1" x14ac:dyDescent="0.25">
      <c r="A420" s="17" t="s">
        <v>904</v>
      </c>
      <c r="B420" s="18" t="s">
        <v>458</v>
      </c>
      <c r="C420" s="19" t="s">
        <v>31</v>
      </c>
      <c r="D420" s="82">
        <f t="shared" ref="D420:R420" si="128">D421+D422+D423+D425</f>
        <v>6874.9361586303994</v>
      </c>
      <c r="E420" s="82">
        <f t="shared" si="128"/>
        <v>176.45186599000002</v>
      </c>
      <c r="F420" s="82">
        <f t="shared" si="128"/>
        <v>6698.484292640399</v>
      </c>
      <c r="G420" s="82">
        <f t="shared" si="128"/>
        <v>2.3781489599999999</v>
      </c>
      <c r="H420" s="82">
        <f t="shared" si="128"/>
        <v>13.97336481</v>
      </c>
      <c r="I420" s="82">
        <f t="shared" si="128"/>
        <v>0.59453723999999997</v>
      </c>
      <c r="J420" s="82">
        <f t="shared" si="128"/>
        <v>3.5037455599999996</v>
      </c>
      <c r="K420" s="82">
        <f t="shared" si="128"/>
        <v>0.59453723999999997</v>
      </c>
      <c r="L420" s="82">
        <f t="shared" si="128"/>
        <v>2.0764766100000003</v>
      </c>
      <c r="M420" s="82">
        <f t="shared" si="128"/>
        <v>0.59453723999999997</v>
      </c>
      <c r="N420" s="82">
        <f t="shared" si="128"/>
        <v>8.3931426400000007</v>
      </c>
      <c r="O420" s="82">
        <f t="shared" si="128"/>
        <v>0.59453723999999997</v>
      </c>
      <c r="P420" s="82">
        <f t="shared" si="128"/>
        <v>0</v>
      </c>
      <c r="Q420" s="82">
        <f t="shared" si="128"/>
        <v>6695.4415265603993</v>
      </c>
      <c r="R420" s="82">
        <f t="shared" si="128"/>
        <v>1.2591543599999999</v>
      </c>
      <c r="S420" s="83">
        <f>R420/(I420+K420)</f>
        <v>1.058936493195952</v>
      </c>
      <c r="T420" s="21" t="s">
        <v>32</v>
      </c>
      <c r="U420" s="1"/>
      <c r="W420" s="3"/>
      <c r="X420" s="3"/>
      <c r="Y420" s="3"/>
      <c r="Z420" s="3"/>
      <c r="AD420" s="1"/>
      <c r="AE420" s="1"/>
    </row>
    <row r="421" spans="1:31" ht="31.5" customHeight="1" x14ac:dyDescent="0.25">
      <c r="A421" s="17" t="s">
        <v>905</v>
      </c>
      <c r="B421" s="18" t="s">
        <v>460</v>
      </c>
      <c r="C421" s="19" t="s">
        <v>31</v>
      </c>
      <c r="D421" s="82">
        <v>0</v>
      </c>
      <c r="E421" s="82">
        <v>0</v>
      </c>
      <c r="F421" s="82">
        <v>0</v>
      </c>
      <c r="G421" s="82">
        <v>0</v>
      </c>
      <c r="H421" s="82">
        <v>0</v>
      </c>
      <c r="I421" s="82">
        <v>0</v>
      </c>
      <c r="J421" s="82">
        <v>0</v>
      </c>
      <c r="K421" s="82">
        <v>0</v>
      </c>
      <c r="L421" s="82">
        <v>0</v>
      </c>
      <c r="M421" s="82">
        <v>0</v>
      </c>
      <c r="N421" s="82">
        <v>0</v>
      </c>
      <c r="O421" s="82">
        <v>0</v>
      </c>
      <c r="P421" s="82">
        <v>0</v>
      </c>
      <c r="Q421" s="82">
        <v>0</v>
      </c>
      <c r="R421" s="82">
        <v>0</v>
      </c>
      <c r="S421" s="83">
        <v>0</v>
      </c>
      <c r="T421" s="21" t="s">
        <v>32</v>
      </c>
      <c r="U421" s="1"/>
      <c r="W421" s="3"/>
      <c r="X421" s="3"/>
      <c r="Y421" s="3"/>
      <c r="Z421" s="3"/>
      <c r="AD421" s="1"/>
      <c r="AE421" s="1"/>
    </row>
    <row r="422" spans="1:31" ht="15.75" customHeight="1" x14ac:dyDescent="0.25">
      <c r="A422" s="17" t="s">
        <v>906</v>
      </c>
      <c r="B422" s="18" t="s">
        <v>462</v>
      </c>
      <c r="C422" s="19" t="s">
        <v>31</v>
      </c>
      <c r="D422" s="82">
        <v>0</v>
      </c>
      <c r="E422" s="82">
        <v>0</v>
      </c>
      <c r="F422" s="82">
        <v>0</v>
      </c>
      <c r="G422" s="82">
        <v>0</v>
      </c>
      <c r="H422" s="82">
        <v>0</v>
      </c>
      <c r="I422" s="82">
        <v>0</v>
      </c>
      <c r="J422" s="82">
        <v>0</v>
      </c>
      <c r="K422" s="82">
        <v>0</v>
      </c>
      <c r="L422" s="82">
        <v>0</v>
      </c>
      <c r="M422" s="82">
        <v>0</v>
      </c>
      <c r="N422" s="82">
        <v>0</v>
      </c>
      <c r="O422" s="82">
        <v>0</v>
      </c>
      <c r="P422" s="82">
        <v>0</v>
      </c>
      <c r="Q422" s="82">
        <v>0</v>
      </c>
      <c r="R422" s="82">
        <v>0</v>
      </c>
      <c r="S422" s="83">
        <v>0</v>
      </c>
      <c r="T422" s="21" t="s">
        <v>32</v>
      </c>
      <c r="U422" s="1"/>
      <c r="W422" s="3"/>
      <c r="X422" s="3"/>
      <c r="Y422" s="3"/>
      <c r="Z422" s="3"/>
      <c r="AD422" s="1"/>
      <c r="AE422" s="1"/>
    </row>
    <row r="423" spans="1:31" ht="31.5" customHeight="1" x14ac:dyDescent="0.25">
      <c r="A423" s="17" t="s">
        <v>907</v>
      </c>
      <c r="B423" s="18" t="s">
        <v>468</v>
      </c>
      <c r="C423" s="19" t="s">
        <v>31</v>
      </c>
      <c r="D423" s="82">
        <f t="shared" ref="D423:R423" si="129">SUM(D424)</f>
        <v>0</v>
      </c>
      <c r="E423" s="82">
        <f t="shared" si="129"/>
        <v>0</v>
      </c>
      <c r="F423" s="82">
        <f t="shared" si="129"/>
        <v>0</v>
      </c>
      <c r="G423" s="82">
        <f t="shared" si="129"/>
        <v>0</v>
      </c>
      <c r="H423" s="82">
        <f t="shared" si="129"/>
        <v>10.93059873</v>
      </c>
      <c r="I423" s="82">
        <f t="shared" si="129"/>
        <v>0</v>
      </c>
      <c r="J423" s="82">
        <f t="shared" si="129"/>
        <v>1.9957834699999999</v>
      </c>
      <c r="K423" s="82">
        <f t="shared" si="129"/>
        <v>0</v>
      </c>
      <c r="L423" s="82">
        <f t="shared" si="129"/>
        <v>0.55175938000000024</v>
      </c>
      <c r="M423" s="82">
        <f t="shared" si="129"/>
        <v>0</v>
      </c>
      <c r="N423" s="82">
        <f t="shared" si="129"/>
        <v>8.3830558800000006</v>
      </c>
      <c r="O423" s="82">
        <f t="shared" si="129"/>
        <v>0</v>
      </c>
      <c r="P423" s="82">
        <f t="shared" si="129"/>
        <v>0</v>
      </c>
      <c r="Q423" s="82">
        <f t="shared" si="129"/>
        <v>0</v>
      </c>
      <c r="R423" s="82">
        <f t="shared" si="129"/>
        <v>0</v>
      </c>
      <c r="S423" s="83">
        <v>0</v>
      </c>
      <c r="T423" s="21" t="s">
        <v>32</v>
      </c>
      <c r="U423" s="1"/>
      <c r="W423" s="3"/>
      <c r="X423" s="3"/>
      <c r="Y423" s="3"/>
      <c r="Z423" s="3"/>
      <c r="AD423" s="1"/>
      <c r="AE423" s="1"/>
    </row>
    <row r="424" spans="1:31" ht="68.25" customHeight="1" x14ac:dyDescent="0.25">
      <c r="A424" s="144" t="s">
        <v>907</v>
      </c>
      <c r="B424" s="145" t="s">
        <v>908</v>
      </c>
      <c r="C424" s="124" t="s">
        <v>909</v>
      </c>
      <c r="D424" s="106" t="s">
        <v>32</v>
      </c>
      <c r="E424" s="106" t="s">
        <v>32</v>
      </c>
      <c r="F424" s="106" t="s">
        <v>32</v>
      </c>
      <c r="G424" s="106" t="s">
        <v>32</v>
      </c>
      <c r="H424" s="106">
        <f>J424+L424+N424+P424</f>
        <v>10.93059873</v>
      </c>
      <c r="I424" s="106" t="s">
        <v>32</v>
      </c>
      <c r="J424" s="106">
        <v>1.9957834699999999</v>
      </c>
      <c r="K424" s="106" t="s">
        <v>32</v>
      </c>
      <c r="L424" s="106">
        <v>0.55175938000000024</v>
      </c>
      <c r="M424" s="106" t="s">
        <v>32</v>
      </c>
      <c r="N424" s="106">
        <v>8.3830558800000006</v>
      </c>
      <c r="O424" s="128" t="s">
        <v>32</v>
      </c>
      <c r="P424" s="106">
        <v>0</v>
      </c>
      <c r="Q424" s="106" t="s">
        <v>32</v>
      </c>
      <c r="R424" s="106" t="s">
        <v>32</v>
      </c>
      <c r="S424" s="91" t="s">
        <v>32</v>
      </c>
      <c r="T424" s="118" t="s">
        <v>910</v>
      </c>
      <c r="U424" s="1"/>
      <c r="W424" s="3"/>
      <c r="X424" s="3"/>
      <c r="Y424" s="3"/>
      <c r="Z424" s="3"/>
      <c r="AD424" s="1"/>
      <c r="AE424" s="1"/>
    </row>
    <row r="425" spans="1:31" ht="15.75" customHeight="1" x14ac:dyDescent="0.25">
      <c r="A425" s="17" t="s">
        <v>911</v>
      </c>
      <c r="B425" s="18" t="s">
        <v>475</v>
      </c>
      <c r="C425" s="19" t="s">
        <v>31</v>
      </c>
      <c r="D425" s="82">
        <f t="shared" ref="D425:R425" si="130">SUM(D426)</f>
        <v>6874.9361586303994</v>
      </c>
      <c r="E425" s="82">
        <f t="shared" si="130"/>
        <v>176.45186599000002</v>
      </c>
      <c r="F425" s="82">
        <f t="shared" si="130"/>
        <v>6698.484292640399</v>
      </c>
      <c r="G425" s="82">
        <f t="shared" si="130"/>
        <v>2.3781489599999999</v>
      </c>
      <c r="H425" s="82">
        <f t="shared" si="130"/>
        <v>3.0427660799999998</v>
      </c>
      <c r="I425" s="82">
        <f t="shared" si="130"/>
        <v>0.59453723999999997</v>
      </c>
      <c r="J425" s="82">
        <f t="shared" si="130"/>
        <v>1.5079620899999999</v>
      </c>
      <c r="K425" s="82">
        <f t="shared" si="130"/>
        <v>0.59453723999999997</v>
      </c>
      <c r="L425" s="82">
        <f t="shared" si="130"/>
        <v>1.5247172300000003</v>
      </c>
      <c r="M425" s="82">
        <f t="shared" si="130"/>
        <v>0.59453723999999997</v>
      </c>
      <c r="N425" s="82">
        <f t="shared" si="130"/>
        <v>1.0086759999999686E-2</v>
      </c>
      <c r="O425" s="82">
        <f t="shared" si="130"/>
        <v>0.59453723999999997</v>
      </c>
      <c r="P425" s="82">
        <f t="shared" si="130"/>
        <v>0</v>
      </c>
      <c r="Q425" s="82">
        <f t="shared" si="130"/>
        <v>6695.4415265603993</v>
      </c>
      <c r="R425" s="82">
        <f t="shared" si="130"/>
        <v>1.2591543599999999</v>
      </c>
      <c r="S425" s="83">
        <f>R425/(I425+K425)</f>
        <v>1.058936493195952</v>
      </c>
      <c r="T425" s="21" t="s">
        <v>32</v>
      </c>
      <c r="U425" s="1"/>
      <c r="W425" s="3"/>
      <c r="X425" s="3"/>
      <c r="Y425" s="3"/>
      <c r="Z425" s="3"/>
      <c r="AD425" s="1"/>
      <c r="AE425" s="1"/>
    </row>
    <row r="426" spans="1:31" ht="31.5" customHeight="1" x14ac:dyDescent="0.25">
      <c r="A426" s="121" t="s">
        <v>911</v>
      </c>
      <c r="B426" s="146" t="s">
        <v>912</v>
      </c>
      <c r="C426" s="127" t="s">
        <v>913</v>
      </c>
      <c r="D426" s="106">
        <v>6874.9361586303994</v>
      </c>
      <c r="E426" s="125">
        <v>176.45186599000002</v>
      </c>
      <c r="F426" s="106">
        <f>D426-E426</f>
        <v>6698.484292640399</v>
      </c>
      <c r="G426" s="106">
        <f>I426+K426+M426+O426</f>
        <v>2.3781489599999999</v>
      </c>
      <c r="H426" s="106">
        <f>J426+L426+N426+P426</f>
        <v>3.0427660799999998</v>
      </c>
      <c r="I426" s="106">
        <v>0.59453723999999997</v>
      </c>
      <c r="J426" s="106">
        <v>1.5079620899999999</v>
      </c>
      <c r="K426" s="106">
        <v>0.59453723999999997</v>
      </c>
      <c r="L426" s="106">
        <v>1.5247172300000003</v>
      </c>
      <c r="M426" s="106">
        <v>0.59453723999999997</v>
      </c>
      <c r="N426" s="106">
        <v>1.0086759999999686E-2</v>
      </c>
      <c r="O426" s="106">
        <v>0.59453723999999997</v>
      </c>
      <c r="P426" s="106">
        <v>0</v>
      </c>
      <c r="Q426" s="106">
        <f>F426-H426</f>
        <v>6695.4415265603993</v>
      </c>
      <c r="R426" s="106">
        <f>H426-(I426+K426+M426)</f>
        <v>1.2591543599999999</v>
      </c>
      <c r="S426" s="91">
        <f>R426/(I426+K426+M426)</f>
        <v>0.7059576621306346</v>
      </c>
      <c r="T426" s="118" t="s">
        <v>914</v>
      </c>
      <c r="U426" s="1"/>
      <c r="W426" s="3"/>
      <c r="X426" s="3"/>
      <c r="Y426" s="3"/>
      <c r="Z426" s="3"/>
      <c r="AD426" s="1"/>
      <c r="AE426" s="1"/>
    </row>
    <row r="427" spans="1:31" ht="31.5" customHeight="1" x14ac:dyDescent="0.25">
      <c r="A427" s="17" t="s">
        <v>915</v>
      </c>
      <c r="B427" s="18" t="s">
        <v>491</v>
      </c>
      <c r="C427" s="19" t="s">
        <v>31</v>
      </c>
      <c r="D427" s="82">
        <v>0</v>
      </c>
      <c r="E427" s="82">
        <v>0</v>
      </c>
      <c r="F427" s="82">
        <v>0</v>
      </c>
      <c r="G427" s="82">
        <v>0</v>
      </c>
      <c r="H427" s="82">
        <v>0</v>
      </c>
      <c r="I427" s="82">
        <v>0</v>
      </c>
      <c r="J427" s="82">
        <v>0</v>
      </c>
      <c r="K427" s="82">
        <v>0</v>
      </c>
      <c r="L427" s="82">
        <v>0</v>
      </c>
      <c r="M427" s="82">
        <v>0</v>
      </c>
      <c r="N427" s="82">
        <v>0</v>
      </c>
      <c r="O427" s="82">
        <v>0</v>
      </c>
      <c r="P427" s="82">
        <v>0</v>
      </c>
      <c r="Q427" s="82">
        <v>0</v>
      </c>
      <c r="R427" s="82">
        <v>0</v>
      </c>
      <c r="S427" s="83">
        <v>0</v>
      </c>
      <c r="T427" s="21" t="s">
        <v>32</v>
      </c>
      <c r="U427" s="1"/>
      <c r="W427" s="3"/>
      <c r="X427" s="3"/>
      <c r="Y427" s="3"/>
      <c r="Z427" s="3"/>
      <c r="AD427" s="1"/>
      <c r="AE427" s="1"/>
    </row>
    <row r="428" spans="1:31" ht="15.75" customHeight="1" x14ac:dyDescent="0.25">
      <c r="A428" s="17" t="s">
        <v>916</v>
      </c>
      <c r="B428" s="18" t="s">
        <v>493</v>
      </c>
      <c r="C428" s="19" t="s">
        <v>31</v>
      </c>
      <c r="D428" s="82">
        <f>SUM(D429:D453)</f>
        <v>27.503091483999988</v>
      </c>
      <c r="E428" s="82">
        <f t="shared" ref="E428:R428" si="131">SUM(E429:E453)</f>
        <v>3.799744</v>
      </c>
      <c r="F428" s="82">
        <f t="shared" si="131"/>
        <v>23.703347483999991</v>
      </c>
      <c r="G428" s="82">
        <f t="shared" si="131"/>
        <v>23.70334312799999</v>
      </c>
      <c r="H428" s="82">
        <f t="shared" si="131"/>
        <v>141.21134194000001</v>
      </c>
      <c r="I428" s="82">
        <f t="shared" si="131"/>
        <v>0</v>
      </c>
      <c r="J428" s="82">
        <f t="shared" si="131"/>
        <v>50.247</v>
      </c>
      <c r="K428" s="82">
        <f t="shared" si="131"/>
        <v>0</v>
      </c>
      <c r="L428" s="82">
        <f t="shared" si="131"/>
        <v>14.57498423</v>
      </c>
      <c r="M428" s="82">
        <f t="shared" si="131"/>
        <v>0</v>
      </c>
      <c r="N428" s="82">
        <f t="shared" si="131"/>
        <v>76.389357710000013</v>
      </c>
      <c r="O428" s="82">
        <f t="shared" si="131"/>
        <v>23.70334312799999</v>
      </c>
      <c r="P428" s="82">
        <f t="shared" si="131"/>
        <v>0</v>
      </c>
      <c r="Q428" s="82">
        <f t="shared" si="131"/>
        <v>22.012988363999995</v>
      </c>
      <c r="R428" s="82">
        <f t="shared" si="131"/>
        <v>1.6903591199999999</v>
      </c>
      <c r="S428" s="83">
        <v>1</v>
      </c>
      <c r="T428" s="21" t="s">
        <v>32</v>
      </c>
      <c r="U428" s="1"/>
      <c r="W428" s="3"/>
      <c r="X428" s="3"/>
      <c r="Y428" s="3"/>
      <c r="Z428" s="3"/>
      <c r="AD428" s="1"/>
      <c r="AE428" s="1"/>
    </row>
    <row r="429" spans="1:31" ht="31.5" customHeight="1" x14ac:dyDescent="0.25">
      <c r="A429" s="22" t="s">
        <v>916</v>
      </c>
      <c r="B429" s="23" t="s">
        <v>917</v>
      </c>
      <c r="C429" s="26" t="s">
        <v>918</v>
      </c>
      <c r="D429" s="42">
        <v>0.403420836</v>
      </c>
      <c r="E429" s="34">
        <v>0</v>
      </c>
      <c r="F429" s="42">
        <f t="shared" ref="F429:F443" si="132">D429-E429</f>
        <v>0.403420836</v>
      </c>
      <c r="G429" s="42">
        <f t="shared" ref="G429:H443" si="133">I429+K429+M429+O429</f>
        <v>0.403420836</v>
      </c>
      <c r="H429" s="42">
        <f t="shared" si="133"/>
        <v>0.42499512</v>
      </c>
      <c r="I429" s="42">
        <v>0</v>
      </c>
      <c r="J429" s="42">
        <v>0</v>
      </c>
      <c r="K429" s="42">
        <v>0</v>
      </c>
      <c r="L429" s="42">
        <v>0.42499512</v>
      </c>
      <c r="M429" s="42">
        <v>0</v>
      </c>
      <c r="N429" s="42">
        <v>0</v>
      </c>
      <c r="O429" s="42">
        <v>0.403420836</v>
      </c>
      <c r="P429" s="42">
        <v>0</v>
      </c>
      <c r="Q429" s="42">
        <f t="shared" ref="Q429:Q439" si="134">F429-H429</f>
        <v>-2.1574283999999999E-2</v>
      </c>
      <c r="R429" s="42">
        <f t="shared" ref="R429:R439" si="135">H429-(I429+K429+M429)</f>
        <v>0.42499512</v>
      </c>
      <c r="S429" s="88">
        <v>1</v>
      </c>
      <c r="T429" s="118" t="s">
        <v>919</v>
      </c>
      <c r="U429" s="1"/>
      <c r="W429" s="3"/>
      <c r="X429" s="3"/>
      <c r="Y429" s="3"/>
      <c r="Z429" s="3"/>
      <c r="AD429" s="1"/>
      <c r="AE429" s="1"/>
    </row>
    <row r="430" spans="1:31" ht="31.5" customHeight="1" x14ac:dyDescent="0.25">
      <c r="A430" s="22" t="s">
        <v>916</v>
      </c>
      <c r="B430" s="23" t="s">
        <v>920</v>
      </c>
      <c r="C430" s="26" t="s">
        <v>921</v>
      </c>
      <c r="D430" s="42">
        <v>6.8275595919999992</v>
      </c>
      <c r="E430" s="34">
        <v>3.0615999999999999</v>
      </c>
      <c r="F430" s="42">
        <f t="shared" si="132"/>
        <v>3.7659595919999993</v>
      </c>
      <c r="G430" s="42">
        <f t="shared" si="133"/>
        <v>3.7659595919999993</v>
      </c>
      <c r="H430" s="42">
        <f t="shared" si="133"/>
        <v>0</v>
      </c>
      <c r="I430" s="42">
        <v>0</v>
      </c>
      <c r="J430" s="42">
        <v>0</v>
      </c>
      <c r="K430" s="42">
        <v>0</v>
      </c>
      <c r="L430" s="42">
        <v>0</v>
      </c>
      <c r="M430" s="42">
        <v>0</v>
      </c>
      <c r="N430" s="42">
        <v>0</v>
      </c>
      <c r="O430" s="42">
        <v>3.7659595919999993</v>
      </c>
      <c r="P430" s="42">
        <v>0</v>
      </c>
      <c r="Q430" s="42">
        <f t="shared" si="134"/>
        <v>3.7659595919999993</v>
      </c>
      <c r="R430" s="42">
        <f t="shared" si="135"/>
        <v>0</v>
      </c>
      <c r="S430" s="88">
        <v>0</v>
      </c>
      <c r="T430" s="24" t="s">
        <v>32</v>
      </c>
      <c r="U430" s="1"/>
      <c r="W430" s="3"/>
      <c r="X430" s="3"/>
      <c r="Y430" s="3"/>
      <c r="Z430" s="3"/>
      <c r="AD430" s="1"/>
      <c r="AE430" s="1"/>
    </row>
    <row r="431" spans="1:31" ht="31.5" customHeight="1" x14ac:dyDescent="0.25">
      <c r="A431" s="22" t="s">
        <v>916</v>
      </c>
      <c r="B431" s="23" t="s">
        <v>922</v>
      </c>
      <c r="C431" s="26" t="s">
        <v>923</v>
      </c>
      <c r="D431" s="42">
        <v>2.9976437760000003</v>
      </c>
      <c r="E431" s="42">
        <v>0</v>
      </c>
      <c r="F431" s="42">
        <f t="shared" si="132"/>
        <v>2.9976437760000003</v>
      </c>
      <c r="G431" s="42">
        <f t="shared" si="133"/>
        <v>2.9976437760000003</v>
      </c>
      <c r="H431" s="42">
        <f t="shared" si="133"/>
        <v>0</v>
      </c>
      <c r="I431" s="42">
        <v>0</v>
      </c>
      <c r="J431" s="42">
        <v>0</v>
      </c>
      <c r="K431" s="42">
        <v>0</v>
      </c>
      <c r="L431" s="42">
        <v>0</v>
      </c>
      <c r="M431" s="42">
        <v>0</v>
      </c>
      <c r="N431" s="42">
        <v>0</v>
      </c>
      <c r="O431" s="42">
        <v>2.9976437760000003</v>
      </c>
      <c r="P431" s="42">
        <v>0</v>
      </c>
      <c r="Q431" s="42">
        <f t="shared" si="134"/>
        <v>2.9976437760000003</v>
      </c>
      <c r="R431" s="42">
        <f t="shared" si="135"/>
        <v>0</v>
      </c>
      <c r="S431" s="88">
        <v>0</v>
      </c>
      <c r="T431" s="24" t="s">
        <v>32</v>
      </c>
      <c r="U431" s="1"/>
      <c r="W431" s="3"/>
      <c r="X431" s="3"/>
      <c r="Y431" s="3"/>
      <c r="Z431" s="3"/>
      <c r="AD431" s="1"/>
      <c r="AE431" s="1"/>
    </row>
    <row r="432" spans="1:31" ht="31.5" customHeight="1" x14ac:dyDescent="0.25">
      <c r="A432" s="22" t="s">
        <v>916</v>
      </c>
      <c r="B432" s="23" t="s">
        <v>924</v>
      </c>
      <c r="C432" s="24" t="s">
        <v>925</v>
      </c>
      <c r="D432" s="42">
        <v>2.0219669279999999</v>
      </c>
      <c r="E432" s="42">
        <v>0</v>
      </c>
      <c r="F432" s="42">
        <f t="shared" si="132"/>
        <v>2.0219669279999999</v>
      </c>
      <c r="G432" s="42">
        <f t="shared" si="133"/>
        <v>2.0219669279999999</v>
      </c>
      <c r="H432" s="42">
        <f t="shared" si="133"/>
        <v>0</v>
      </c>
      <c r="I432" s="42">
        <v>0</v>
      </c>
      <c r="J432" s="42">
        <v>0</v>
      </c>
      <c r="K432" s="42">
        <v>0</v>
      </c>
      <c r="L432" s="42">
        <v>0</v>
      </c>
      <c r="M432" s="42">
        <v>0</v>
      </c>
      <c r="N432" s="42">
        <v>0</v>
      </c>
      <c r="O432" s="42">
        <v>2.0219669279999999</v>
      </c>
      <c r="P432" s="42">
        <v>0</v>
      </c>
      <c r="Q432" s="42">
        <f t="shared" si="134"/>
        <v>2.0219669279999999</v>
      </c>
      <c r="R432" s="42">
        <f t="shared" si="135"/>
        <v>0</v>
      </c>
      <c r="S432" s="88">
        <v>0</v>
      </c>
      <c r="T432" s="24" t="s">
        <v>32</v>
      </c>
      <c r="U432" s="1"/>
      <c r="W432" s="3"/>
      <c r="X432" s="3"/>
      <c r="Y432" s="3"/>
      <c r="Z432" s="3"/>
      <c r="AD432" s="1"/>
      <c r="AE432" s="1"/>
    </row>
    <row r="433" spans="1:31" ht="31.5" customHeight="1" x14ac:dyDescent="0.25">
      <c r="A433" s="22" t="s">
        <v>916</v>
      </c>
      <c r="B433" s="23" t="s">
        <v>926</v>
      </c>
      <c r="C433" s="24" t="s">
        <v>927</v>
      </c>
      <c r="D433" s="42">
        <v>6.4759374959999993</v>
      </c>
      <c r="E433" s="34">
        <v>0</v>
      </c>
      <c r="F433" s="42">
        <f t="shared" si="132"/>
        <v>6.4759374959999993</v>
      </c>
      <c r="G433" s="42">
        <f t="shared" si="133"/>
        <v>6.4759374959999993</v>
      </c>
      <c r="H433" s="42">
        <f t="shared" si="133"/>
        <v>0</v>
      </c>
      <c r="I433" s="42">
        <v>0</v>
      </c>
      <c r="J433" s="42">
        <v>0</v>
      </c>
      <c r="K433" s="42">
        <v>0</v>
      </c>
      <c r="L433" s="42">
        <v>0</v>
      </c>
      <c r="M433" s="42">
        <v>0</v>
      </c>
      <c r="N433" s="42">
        <v>0</v>
      </c>
      <c r="O433" s="42">
        <v>6.4759374959999993</v>
      </c>
      <c r="P433" s="42">
        <v>0</v>
      </c>
      <c r="Q433" s="42">
        <f t="shared" si="134"/>
        <v>6.4759374959999993</v>
      </c>
      <c r="R433" s="42">
        <f t="shared" si="135"/>
        <v>0</v>
      </c>
      <c r="S433" s="88">
        <v>0</v>
      </c>
      <c r="T433" s="24" t="s">
        <v>32</v>
      </c>
      <c r="U433" s="1"/>
      <c r="W433" s="3"/>
      <c r="X433" s="3"/>
      <c r="Y433" s="3"/>
      <c r="Z433" s="3"/>
      <c r="AD433" s="1"/>
      <c r="AE433" s="1"/>
    </row>
    <row r="434" spans="1:31" ht="31.5" customHeight="1" x14ac:dyDescent="0.25">
      <c r="A434" s="22" t="s">
        <v>916</v>
      </c>
      <c r="B434" s="23" t="s">
        <v>928</v>
      </c>
      <c r="C434" s="40" t="s">
        <v>929</v>
      </c>
      <c r="D434" s="42">
        <v>2.3431405199999999</v>
      </c>
      <c r="E434" s="34">
        <v>0</v>
      </c>
      <c r="F434" s="42">
        <f t="shared" si="132"/>
        <v>2.3431405199999999</v>
      </c>
      <c r="G434" s="42">
        <f t="shared" si="133"/>
        <v>2.3431405199999999</v>
      </c>
      <c r="H434" s="42">
        <f t="shared" si="133"/>
        <v>0</v>
      </c>
      <c r="I434" s="42">
        <v>0</v>
      </c>
      <c r="J434" s="42">
        <v>0</v>
      </c>
      <c r="K434" s="42">
        <v>0</v>
      </c>
      <c r="L434" s="42">
        <v>0</v>
      </c>
      <c r="M434" s="42">
        <v>0</v>
      </c>
      <c r="N434" s="42">
        <v>0</v>
      </c>
      <c r="O434" s="42">
        <v>2.3431405199999999</v>
      </c>
      <c r="P434" s="42">
        <v>0</v>
      </c>
      <c r="Q434" s="42">
        <f t="shared" si="134"/>
        <v>2.3431405199999999</v>
      </c>
      <c r="R434" s="42">
        <f t="shared" si="135"/>
        <v>0</v>
      </c>
      <c r="S434" s="88">
        <v>0</v>
      </c>
      <c r="T434" s="24" t="s">
        <v>32</v>
      </c>
      <c r="U434" s="1"/>
      <c r="W434" s="3"/>
      <c r="X434" s="3"/>
      <c r="Y434" s="3"/>
      <c r="Z434" s="3"/>
      <c r="AD434" s="1"/>
      <c r="AE434" s="1"/>
    </row>
    <row r="435" spans="1:31" ht="31.5" customHeight="1" x14ac:dyDescent="0.25">
      <c r="A435" s="22" t="s">
        <v>916</v>
      </c>
      <c r="B435" s="23" t="s">
        <v>930</v>
      </c>
      <c r="C435" s="24" t="s">
        <v>931</v>
      </c>
      <c r="D435" s="42">
        <v>0.38367498</v>
      </c>
      <c r="E435" s="34">
        <v>0</v>
      </c>
      <c r="F435" s="42">
        <f t="shared" si="132"/>
        <v>0.38367498</v>
      </c>
      <c r="G435" s="42">
        <f t="shared" si="133"/>
        <v>0.38367498</v>
      </c>
      <c r="H435" s="42">
        <f t="shared" si="133"/>
        <v>0</v>
      </c>
      <c r="I435" s="42">
        <v>0</v>
      </c>
      <c r="J435" s="42">
        <v>0</v>
      </c>
      <c r="K435" s="42">
        <v>0</v>
      </c>
      <c r="L435" s="42">
        <v>0</v>
      </c>
      <c r="M435" s="42">
        <v>0</v>
      </c>
      <c r="N435" s="42">
        <v>0</v>
      </c>
      <c r="O435" s="42">
        <v>0.38367498</v>
      </c>
      <c r="P435" s="42">
        <v>0</v>
      </c>
      <c r="Q435" s="42">
        <f t="shared" si="134"/>
        <v>0.38367498</v>
      </c>
      <c r="R435" s="42">
        <f t="shared" si="135"/>
        <v>0</v>
      </c>
      <c r="S435" s="88">
        <v>0</v>
      </c>
      <c r="T435" s="24" t="s">
        <v>32</v>
      </c>
      <c r="U435" s="1"/>
      <c r="W435" s="3"/>
      <c r="X435" s="3"/>
      <c r="Y435" s="3"/>
      <c r="Z435" s="3"/>
      <c r="AD435" s="1"/>
      <c r="AE435" s="1"/>
    </row>
    <row r="436" spans="1:31" ht="31.5" customHeight="1" x14ac:dyDescent="0.25">
      <c r="A436" s="22" t="s">
        <v>916</v>
      </c>
      <c r="B436" s="23" t="s">
        <v>932</v>
      </c>
      <c r="C436" s="24" t="s">
        <v>933</v>
      </c>
      <c r="D436" s="42">
        <v>1.9715545800000001</v>
      </c>
      <c r="E436" s="34">
        <v>0</v>
      </c>
      <c r="F436" s="42">
        <f t="shared" si="132"/>
        <v>1.9715545800000001</v>
      </c>
      <c r="G436" s="42">
        <f t="shared" si="133"/>
        <v>1.9715545800000001</v>
      </c>
      <c r="H436" s="42">
        <f t="shared" si="133"/>
        <v>0</v>
      </c>
      <c r="I436" s="42">
        <v>0</v>
      </c>
      <c r="J436" s="42">
        <v>0</v>
      </c>
      <c r="K436" s="42">
        <v>0</v>
      </c>
      <c r="L436" s="42">
        <v>0</v>
      </c>
      <c r="M436" s="42">
        <v>0</v>
      </c>
      <c r="N436" s="42">
        <v>0</v>
      </c>
      <c r="O436" s="42">
        <v>1.9715545800000001</v>
      </c>
      <c r="P436" s="42">
        <v>0</v>
      </c>
      <c r="Q436" s="42">
        <f t="shared" si="134"/>
        <v>1.9715545800000001</v>
      </c>
      <c r="R436" s="42">
        <f t="shared" si="135"/>
        <v>0</v>
      </c>
      <c r="S436" s="88">
        <v>0</v>
      </c>
      <c r="T436" s="24" t="s">
        <v>32</v>
      </c>
      <c r="U436" s="1"/>
      <c r="W436" s="3"/>
      <c r="X436" s="3"/>
      <c r="Y436" s="3"/>
      <c r="Z436" s="3"/>
      <c r="AD436" s="1"/>
      <c r="AE436" s="1"/>
    </row>
    <row r="437" spans="1:31" ht="47.25" customHeight="1" x14ac:dyDescent="0.25">
      <c r="A437" s="22" t="s">
        <v>916</v>
      </c>
      <c r="B437" s="23" t="s">
        <v>934</v>
      </c>
      <c r="C437" s="24" t="s">
        <v>935</v>
      </c>
      <c r="D437" s="42">
        <v>0.220767672</v>
      </c>
      <c r="E437" s="34">
        <v>0</v>
      </c>
      <c r="F437" s="42">
        <f t="shared" si="132"/>
        <v>0.220767672</v>
      </c>
      <c r="G437" s="42">
        <f t="shared" si="133"/>
        <v>0.220767672</v>
      </c>
      <c r="H437" s="42">
        <f t="shared" si="133"/>
        <v>0</v>
      </c>
      <c r="I437" s="42">
        <v>0</v>
      </c>
      <c r="J437" s="42">
        <v>0</v>
      </c>
      <c r="K437" s="42">
        <v>0</v>
      </c>
      <c r="L437" s="42">
        <v>0</v>
      </c>
      <c r="M437" s="42">
        <v>0</v>
      </c>
      <c r="N437" s="42">
        <v>0</v>
      </c>
      <c r="O437" s="42">
        <v>0.220767672</v>
      </c>
      <c r="P437" s="42">
        <v>0</v>
      </c>
      <c r="Q437" s="42">
        <f t="shared" si="134"/>
        <v>0.220767672</v>
      </c>
      <c r="R437" s="42">
        <f t="shared" si="135"/>
        <v>0</v>
      </c>
      <c r="S437" s="88">
        <v>0</v>
      </c>
      <c r="T437" s="24" t="s">
        <v>32</v>
      </c>
      <c r="U437" s="1"/>
      <c r="W437" s="3"/>
      <c r="X437" s="3"/>
      <c r="Y437" s="3"/>
      <c r="Z437" s="3"/>
      <c r="AD437" s="1"/>
      <c r="AE437" s="1"/>
    </row>
    <row r="438" spans="1:31" ht="31.5" customHeight="1" x14ac:dyDescent="0.25">
      <c r="A438" s="22" t="s">
        <v>916</v>
      </c>
      <c r="B438" s="23" t="s">
        <v>936</v>
      </c>
      <c r="C438" s="24" t="s">
        <v>937</v>
      </c>
      <c r="D438" s="42">
        <v>1.488054048</v>
      </c>
      <c r="E438" s="34">
        <v>0.73814400000000002</v>
      </c>
      <c r="F438" s="42">
        <f t="shared" si="132"/>
        <v>0.74991004799999994</v>
      </c>
      <c r="G438" s="42">
        <f t="shared" si="133"/>
        <v>0.7499056919999999</v>
      </c>
      <c r="H438" s="42">
        <f t="shared" si="133"/>
        <v>0</v>
      </c>
      <c r="I438" s="42">
        <v>0</v>
      </c>
      <c r="J438" s="42">
        <v>0</v>
      </c>
      <c r="K438" s="42">
        <v>0</v>
      </c>
      <c r="L438" s="42">
        <v>0</v>
      </c>
      <c r="M438" s="42">
        <v>0</v>
      </c>
      <c r="N438" s="42">
        <v>0</v>
      </c>
      <c r="O438" s="42">
        <v>0.7499056919999999</v>
      </c>
      <c r="P438" s="42">
        <v>0</v>
      </c>
      <c r="Q438" s="42">
        <f t="shared" si="134"/>
        <v>0.74991004799999994</v>
      </c>
      <c r="R438" s="42">
        <f t="shared" si="135"/>
        <v>0</v>
      </c>
      <c r="S438" s="88">
        <v>0</v>
      </c>
      <c r="T438" s="109" t="s">
        <v>32</v>
      </c>
      <c r="U438" s="1"/>
      <c r="W438" s="3"/>
      <c r="X438" s="3"/>
      <c r="Y438" s="3"/>
      <c r="Z438" s="3"/>
      <c r="AD438" s="1"/>
      <c r="AE438" s="1"/>
    </row>
    <row r="439" spans="1:31" ht="31.5" customHeight="1" x14ac:dyDescent="0.25">
      <c r="A439" s="22" t="s">
        <v>916</v>
      </c>
      <c r="B439" s="23" t="s">
        <v>938</v>
      </c>
      <c r="C439" s="26" t="s">
        <v>939</v>
      </c>
      <c r="D439" s="42">
        <v>0.16163287199999998</v>
      </c>
      <c r="E439" s="34">
        <v>0</v>
      </c>
      <c r="F439" s="42">
        <f t="shared" si="132"/>
        <v>0.16163287199999998</v>
      </c>
      <c r="G439" s="42">
        <f t="shared" si="133"/>
        <v>0.16163287199999998</v>
      </c>
      <c r="H439" s="42">
        <f t="shared" si="133"/>
        <v>0</v>
      </c>
      <c r="I439" s="42">
        <v>0</v>
      </c>
      <c r="J439" s="42">
        <v>0</v>
      </c>
      <c r="K439" s="42">
        <v>0</v>
      </c>
      <c r="L439" s="42">
        <v>0</v>
      </c>
      <c r="M439" s="42">
        <v>0</v>
      </c>
      <c r="N439" s="42">
        <v>0</v>
      </c>
      <c r="O439" s="42">
        <v>0.16163287199999998</v>
      </c>
      <c r="P439" s="42">
        <v>0</v>
      </c>
      <c r="Q439" s="42">
        <f t="shared" si="134"/>
        <v>0.16163287199999998</v>
      </c>
      <c r="R439" s="42">
        <f t="shared" si="135"/>
        <v>0</v>
      </c>
      <c r="S439" s="88">
        <v>0</v>
      </c>
      <c r="T439" s="109" t="s">
        <v>32</v>
      </c>
      <c r="U439" s="1"/>
      <c r="W439" s="3"/>
      <c r="X439" s="3"/>
      <c r="Y439" s="3"/>
      <c r="Z439" s="3"/>
      <c r="AD439" s="1"/>
      <c r="AE439" s="1"/>
    </row>
    <row r="440" spans="1:31" ht="60" customHeight="1" x14ac:dyDescent="0.25">
      <c r="A440" s="22" t="s">
        <v>916</v>
      </c>
      <c r="B440" s="23" t="s">
        <v>940</v>
      </c>
      <c r="C440" s="26" t="s">
        <v>941</v>
      </c>
      <c r="D440" s="42" t="s">
        <v>32</v>
      </c>
      <c r="E440" s="34" t="s">
        <v>32</v>
      </c>
      <c r="F440" s="42" t="s">
        <v>32</v>
      </c>
      <c r="G440" s="42" t="s">
        <v>32</v>
      </c>
      <c r="H440" s="42">
        <f>J440+L440+N440+P440</f>
        <v>5.9</v>
      </c>
      <c r="I440" s="42" t="s">
        <v>32</v>
      </c>
      <c r="J440" s="42">
        <v>0</v>
      </c>
      <c r="K440" s="42" t="s">
        <v>32</v>
      </c>
      <c r="L440" s="42">
        <v>0</v>
      </c>
      <c r="M440" s="42" t="s">
        <v>32</v>
      </c>
      <c r="N440" s="42">
        <v>5.9</v>
      </c>
      <c r="O440" s="42" t="s">
        <v>32</v>
      </c>
      <c r="P440" s="42">
        <v>0</v>
      </c>
      <c r="Q440" s="42" t="s">
        <v>32</v>
      </c>
      <c r="R440" s="42" t="s">
        <v>32</v>
      </c>
      <c r="S440" s="88" t="s">
        <v>32</v>
      </c>
      <c r="T440" s="109" t="s">
        <v>942</v>
      </c>
      <c r="U440" s="1"/>
      <c r="W440" s="3"/>
      <c r="X440" s="3"/>
      <c r="Y440" s="3"/>
      <c r="Z440" s="3"/>
      <c r="AD440" s="1"/>
      <c r="AE440" s="1"/>
    </row>
    <row r="441" spans="1:31" ht="47.25" customHeight="1" x14ac:dyDescent="0.25">
      <c r="A441" s="22" t="s">
        <v>916</v>
      </c>
      <c r="B441" s="23" t="s">
        <v>943</v>
      </c>
      <c r="C441" s="26" t="s">
        <v>944</v>
      </c>
      <c r="D441" s="42">
        <v>8.8415832000000014E-2</v>
      </c>
      <c r="E441" s="34">
        <v>0</v>
      </c>
      <c r="F441" s="42">
        <f t="shared" si="132"/>
        <v>8.8415832000000014E-2</v>
      </c>
      <c r="G441" s="42">
        <f t="shared" si="133"/>
        <v>8.8415832000000014E-2</v>
      </c>
      <c r="H441" s="42">
        <f t="shared" si="133"/>
        <v>0</v>
      </c>
      <c r="I441" s="42">
        <v>0</v>
      </c>
      <c r="J441" s="42">
        <v>0</v>
      </c>
      <c r="K441" s="42">
        <v>0</v>
      </c>
      <c r="L441" s="42">
        <v>0</v>
      </c>
      <c r="M441" s="42">
        <v>0</v>
      </c>
      <c r="N441" s="42">
        <v>0</v>
      </c>
      <c r="O441" s="42">
        <v>8.8415832000000014E-2</v>
      </c>
      <c r="P441" s="42">
        <v>0</v>
      </c>
      <c r="Q441" s="42">
        <f>F441-H441</f>
        <v>8.8415832000000014E-2</v>
      </c>
      <c r="R441" s="42">
        <f t="shared" ref="R441:R443" si="136">H441-(I441+K441+M441)</f>
        <v>0</v>
      </c>
      <c r="S441" s="88">
        <v>0</v>
      </c>
      <c r="T441" s="109" t="s">
        <v>32</v>
      </c>
      <c r="U441" s="1"/>
      <c r="W441" s="3"/>
      <c r="X441" s="3"/>
      <c r="Y441" s="3"/>
      <c r="Z441" s="3"/>
      <c r="AD441" s="1"/>
      <c r="AE441" s="1"/>
    </row>
    <row r="442" spans="1:31" ht="31.5" customHeight="1" x14ac:dyDescent="0.25">
      <c r="A442" s="22" t="s">
        <v>916</v>
      </c>
      <c r="B442" s="23" t="s">
        <v>945</v>
      </c>
      <c r="C442" s="26" t="s">
        <v>946</v>
      </c>
      <c r="D442" s="42">
        <v>0.71969405999999991</v>
      </c>
      <c r="E442" s="34">
        <v>0</v>
      </c>
      <c r="F442" s="42">
        <f t="shared" si="132"/>
        <v>0.71969405999999991</v>
      </c>
      <c r="G442" s="42">
        <f t="shared" si="133"/>
        <v>0.71969405999999991</v>
      </c>
      <c r="H442" s="42">
        <f t="shared" si="133"/>
        <v>0</v>
      </c>
      <c r="I442" s="42">
        <v>0</v>
      </c>
      <c r="J442" s="42">
        <v>0</v>
      </c>
      <c r="K442" s="42">
        <v>0</v>
      </c>
      <c r="L442" s="42">
        <v>0</v>
      </c>
      <c r="M442" s="42">
        <v>0</v>
      </c>
      <c r="N442" s="42">
        <v>0</v>
      </c>
      <c r="O442" s="42">
        <v>0.71969405999999991</v>
      </c>
      <c r="P442" s="42">
        <v>0</v>
      </c>
      <c r="Q442" s="42">
        <f>F442-H442</f>
        <v>0.71969405999999991</v>
      </c>
      <c r="R442" s="42">
        <f t="shared" si="136"/>
        <v>0</v>
      </c>
      <c r="S442" s="88">
        <v>0</v>
      </c>
      <c r="T442" s="109" t="s">
        <v>32</v>
      </c>
      <c r="U442" s="1"/>
      <c r="W442" s="3"/>
      <c r="X442" s="3"/>
      <c r="Y442" s="3"/>
      <c r="Z442" s="3"/>
      <c r="AD442" s="1"/>
      <c r="AE442" s="1"/>
    </row>
    <row r="443" spans="1:31" ht="31.5" customHeight="1" x14ac:dyDescent="0.25">
      <c r="A443" s="22" t="s">
        <v>916</v>
      </c>
      <c r="B443" s="23" t="s">
        <v>947</v>
      </c>
      <c r="C443" s="26" t="s">
        <v>948</v>
      </c>
      <c r="D443" s="42">
        <v>1.3996282919999998</v>
      </c>
      <c r="E443" s="34">
        <v>0</v>
      </c>
      <c r="F443" s="42">
        <f t="shared" si="132"/>
        <v>1.3996282919999998</v>
      </c>
      <c r="G443" s="42">
        <f t="shared" si="133"/>
        <v>1.3996282919999998</v>
      </c>
      <c r="H443" s="42">
        <f t="shared" si="133"/>
        <v>1.2653639999999999</v>
      </c>
      <c r="I443" s="42">
        <v>0</v>
      </c>
      <c r="J443" s="42">
        <v>0</v>
      </c>
      <c r="K443" s="42">
        <v>0</v>
      </c>
      <c r="L443" s="42">
        <v>0</v>
      </c>
      <c r="M443" s="42">
        <v>0</v>
      </c>
      <c r="N443" s="42">
        <v>1.2653639999999999</v>
      </c>
      <c r="O443" s="42">
        <v>1.3996282919999998</v>
      </c>
      <c r="P443" s="42">
        <v>0</v>
      </c>
      <c r="Q443" s="42">
        <f>F443-H443</f>
        <v>0.1342642919999999</v>
      </c>
      <c r="R443" s="42">
        <f t="shared" si="136"/>
        <v>1.2653639999999999</v>
      </c>
      <c r="S443" s="88">
        <v>1</v>
      </c>
      <c r="T443" s="109" t="s">
        <v>949</v>
      </c>
      <c r="U443" s="1"/>
      <c r="W443" s="3"/>
      <c r="X443" s="3"/>
      <c r="Y443" s="3"/>
      <c r="Z443" s="3"/>
      <c r="AD443" s="1"/>
      <c r="AE443" s="1"/>
    </row>
    <row r="444" spans="1:31" ht="94.5" customHeight="1" x14ac:dyDescent="0.25">
      <c r="A444" s="22" t="s">
        <v>916</v>
      </c>
      <c r="B444" s="23" t="s">
        <v>950</v>
      </c>
      <c r="C444" s="26" t="s">
        <v>951</v>
      </c>
      <c r="D444" s="42" t="s">
        <v>32</v>
      </c>
      <c r="E444" s="34" t="s">
        <v>32</v>
      </c>
      <c r="F444" s="42" t="s">
        <v>32</v>
      </c>
      <c r="G444" s="42" t="s">
        <v>32</v>
      </c>
      <c r="H444" s="42">
        <f>J444+L444+N444+P444</f>
        <v>100.04399999</v>
      </c>
      <c r="I444" s="42" t="s">
        <v>32</v>
      </c>
      <c r="J444" s="42">
        <v>50.247</v>
      </c>
      <c r="K444" s="42" t="s">
        <v>32</v>
      </c>
      <c r="L444" s="42">
        <v>0</v>
      </c>
      <c r="M444" s="42" t="s">
        <v>32</v>
      </c>
      <c r="N444" s="42">
        <v>49.796999990000003</v>
      </c>
      <c r="O444" s="90" t="s">
        <v>32</v>
      </c>
      <c r="P444" s="42">
        <v>0</v>
      </c>
      <c r="Q444" s="42" t="s">
        <v>32</v>
      </c>
      <c r="R444" s="42" t="s">
        <v>32</v>
      </c>
      <c r="S444" s="88" t="s">
        <v>32</v>
      </c>
      <c r="T444" s="43" t="s">
        <v>952</v>
      </c>
      <c r="U444" s="1"/>
      <c r="W444" s="3"/>
      <c r="X444" s="3"/>
      <c r="Y444" s="3"/>
      <c r="Z444" s="3"/>
      <c r="AD444" s="1"/>
      <c r="AE444" s="1"/>
    </row>
    <row r="445" spans="1:31" ht="94.5" customHeight="1" x14ac:dyDescent="0.25">
      <c r="A445" s="92" t="s">
        <v>916</v>
      </c>
      <c r="B445" s="93" t="s">
        <v>953</v>
      </c>
      <c r="C445" s="94" t="s">
        <v>954</v>
      </c>
      <c r="D445" s="95" t="s">
        <v>32</v>
      </c>
      <c r="E445" s="96" t="s">
        <v>32</v>
      </c>
      <c r="F445" s="95" t="s">
        <v>32</v>
      </c>
      <c r="G445" s="95" t="s">
        <v>32</v>
      </c>
      <c r="H445" s="42">
        <f>J445+L445+N445+P445</f>
        <v>0.32</v>
      </c>
      <c r="I445" s="95" t="s">
        <v>32</v>
      </c>
      <c r="J445" s="95">
        <v>0</v>
      </c>
      <c r="K445" s="95" t="s">
        <v>32</v>
      </c>
      <c r="L445" s="95">
        <v>0.32</v>
      </c>
      <c r="M445" s="95" t="s">
        <v>32</v>
      </c>
      <c r="N445" s="95">
        <v>0</v>
      </c>
      <c r="O445" s="104" t="s">
        <v>32</v>
      </c>
      <c r="P445" s="95">
        <v>0</v>
      </c>
      <c r="Q445" s="95" t="s">
        <v>32</v>
      </c>
      <c r="R445" s="95" t="s">
        <v>32</v>
      </c>
      <c r="S445" s="98" t="s">
        <v>32</v>
      </c>
      <c r="T445" s="43" t="s">
        <v>919</v>
      </c>
      <c r="U445" s="1"/>
      <c r="W445" s="3"/>
      <c r="X445" s="3"/>
      <c r="Y445" s="3"/>
      <c r="Z445" s="3"/>
      <c r="AD445" s="1"/>
      <c r="AE445" s="1"/>
    </row>
    <row r="446" spans="1:31" ht="94.5" customHeight="1" x14ac:dyDescent="0.25">
      <c r="A446" s="92" t="s">
        <v>916</v>
      </c>
      <c r="B446" s="93" t="s">
        <v>955</v>
      </c>
      <c r="C446" s="94" t="s">
        <v>956</v>
      </c>
      <c r="D446" s="95" t="s">
        <v>32</v>
      </c>
      <c r="E446" s="96" t="s">
        <v>32</v>
      </c>
      <c r="F446" s="95" t="s">
        <v>32</v>
      </c>
      <c r="G446" s="95" t="s">
        <v>32</v>
      </c>
      <c r="H446" s="42">
        <f t="shared" ref="H446:H451" si="137">J446+L446+N446+P446</f>
        <v>0.15109</v>
      </c>
      <c r="I446" s="95" t="s">
        <v>32</v>
      </c>
      <c r="J446" s="95">
        <v>0</v>
      </c>
      <c r="K446" s="95" t="s">
        <v>32</v>
      </c>
      <c r="L446" s="95">
        <v>0</v>
      </c>
      <c r="M446" s="95" t="s">
        <v>32</v>
      </c>
      <c r="N446" s="95">
        <v>0.15109</v>
      </c>
      <c r="O446" s="104" t="s">
        <v>32</v>
      </c>
      <c r="P446" s="95">
        <v>0</v>
      </c>
      <c r="Q446" s="95" t="s">
        <v>32</v>
      </c>
      <c r="R446" s="95" t="s">
        <v>32</v>
      </c>
      <c r="S446" s="88" t="s">
        <v>32</v>
      </c>
      <c r="T446" s="43" t="s">
        <v>919</v>
      </c>
      <c r="U446" s="1"/>
      <c r="W446" s="3"/>
      <c r="X446" s="3"/>
      <c r="Y446" s="3"/>
      <c r="Z446" s="3"/>
      <c r="AD446" s="1"/>
      <c r="AE446" s="1"/>
    </row>
    <row r="447" spans="1:31" ht="94.5" customHeight="1" x14ac:dyDescent="0.25">
      <c r="A447" s="92" t="s">
        <v>916</v>
      </c>
      <c r="B447" s="93" t="s">
        <v>957</v>
      </c>
      <c r="C447" s="94" t="s">
        <v>958</v>
      </c>
      <c r="D447" s="95" t="s">
        <v>32</v>
      </c>
      <c r="E447" s="96" t="s">
        <v>32</v>
      </c>
      <c r="F447" s="95" t="s">
        <v>32</v>
      </c>
      <c r="G447" s="95" t="s">
        <v>32</v>
      </c>
      <c r="H447" s="42">
        <f t="shared" si="137"/>
        <v>0.22559999999999999</v>
      </c>
      <c r="I447" s="95" t="s">
        <v>32</v>
      </c>
      <c r="J447" s="95">
        <v>0</v>
      </c>
      <c r="K447" s="95" t="s">
        <v>32</v>
      </c>
      <c r="L447" s="95">
        <v>0</v>
      </c>
      <c r="M447" s="95" t="s">
        <v>32</v>
      </c>
      <c r="N447" s="95">
        <v>0.22559999999999999</v>
      </c>
      <c r="O447" s="104" t="s">
        <v>32</v>
      </c>
      <c r="P447" s="95">
        <v>0</v>
      </c>
      <c r="Q447" s="95" t="s">
        <v>32</v>
      </c>
      <c r="R447" s="95" t="s">
        <v>32</v>
      </c>
      <c r="S447" s="88" t="s">
        <v>32</v>
      </c>
      <c r="T447" s="43" t="s">
        <v>919</v>
      </c>
      <c r="U447" s="1"/>
      <c r="W447" s="3"/>
      <c r="X447" s="3"/>
      <c r="Y447" s="3"/>
      <c r="Z447" s="3"/>
      <c r="AD447" s="1"/>
      <c r="AE447" s="1"/>
    </row>
    <row r="448" spans="1:31" ht="94.5" customHeight="1" x14ac:dyDescent="0.25">
      <c r="A448" s="92" t="s">
        <v>916</v>
      </c>
      <c r="B448" s="93" t="s">
        <v>959</v>
      </c>
      <c r="C448" s="94" t="s">
        <v>960</v>
      </c>
      <c r="D448" s="95" t="s">
        <v>32</v>
      </c>
      <c r="E448" s="96" t="s">
        <v>32</v>
      </c>
      <c r="F448" s="95" t="s">
        <v>32</v>
      </c>
      <c r="G448" s="95" t="s">
        <v>32</v>
      </c>
      <c r="H448" s="42">
        <f t="shared" si="137"/>
        <v>0</v>
      </c>
      <c r="I448" s="95" t="s">
        <v>32</v>
      </c>
      <c r="J448" s="95">
        <v>0</v>
      </c>
      <c r="K448" s="95" t="s">
        <v>32</v>
      </c>
      <c r="L448" s="95">
        <v>0</v>
      </c>
      <c r="M448" s="95" t="s">
        <v>32</v>
      </c>
      <c r="N448" s="95">
        <v>0</v>
      </c>
      <c r="O448" s="104" t="s">
        <v>32</v>
      </c>
      <c r="P448" s="95">
        <v>0</v>
      </c>
      <c r="Q448" s="95" t="s">
        <v>32</v>
      </c>
      <c r="R448" s="95" t="s">
        <v>32</v>
      </c>
      <c r="S448" s="88" t="s">
        <v>32</v>
      </c>
      <c r="T448" s="43" t="s">
        <v>919</v>
      </c>
      <c r="U448" s="1"/>
      <c r="W448" s="3"/>
      <c r="X448" s="3"/>
      <c r="Y448" s="3"/>
      <c r="Z448" s="3"/>
      <c r="AD448" s="1"/>
      <c r="AE448" s="1"/>
    </row>
    <row r="449" spans="1:31" ht="94.5" customHeight="1" x14ac:dyDescent="0.25">
      <c r="A449" s="92" t="s">
        <v>916</v>
      </c>
      <c r="B449" s="93" t="s">
        <v>961</v>
      </c>
      <c r="C449" s="94" t="s">
        <v>962</v>
      </c>
      <c r="D449" s="95" t="s">
        <v>32</v>
      </c>
      <c r="E449" s="96" t="s">
        <v>32</v>
      </c>
      <c r="F449" s="95" t="s">
        <v>32</v>
      </c>
      <c r="G449" s="95" t="s">
        <v>32</v>
      </c>
      <c r="H449" s="42">
        <f t="shared" si="137"/>
        <v>0</v>
      </c>
      <c r="I449" s="95" t="s">
        <v>32</v>
      </c>
      <c r="J449" s="95">
        <v>0</v>
      </c>
      <c r="K449" s="95" t="s">
        <v>32</v>
      </c>
      <c r="L449" s="95">
        <v>0</v>
      </c>
      <c r="M449" s="95" t="s">
        <v>32</v>
      </c>
      <c r="N449" s="95">
        <v>0</v>
      </c>
      <c r="O449" s="104" t="s">
        <v>32</v>
      </c>
      <c r="P449" s="95">
        <v>0</v>
      </c>
      <c r="Q449" s="95" t="s">
        <v>32</v>
      </c>
      <c r="R449" s="95" t="s">
        <v>32</v>
      </c>
      <c r="S449" s="88" t="s">
        <v>32</v>
      </c>
      <c r="T449" s="43" t="s">
        <v>919</v>
      </c>
      <c r="U449" s="1"/>
      <c r="W449" s="3"/>
      <c r="X449" s="3"/>
      <c r="Y449" s="3"/>
      <c r="Z449" s="3"/>
      <c r="AD449" s="1"/>
      <c r="AE449" s="1"/>
    </row>
    <row r="450" spans="1:31" ht="94.5" customHeight="1" x14ac:dyDescent="0.25">
      <c r="A450" s="92" t="s">
        <v>916</v>
      </c>
      <c r="B450" s="93" t="s">
        <v>963</v>
      </c>
      <c r="C450" s="94" t="s">
        <v>964</v>
      </c>
      <c r="D450" s="95" t="s">
        <v>32</v>
      </c>
      <c r="E450" s="96" t="s">
        <v>32</v>
      </c>
      <c r="F450" s="95" t="s">
        <v>32</v>
      </c>
      <c r="G450" s="95" t="s">
        <v>32</v>
      </c>
      <c r="H450" s="42">
        <f t="shared" si="137"/>
        <v>0.248748</v>
      </c>
      <c r="I450" s="95" t="s">
        <v>32</v>
      </c>
      <c r="J450" s="95">
        <v>0</v>
      </c>
      <c r="K450" s="95" t="s">
        <v>32</v>
      </c>
      <c r="L450" s="95">
        <v>0</v>
      </c>
      <c r="M450" s="95" t="s">
        <v>32</v>
      </c>
      <c r="N450" s="95">
        <v>0.248748</v>
      </c>
      <c r="O450" s="104" t="s">
        <v>32</v>
      </c>
      <c r="P450" s="95">
        <v>0</v>
      </c>
      <c r="Q450" s="95" t="s">
        <v>32</v>
      </c>
      <c r="R450" s="95" t="s">
        <v>32</v>
      </c>
      <c r="S450" s="88" t="s">
        <v>32</v>
      </c>
      <c r="T450" s="43" t="s">
        <v>919</v>
      </c>
      <c r="U450" s="1"/>
      <c r="W450" s="3"/>
      <c r="X450" s="3"/>
      <c r="Y450" s="3"/>
      <c r="Z450" s="3"/>
      <c r="AD450" s="1"/>
      <c r="AE450" s="1"/>
    </row>
    <row r="451" spans="1:31" ht="195.75" customHeight="1" x14ac:dyDescent="0.25">
      <c r="A451" s="92" t="s">
        <v>916</v>
      </c>
      <c r="B451" s="93" t="s">
        <v>965</v>
      </c>
      <c r="C451" s="94" t="s">
        <v>966</v>
      </c>
      <c r="D451" s="95" t="s">
        <v>32</v>
      </c>
      <c r="E451" s="96" t="s">
        <v>32</v>
      </c>
      <c r="F451" s="95" t="s">
        <v>32</v>
      </c>
      <c r="G451" s="95" t="s">
        <v>32</v>
      </c>
      <c r="H451" s="42">
        <f t="shared" si="137"/>
        <v>0.25623119999999999</v>
      </c>
      <c r="I451" s="95" t="s">
        <v>32</v>
      </c>
      <c r="J451" s="95">
        <v>0</v>
      </c>
      <c r="K451" s="95" t="s">
        <v>32</v>
      </c>
      <c r="L451" s="95">
        <v>0</v>
      </c>
      <c r="M451" s="95" t="s">
        <v>32</v>
      </c>
      <c r="N451" s="95">
        <v>0.25623119999999999</v>
      </c>
      <c r="O451" s="104" t="s">
        <v>32</v>
      </c>
      <c r="P451" s="95">
        <v>0</v>
      </c>
      <c r="Q451" s="95" t="s">
        <v>32</v>
      </c>
      <c r="R451" s="95" t="s">
        <v>32</v>
      </c>
      <c r="S451" s="88" t="s">
        <v>32</v>
      </c>
      <c r="T451" s="43" t="s">
        <v>967</v>
      </c>
      <c r="U451" s="1"/>
      <c r="W451" s="3"/>
      <c r="X451" s="3"/>
      <c r="Y451" s="3"/>
      <c r="Z451" s="3"/>
      <c r="AD451" s="1"/>
      <c r="AE451" s="1"/>
    </row>
    <row r="452" spans="1:31" ht="195.75" customHeight="1" x14ac:dyDescent="0.25">
      <c r="A452" s="92" t="s">
        <v>916</v>
      </c>
      <c r="B452" s="93" t="s">
        <v>968</v>
      </c>
      <c r="C452" s="94" t="s">
        <v>969</v>
      </c>
      <c r="D452" s="95" t="s">
        <v>32</v>
      </c>
      <c r="E452" s="96" t="s">
        <v>32</v>
      </c>
      <c r="F452" s="95" t="s">
        <v>32</v>
      </c>
      <c r="G452" s="95" t="s">
        <v>32</v>
      </c>
      <c r="H452" s="42">
        <f>J452+L452+N452+P452</f>
        <v>13.82998911</v>
      </c>
      <c r="I452" s="95" t="s">
        <v>32</v>
      </c>
      <c r="J452" s="95">
        <v>0</v>
      </c>
      <c r="K452" s="95" t="s">
        <v>32</v>
      </c>
      <c r="L452" s="95">
        <v>13.82998911</v>
      </c>
      <c r="M452" s="95" t="s">
        <v>32</v>
      </c>
      <c r="N452" s="95">
        <v>0</v>
      </c>
      <c r="O452" s="104" t="s">
        <v>32</v>
      </c>
      <c r="P452" s="95">
        <v>0</v>
      </c>
      <c r="Q452" s="95" t="s">
        <v>32</v>
      </c>
      <c r="R452" s="95" t="s">
        <v>32</v>
      </c>
      <c r="S452" s="98" t="s">
        <v>32</v>
      </c>
      <c r="T452" s="43" t="s">
        <v>970</v>
      </c>
      <c r="U452" s="1"/>
      <c r="W452" s="3"/>
      <c r="X452" s="3"/>
      <c r="Y452" s="3"/>
      <c r="Z452" s="3"/>
      <c r="AD452" s="1"/>
      <c r="AE452" s="1"/>
    </row>
    <row r="453" spans="1:31" ht="195.75" customHeight="1" x14ac:dyDescent="0.25">
      <c r="A453" s="132" t="s">
        <v>916</v>
      </c>
      <c r="B453" s="133" t="s">
        <v>971</v>
      </c>
      <c r="C453" s="134" t="s">
        <v>972</v>
      </c>
      <c r="D453" s="113" t="s">
        <v>32</v>
      </c>
      <c r="E453" s="135" t="s">
        <v>32</v>
      </c>
      <c r="F453" s="113" t="s">
        <v>32</v>
      </c>
      <c r="G453" s="113" t="s">
        <v>32</v>
      </c>
      <c r="H453" s="106">
        <f>J453+L453+N453+P453</f>
        <v>18.545324520000001</v>
      </c>
      <c r="I453" s="113" t="s">
        <v>32</v>
      </c>
      <c r="J453" s="113">
        <v>0</v>
      </c>
      <c r="K453" s="113" t="s">
        <v>32</v>
      </c>
      <c r="L453" s="113">
        <v>0</v>
      </c>
      <c r="M453" s="113" t="s">
        <v>32</v>
      </c>
      <c r="N453" s="113">
        <v>18.545324520000001</v>
      </c>
      <c r="O453" s="139" t="s">
        <v>32</v>
      </c>
      <c r="P453" s="113">
        <v>0</v>
      </c>
      <c r="Q453" s="113" t="s">
        <v>32</v>
      </c>
      <c r="R453" s="113" t="s">
        <v>32</v>
      </c>
      <c r="S453" s="91" t="s">
        <v>32</v>
      </c>
      <c r="T453" s="137" t="s">
        <v>973</v>
      </c>
      <c r="U453" s="1"/>
      <c r="W453" s="3"/>
      <c r="X453" s="3"/>
      <c r="Y453" s="3"/>
      <c r="Z453" s="3"/>
      <c r="AD453" s="1"/>
      <c r="AE453" s="1"/>
    </row>
    <row r="454" spans="1:31" ht="15.75" customHeight="1" x14ac:dyDescent="0.25">
      <c r="A454" s="17" t="s">
        <v>974</v>
      </c>
      <c r="B454" s="18" t="s">
        <v>975</v>
      </c>
      <c r="C454" s="19" t="s">
        <v>31</v>
      </c>
      <c r="D454" s="82">
        <f t="shared" ref="D454:R454" si="138">SUM(D455,D487,D495,D580,D587,D593,D594)</f>
        <v>4558.913216790389</v>
      </c>
      <c r="E454" s="82">
        <f t="shared" si="138"/>
        <v>2066.4534007500001</v>
      </c>
      <c r="F454" s="82">
        <f t="shared" si="138"/>
        <v>2492.4598160403889</v>
      </c>
      <c r="G454" s="82">
        <f t="shared" si="138"/>
        <v>829.22934365799995</v>
      </c>
      <c r="H454" s="82">
        <f t="shared" si="138"/>
        <v>930.32526739000002</v>
      </c>
      <c r="I454" s="82">
        <f t="shared" si="138"/>
        <v>77.934900053999996</v>
      </c>
      <c r="J454" s="82">
        <f t="shared" si="138"/>
        <v>207.80568823000004</v>
      </c>
      <c r="K454" s="82">
        <f t="shared" si="138"/>
        <v>45.842225294999992</v>
      </c>
      <c r="L454" s="82">
        <f t="shared" si="138"/>
        <v>339.09998427999994</v>
      </c>
      <c r="M454" s="82">
        <f t="shared" si="138"/>
        <v>43.584000566</v>
      </c>
      <c r="N454" s="82">
        <f t="shared" si="138"/>
        <v>383.41959488000003</v>
      </c>
      <c r="O454" s="82">
        <f t="shared" si="138"/>
        <v>661.86821774299995</v>
      </c>
      <c r="P454" s="82">
        <f t="shared" si="138"/>
        <v>0</v>
      </c>
      <c r="Q454" s="82">
        <f t="shared" si="138"/>
        <v>2269.1947629503888</v>
      </c>
      <c r="R454" s="82">
        <f t="shared" si="138"/>
        <v>55.903927174999986</v>
      </c>
      <c r="S454" s="83">
        <f>R454/(I454+K454)</f>
        <v>0.45164990718094455</v>
      </c>
      <c r="T454" s="21" t="s">
        <v>32</v>
      </c>
      <c r="U454" s="1"/>
      <c r="W454" s="3"/>
      <c r="X454" s="3"/>
      <c r="Y454" s="3"/>
      <c r="Z454" s="3"/>
      <c r="AD454" s="1"/>
      <c r="AE454" s="1"/>
    </row>
    <row r="455" spans="1:31" ht="31.5" customHeight="1" x14ac:dyDescent="0.25">
      <c r="A455" s="17" t="s">
        <v>976</v>
      </c>
      <c r="B455" s="18" t="s">
        <v>50</v>
      </c>
      <c r="C455" s="19" t="s">
        <v>31</v>
      </c>
      <c r="D455" s="82">
        <f t="shared" ref="D455:R455" si="139">D456+D459+D462+D486</f>
        <v>0</v>
      </c>
      <c r="E455" s="82">
        <f t="shared" si="139"/>
        <v>0</v>
      </c>
      <c r="F455" s="82">
        <f t="shared" si="139"/>
        <v>0</v>
      </c>
      <c r="G455" s="82">
        <f t="shared" si="139"/>
        <v>0</v>
      </c>
      <c r="H455" s="82">
        <f t="shared" si="139"/>
        <v>321.20029883000007</v>
      </c>
      <c r="I455" s="82">
        <f t="shared" si="139"/>
        <v>0</v>
      </c>
      <c r="J455" s="82">
        <f t="shared" si="139"/>
        <v>28.207564860000002</v>
      </c>
      <c r="K455" s="82">
        <f t="shared" si="139"/>
        <v>0</v>
      </c>
      <c r="L455" s="82">
        <f t="shared" si="139"/>
        <v>144.14368994999995</v>
      </c>
      <c r="M455" s="82">
        <f t="shared" si="139"/>
        <v>0</v>
      </c>
      <c r="N455" s="82">
        <f t="shared" si="139"/>
        <v>148.84904402000001</v>
      </c>
      <c r="O455" s="82">
        <f t="shared" si="139"/>
        <v>0</v>
      </c>
      <c r="P455" s="82">
        <f t="shared" si="139"/>
        <v>0</v>
      </c>
      <c r="Q455" s="82">
        <f t="shared" si="139"/>
        <v>0</v>
      </c>
      <c r="R455" s="82">
        <f t="shared" si="139"/>
        <v>0</v>
      </c>
      <c r="S455" s="83">
        <v>0</v>
      </c>
      <c r="T455" s="21" t="s">
        <v>32</v>
      </c>
      <c r="U455" s="1"/>
      <c r="W455" s="3"/>
      <c r="X455" s="3"/>
      <c r="Y455" s="3"/>
      <c r="Z455" s="3"/>
      <c r="AD455" s="1"/>
      <c r="AE455" s="1"/>
    </row>
    <row r="456" spans="1:31" ht="78.75" customHeight="1" x14ac:dyDescent="0.25">
      <c r="A456" s="17" t="s">
        <v>977</v>
      </c>
      <c r="B456" s="18" t="s">
        <v>52</v>
      </c>
      <c r="C456" s="19" t="s">
        <v>31</v>
      </c>
      <c r="D456" s="82">
        <v>0</v>
      </c>
      <c r="E456" s="82">
        <v>0</v>
      </c>
      <c r="F456" s="82">
        <v>0</v>
      </c>
      <c r="G456" s="82">
        <v>0</v>
      </c>
      <c r="H456" s="82">
        <v>0</v>
      </c>
      <c r="I456" s="82">
        <v>0</v>
      </c>
      <c r="J456" s="82">
        <v>0</v>
      </c>
      <c r="K456" s="82">
        <v>0</v>
      </c>
      <c r="L456" s="82">
        <v>0</v>
      </c>
      <c r="M456" s="82">
        <v>0</v>
      </c>
      <c r="N456" s="82">
        <v>0</v>
      </c>
      <c r="O456" s="82">
        <v>0</v>
      </c>
      <c r="P456" s="82">
        <v>0</v>
      </c>
      <c r="Q456" s="82">
        <v>0</v>
      </c>
      <c r="R456" s="82">
        <v>0</v>
      </c>
      <c r="S456" s="83">
        <v>0</v>
      </c>
      <c r="T456" s="21" t="s">
        <v>32</v>
      </c>
      <c r="U456" s="1"/>
      <c r="W456" s="3"/>
      <c r="X456" s="3"/>
      <c r="Y456" s="3"/>
      <c r="Z456" s="3"/>
      <c r="AD456" s="1"/>
      <c r="AE456" s="1"/>
    </row>
    <row r="457" spans="1:31" ht="31.5" customHeight="1" x14ac:dyDescent="0.25">
      <c r="A457" s="17" t="s">
        <v>978</v>
      </c>
      <c r="B457" s="18" t="s">
        <v>56</v>
      </c>
      <c r="C457" s="19" t="s">
        <v>31</v>
      </c>
      <c r="D457" s="82">
        <v>0</v>
      </c>
      <c r="E457" s="82">
        <v>0</v>
      </c>
      <c r="F457" s="82">
        <v>0</v>
      </c>
      <c r="G457" s="82">
        <v>0</v>
      </c>
      <c r="H457" s="82">
        <v>0</v>
      </c>
      <c r="I457" s="82">
        <v>0</v>
      </c>
      <c r="J457" s="82">
        <v>0</v>
      </c>
      <c r="K457" s="82">
        <v>0</v>
      </c>
      <c r="L457" s="82">
        <v>0</v>
      </c>
      <c r="M457" s="82">
        <v>0</v>
      </c>
      <c r="N457" s="82">
        <v>0</v>
      </c>
      <c r="O457" s="82">
        <v>0</v>
      </c>
      <c r="P457" s="82">
        <v>0</v>
      </c>
      <c r="Q457" s="82">
        <v>0</v>
      </c>
      <c r="R457" s="82">
        <v>0</v>
      </c>
      <c r="S457" s="83">
        <v>0</v>
      </c>
      <c r="T457" s="21" t="s">
        <v>32</v>
      </c>
      <c r="U457" s="1"/>
      <c r="W457" s="3"/>
      <c r="X457" s="3"/>
      <c r="Y457" s="3"/>
      <c r="Z457" s="3"/>
      <c r="AD457" s="1"/>
      <c r="AE457" s="1"/>
    </row>
    <row r="458" spans="1:31" ht="31.5" customHeight="1" x14ac:dyDescent="0.25">
      <c r="A458" s="17" t="s">
        <v>979</v>
      </c>
      <c r="B458" s="18" t="s">
        <v>56</v>
      </c>
      <c r="C458" s="19" t="s">
        <v>31</v>
      </c>
      <c r="D458" s="82">
        <v>0</v>
      </c>
      <c r="E458" s="82">
        <v>0</v>
      </c>
      <c r="F458" s="82">
        <v>0</v>
      </c>
      <c r="G458" s="82">
        <v>0</v>
      </c>
      <c r="H458" s="82">
        <v>0</v>
      </c>
      <c r="I458" s="82">
        <v>0</v>
      </c>
      <c r="J458" s="82">
        <v>0</v>
      </c>
      <c r="K458" s="82">
        <v>0</v>
      </c>
      <c r="L458" s="82">
        <v>0</v>
      </c>
      <c r="M458" s="82">
        <v>0</v>
      </c>
      <c r="N458" s="82">
        <v>0</v>
      </c>
      <c r="O458" s="82">
        <v>0</v>
      </c>
      <c r="P458" s="82">
        <v>0</v>
      </c>
      <c r="Q458" s="82">
        <v>0</v>
      </c>
      <c r="R458" s="82">
        <v>0</v>
      </c>
      <c r="S458" s="83">
        <v>0</v>
      </c>
      <c r="T458" s="21" t="s">
        <v>32</v>
      </c>
      <c r="U458" s="1"/>
      <c r="W458" s="3"/>
      <c r="X458" s="3"/>
      <c r="Y458" s="3"/>
      <c r="Z458" s="3"/>
      <c r="AD458" s="1"/>
      <c r="AE458" s="1"/>
    </row>
    <row r="459" spans="1:31" ht="47.25" customHeight="1" x14ac:dyDescent="0.25">
      <c r="A459" s="17" t="s">
        <v>980</v>
      </c>
      <c r="B459" s="18" t="s">
        <v>58</v>
      </c>
      <c r="C459" s="19" t="s">
        <v>31</v>
      </c>
      <c r="D459" s="82">
        <v>0</v>
      </c>
      <c r="E459" s="82">
        <v>0</v>
      </c>
      <c r="F459" s="82">
        <v>0</v>
      </c>
      <c r="G459" s="82">
        <v>0</v>
      </c>
      <c r="H459" s="82">
        <v>0</v>
      </c>
      <c r="I459" s="82">
        <v>0</v>
      </c>
      <c r="J459" s="82">
        <v>0</v>
      </c>
      <c r="K459" s="82">
        <v>0</v>
      </c>
      <c r="L459" s="82">
        <v>0</v>
      </c>
      <c r="M459" s="82">
        <v>0</v>
      </c>
      <c r="N459" s="82">
        <v>0</v>
      </c>
      <c r="O459" s="82">
        <v>0</v>
      </c>
      <c r="P459" s="82">
        <v>0</v>
      </c>
      <c r="Q459" s="82">
        <v>0</v>
      </c>
      <c r="R459" s="82">
        <v>0</v>
      </c>
      <c r="S459" s="83">
        <v>0</v>
      </c>
      <c r="T459" s="21" t="s">
        <v>32</v>
      </c>
      <c r="U459" s="1"/>
      <c r="W459" s="3"/>
      <c r="X459" s="3"/>
      <c r="Y459" s="3"/>
      <c r="Z459" s="3"/>
      <c r="AD459" s="1"/>
      <c r="AE459" s="1"/>
    </row>
    <row r="460" spans="1:31" ht="31.5" customHeight="1" x14ac:dyDescent="0.25">
      <c r="A460" s="17" t="s">
        <v>981</v>
      </c>
      <c r="B460" s="18" t="s">
        <v>56</v>
      </c>
      <c r="C460" s="19" t="s">
        <v>31</v>
      </c>
      <c r="D460" s="82">
        <v>0</v>
      </c>
      <c r="E460" s="82">
        <v>0</v>
      </c>
      <c r="F460" s="82">
        <v>0</v>
      </c>
      <c r="G460" s="82">
        <v>0</v>
      </c>
      <c r="H460" s="82">
        <v>0</v>
      </c>
      <c r="I460" s="82">
        <v>0</v>
      </c>
      <c r="J460" s="82">
        <v>0</v>
      </c>
      <c r="K460" s="82">
        <v>0</v>
      </c>
      <c r="L460" s="82">
        <v>0</v>
      </c>
      <c r="M460" s="82">
        <v>0</v>
      </c>
      <c r="N460" s="82">
        <v>0</v>
      </c>
      <c r="O460" s="82">
        <v>0</v>
      </c>
      <c r="P460" s="82">
        <v>0</v>
      </c>
      <c r="Q460" s="82">
        <v>0</v>
      </c>
      <c r="R460" s="82">
        <v>0</v>
      </c>
      <c r="S460" s="83">
        <v>0</v>
      </c>
      <c r="T460" s="21" t="s">
        <v>32</v>
      </c>
      <c r="U460" s="1"/>
      <c r="W460" s="3"/>
      <c r="X460" s="3"/>
      <c r="Y460" s="3"/>
      <c r="Z460" s="3"/>
      <c r="AD460" s="1"/>
      <c r="AE460" s="1"/>
    </row>
    <row r="461" spans="1:31" ht="31.5" customHeight="1" x14ac:dyDescent="0.25">
      <c r="A461" s="17" t="s">
        <v>982</v>
      </c>
      <c r="B461" s="18" t="s">
        <v>56</v>
      </c>
      <c r="C461" s="19" t="s">
        <v>31</v>
      </c>
      <c r="D461" s="82">
        <v>0</v>
      </c>
      <c r="E461" s="82">
        <v>0</v>
      </c>
      <c r="F461" s="82">
        <v>0</v>
      </c>
      <c r="G461" s="82">
        <v>0</v>
      </c>
      <c r="H461" s="82">
        <v>0</v>
      </c>
      <c r="I461" s="82">
        <v>0</v>
      </c>
      <c r="J461" s="82">
        <v>0</v>
      </c>
      <c r="K461" s="82">
        <v>0</v>
      </c>
      <c r="L461" s="82">
        <v>0</v>
      </c>
      <c r="M461" s="82">
        <v>0</v>
      </c>
      <c r="N461" s="82">
        <v>0</v>
      </c>
      <c r="O461" s="82">
        <v>0</v>
      </c>
      <c r="P461" s="82">
        <v>0</v>
      </c>
      <c r="Q461" s="82">
        <v>0</v>
      </c>
      <c r="R461" s="82">
        <v>0</v>
      </c>
      <c r="S461" s="83">
        <v>0</v>
      </c>
      <c r="T461" s="21" t="s">
        <v>32</v>
      </c>
      <c r="U461" s="1"/>
      <c r="W461" s="3"/>
      <c r="X461" s="3"/>
      <c r="Y461" s="3"/>
      <c r="Z461" s="3"/>
      <c r="AD461" s="1"/>
      <c r="AE461" s="1"/>
    </row>
    <row r="462" spans="1:31" ht="47.25" customHeight="1" x14ac:dyDescent="0.25">
      <c r="A462" s="17" t="s">
        <v>983</v>
      </c>
      <c r="B462" s="18" t="s">
        <v>62</v>
      </c>
      <c r="C462" s="19" t="s">
        <v>31</v>
      </c>
      <c r="D462" s="82">
        <f>SUM(D463,D467,D468,D480,D481)</f>
        <v>0</v>
      </c>
      <c r="E462" s="82">
        <f t="shared" ref="E462:R462" si="140">E463+E467+E468+E480+E481</f>
        <v>0</v>
      </c>
      <c r="F462" s="82">
        <f t="shared" si="140"/>
        <v>0</v>
      </c>
      <c r="G462" s="82">
        <f t="shared" si="140"/>
        <v>0</v>
      </c>
      <c r="H462" s="82">
        <f t="shared" si="140"/>
        <v>321.20029883000007</v>
      </c>
      <c r="I462" s="82">
        <f t="shared" si="140"/>
        <v>0</v>
      </c>
      <c r="J462" s="82">
        <f t="shared" si="140"/>
        <v>28.207564860000002</v>
      </c>
      <c r="K462" s="82">
        <f t="shared" si="140"/>
        <v>0</v>
      </c>
      <c r="L462" s="82">
        <f t="shared" si="140"/>
        <v>144.14368994999995</v>
      </c>
      <c r="M462" s="82">
        <f t="shared" si="140"/>
        <v>0</v>
      </c>
      <c r="N462" s="82">
        <f t="shared" si="140"/>
        <v>148.84904402000001</v>
      </c>
      <c r="O462" s="82">
        <f t="shared" si="140"/>
        <v>0</v>
      </c>
      <c r="P462" s="82">
        <f t="shared" si="140"/>
        <v>0</v>
      </c>
      <c r="Q462" s="82">
        <f t="shared" si="140"/>
        <v>0</v>
      </c>
      <c r="R462" s="82">
        <f t="shared" si="140"/>
        <v>0</v>
      </c>
      <c r="S462" s="83">
        <v>0</v>
      </c>
      <c r="T462" s="21" t="s">
        <v>32</v>
      </c>
      <c r="U462" s="1"/>
      <c r="W462" s="3"/>
      <c r="X462" s="3"/>
      <c r="Y462" s="3"/>
      <c r="Z462" s="3"/>
      <c r="AD462" s="1"/>
      <c r="AE462" s="1"/>
    </row>
    <row r="463" spans="1:31" ht="63" customHeight="1" x14ac:dyDescent="0.25">
      <c r="A463" s="17" t="s">
        <v>984</v>
      </c>
      <c r="B463" s="18" t="s">
        <v>64</v>
      </c>
      <c r="C463" s="19" t="s">
        <v>31</v>
      </c>
      <c r="D463" s="82">
        <f t="shared" ref="D463:R463" si="141">SUM(D464:D466)</f>
        <v>0</v>
      </c>
      <c r="E463" s="82">
        <f t="shared" si="141"/>
        <v>0</v>
      </c>
      <c r="F463" s="82">
        <f t="shared" si="141"/>
        <v>0</v>
      </c>
      <c r="G463" s="82">
        <f t="shared" si="141"/>
        <v>0</v>
      </c>
      <c r="H463" s="82">
        <f t="shared" si="141"/>
        <v>6.7398255000000011</v>
      </c>
      <c r="I463" s="82">
        <f t="shared" si="141"/>
        <v>0</v>
      </c>
      <c r="J463" s="82">
        <f t="shared" si="141"/>
        <v>6.7398255000000011</v>
      </c>
      <c r="K463" s="82">
        <f t="shared" si="141"/>
        <v>0</v>
      </c>
      <c r="L463" s="82">
        <f t="shared" si="141"/>
        <v>0</v>
      </c>
      <c r="M463" s="82">
        <f t="shared" si="141"/>
        <v>0</v>
      </c>
      <c r="N463" s="82">
        <f t="shared" si="141"/>
        <v>0</v>
      </c>
      <c r="O463" s="82">
        <f t="shared" si="141"/>
        <v>0</v>
      </c>
      <c r="P463" s="82">
        <f t="shared" si="141"/>
        <v>0</v>
      </c>
      <c r="Q463" s="82">
        <f t="shared" si="141"/>
        <v>0</v>
      </c>
      <c r="R463" s="82">
        <f t="shared" si="141"/>
        <v>0</v>
      </c>
      <c r="S463" s="83">
        <v>0</v>
      </c>
      <c r="T463" s="21" t="s">
        <v>32</v>
      </c>
      <c r="U463" s="1"/>
      <c r="W463" s="3"/>
      <c r="X463" s="3"/>
      <c r="Y463" s="3"/>
      <c r="Z463" s="3"/>
      <c r="AD463" s="1"/>
      <c r="AE463" s="1"/>
    </row>
    <row r="464" spans="1:31" ht="70.5" customHeight="1" x14ac:dyDescent="0.25">
      <c r="A464" s="22" t="s">
        <v>984</v>
      </c>
      <c r="B464" s="32" t="s">
        <v>985</v>
      </c>
      <c r="C464" s="33" t="s">
        <v>986</v>
      </c>
      <c r="D464" s="42" t="s">
        <v>32</v>
      </c>
      <c r="E464" s="42" t="s">
        <v>32</v>
      </c>
      <c r="F464" s="42" t="s">
        <v>32</v>
      </c>
      <c r="G464" s="42" t="s">
        <v>32</v>
      </c>
      <c r="H464" s="42">
        <f>J464+L464+N464+P464</f>
        <v>9.18075E-2</v>
      </c>
      <c r="I464" s="42" t="s">
        <v>32</v>
      </c>
      <c r="J464" s="42">
        <v>9.18075E-2</v>
      </c>
      <c r="K464" s="42" t="s">
        <v>32</v>
      </c>
      <c r="L464" s="42">
        <v>0</v>
      </c>
      <c r="M464" s="42" t="s">
        <v>32</v>
      </c>
      <c r="N464" s="42">
        <v>0</v>
      </c>
      <c r="O464" s="90" t="s">
        <v>32</v>
      </c>
      <c r="P464" s="42">
        <v>0</v>
      </c>
      <c r="Q464" s="42" t="s">
        <v>32</v>
      </c>
      <c r="R464" s="42" t="s">
        <v>32</v>
      </c>
      <c r="S464" s="88" t="s">
        <v>32</v>
      </c>
      <c r="T464" s="24" t="s">
        <v>987</v>
      </c>
      <c r="U464" s="1"/>
      <c r="W464" s="3"/>
      <c r="X464" s="3"/>
      <c r="Y464" s="3"/>
      <c r="Z464" s="3"/>
      <c r="AD464" s="1"/>
      <c r="AE464" s="1"/>
    </row>
    <row r="465" spans="1:31" ht="63" customHeight="1" x14ac:dyDescent="0.25">
      <c r="A465" s="22" t="s">
        <v>984</v>
      </c>
      <c r="B465" s="32" t="s">
        <v>988</v>
      </c>
      <c r="C465" s="33" t="s">
        <v>989</v>
      </c>
      <c r="D465" s="42" t="s">
        <v>32</v>
      </c>
      <c r="E465" s="42" t="s">
        <v>32</v>
      </c>
      <c r="F465" s="42" t="s">
        <v>32</v>
      </c>
      <c r="G465" s="42" t="s">
        <v>32</v>
      </c>
      <c r="H465" s="42">
        <f>J465+L465+N465+P465</f>
        <v>2.6232732000000007</v>
      </c>
      <c r="I465" s="42" t="s">
        <v>32</v>
      </c>
      <c r="J465" s="42">
        <v>2.6232732000000007</v>
      </c>
      <c r="K465" s="42" t="s">
        <v>32</v>
      </c>
      <c r="L465" s="42">
        <v>0</v>
      </c>
      <c r="M465" s="42" t="s">
        <v>32</v>
      </c>
      <c r="N465" s="42">
        <v>0</v>
      </c>
      <c r="O465" s="90" t="s">
        <v>32</v>
      </c>
      <c r="P465" s="42">
        <v>0</v>
      </c>
      <c r="Q465" s="42" t="s">
        <v>32</v>
      </c>
      <c r="R465" s="42" t="s">
        <v>32</v>
      </c>
      <c r="S465" s="88" t="s">
        <v>32</v>
      </c>
      <c r="T465" s="24" t="s">
        <v>987</v>
      </c>
      <c r="U465" s="1"/>
      <c r="W465" s="3"/>
      <c r="X465" s="3"/>
      <c r="Y465" s="3"/>
      <c r="Z465" s="3"/>
      <c r="AD465" s="1"/>
      <c r="AE465" s="1"/>
    </row>
    <row r="466" spans="1:31" ht="78" customHeight="1" x14ac:dyDescent="0.25">
      <c r="A466" s="121" t="s">
        <v>984</v>
      </c>
      <c r="B466" s="129" t="s">
        <v>990</v>
      </c>
      <c r="C466" s="130" t="s">
        <v>991</v>
      </c>
      <c r="D466" s="106" t="s">
        <v>32</v>
      </c>
      <c r="E466" s="106" t="s">
        <v>32</v>
      </c>
      <c r="F466" s="106" t="s">
        <v>32</v>
      </c>
      <c r="G466" s="106" t="s">
        <v>32</v>
      </c>
      <c r="H466" s="106">
        <f>J466+L466+N466+P466</f>
        <v>4.0247448000000006</v>
      </c>
      <c r="I466" s="106" t="s">
        <v>32</v>
      </c>
      <c r="J466" s="106">
        <v>4.0247448000000006</v>
      </c>
      <c r="K466" s="106" t="s">
        <v>32</v>
      </c>
      <c r="L466" s="106">
        <v>0</v>
      </c>
      <c r="M466" s="106" t="s">
        <v>32</v>
      </c>
      <c r="N466" s="106">
        <v>0</v>
      </c>
      <c r="O466" s="128" t="s">
        <v>32</v>
      </c>
      <c r="P466" s="106">
        <v>0</v>
      </c>
      <c r="Q466" s="106" t="s">
        <v>32</v>
      </c>
      <c r="R466" s="106" t="s">
        <v>32</v>
      </c>
      <c r="S466" s="91" t="s">
        <v>32</v>
      </c>
      <c r="T466" s="123" t="s">
        <v>987</v>
      </c>
      <c r="U466" s="1"/>
      <c r="W466" s="3"/>
      <c r="X466" s="3"/>
      <c r="Y466" s="3"/>
      <c r="Z466" s="3"/>
      <c r="AD466" s="1"/>
      <c r="AE466" s="1"/>
    </row>
    <row r="467" spans="1:31" ht="78.75" customHeight="1" x14ac:dyDescent="0.25">
      <c r="A467" s="17" t="s">
        <v>992</v>
      </c>
      <c r="B467" s="18" t="s">
        <v>66</v>
      </c>
      <c r="C467" s="19" t="s">
        <v>31</v>
      </c>
      <c r="D467" s="82">
        <v>0</v>
      </c>
      <c r="E467" s="82">
        <v>0</v>
      </c>
      <c r="F467" s="82">
        <v>0</v>
      </c>
      <c r="G467" s="82">
        <v>0</v>
      </c>
      <c r="H467" s="82">
        <v>0</v>
      </c>
      <c r="I467" s="82">
        <v>0</v>
      </c>
      <c r="J467" s="82">
        <v>0</v>
      </c>
      <c r="K467" s="82">
        <v>0</v>
      </c>
      <c r="L467" s="82">
        <v>0</v>
      </c>
      <c r="M467" s="82">
        <v>0</v>
      </c>
      <c r="N467" s="82">
        <v>0</v>
      </c>
      <c r="O467" s="82">
        <v>0</v>
      </c>
      <c r="P467" s="82">
        <v>0</v>
      </c>
      <c r="Q467" s="82">
        <v>0</v>
      </c>
      <c r="R467" s="82">
        <v>0</v>
      </c>
      <c r="S467" s="83">
        <v>0</v>
      </c>
      <c r="T467" s="21" t="s">
        <v>32</v>
      </c>
      <c r="U467" s="1"/>
      <c r="W467" s="3"/>
      <c r="X467" s="3"/>
      <c r="Y467" s="3"/>
      <c r="Z467" s="3"/>
      <c r="AD467" s="1"/>
      <c r="AE467" s="1"/>
    </row>
    <row r="468" spans="1:31" ht="63" customHeight="1" x14ac:dyDescent="0.25">
      <c r="A468" s="17" t="s">
        <v>993</v>
      </c>
      <c r="B468" s="18" t="s">
        <v>68</v>
      </c>
      <c r="C468" s="19" t="s">
        <v>31</v>
      </c>
      <c r="D468" s="82">
        <f t="shared" ref="D468:R468" si="142">SUM(D469:D479)</f>
        <v>0</v>
      </c>
      <c r="E468" s="82">
        <f t="shared" si="142"/>
        <v>0</v>
      </c>
      <c r="F468" s="82">
        <f t="shared" si="142"/>
        <v>0</v>
      </c>
      <c r="G468" s="82">
        <f t="shared" si="142"/>
        <v>0</v>
      </c>
      <c r="H468" s="82">
        <f t="shared" si="142"/>
        <v>287.8823359700001</v>
      </c>
      <c r="I468" s="82">
        <f t="shared" si="142"/>
        <v>0</v>
      </c>
      <c r="J468" s="82">
        <f t="shared" si="142"/>
        <v>0</v>
      </c>
      <c r="K468" s="82">
        <f t="shared" si="142"/>
        <v>0</v>
      </c>
      <c r="L468" s="82">
        <f t="shared" si="142"/>
        <v>139.03329194999995</v>
      </c>
      <c r="M468" s="82">
        <f t="shared" si="142"/>
        <v>0</v>
      </c>
      <c r="N468" s="82">
        <f t="shared" si="142"/>
        <v>148.84904402000001</v>
      </c>
      <c r="O468" s="82">
        <f t="shared" si="142"/>
        <v>0</v>
      </c>
      <c r="P468" s="82">
        <f t="shared" si="142"/>
        <v>0</v>
      </c>
      <c r="Q468" s="82">
        <f t="shared" si="142"/>
        <v>0</v>
      </c>
      <c r="R468" s="82">
        <f t="shared" si="142"/>
        <v>0</v>
      </c>
      <c r="S468" s="83">
        <v>0</v>
      </c>
      <c r="T468" s="21" t="s">
        <v>32</v>
      </c>
      <c r="U468" s="1"/>
      <c r="W468" s="3"/>
      <c r="X468" s="3"/>
      <c r="Y468" s="3"/>
      <c r="Z468" s="3"/>
      <c r="AD468" s="1"/>
      <c r="AE468" s="1"/>
    </row>
    <row r="469" spans="1:31" ht="90" customHeight="1" x14ac:dyDescent="0.25">
      <c r="A469" s="22" t="s">
        <v>993</v>
      </c>
      <c r="B469" s="32" t="s">
        <v>994</v>
      </c>
      <c r="C469" s="33" t="s">
        <v>995</v>
      </c>
      <c r="D469" s="42" t="s">
        <v>32</v>
      </c>
      <c r="E469" s="42" t="s">
        <v>32</v>
      </c>
      <c r="F469" s="42" t="s">
        <v>32</v>
      </c>
      <c r="G469" s="42" t="s">
        <v>32</v>
      </c>
      <c r="H469" s="42">
        <f t="shared" ref="H469:H479" si="143">J469+L469+N469+P469</f>
        <v>8.9345555999999995</v>
      </c>
      <c r="I469" s="42" t="s">
        <v>32</v>
      </c>
      <c r="J469" s="42">
        <v>0</v>
      </c>
      <c r="K469" s="42" t="s">
        <v>32</v>
      </c>
      <c r="L469" s="42">
        <v>8.9345555999999995</v>
      </c>
      <c r="M469" s="42" t="s">
        <v>32</v>
      </c>
      <c r="N469" s="42">
        <v>0</v>
      </c>
      <c r="O469" s="42" t="s">
        <v>32</v>
      </c>
      <c r="P469" s="42">
        <v>0</v>
      </c>
      <c r="Q469" s="42" t="s">
        <v>32</v>
      </c>
      <c r="R469" s="42" t="s">
        <v>32</v>
      </c>
      <c r="S469" s="88" t="s">
        <v>32</v>
      </c>
      <c r="T469" s="24" t="s">
        <v>987</v>
      </c>
      <c r="U469" s="1"/>
      <c r="W469" s="3"/>
      <c r="X469" s="3"/>
      <c r="Y469" s="3"/>
      <c r="Z469" s="3"/>
      <c r="AD469" s="1"/>
      <c r="AE469" s="1"/>
    </row>
    <row r="470" spans="1:31" ht="47.25" customHeight="1" x14ac:dyDescent="0.25">
      <c r="A470" s="22" t="s">
        <v>993</v>
      </c>
      <c r="B470" s="47" t="s">
        <v>996</v>
      </c>
      <c r="C470" s="33" t="s">
        <v>997</v>
      </c>
      <c r="D470" s="42" t="s">
        <v>32</v>
      </c>
      <c r="E470" s="42" t="s">
        <v>32</v>
      </c>
      <c r="F470" s="42" t="s">
        <v>32</v>
      </c>
      <c r="G470" s="42" t="s">
        <v>32</v>
      </c>
      <c r="H470" s="42">
        <f t="shared" si="143"/>
        <v>135.25707539999999</v>
      </c>
      <c r="I470" s="42" t="s">
        <v>32</v>
      </c>
      <c r="J470" s="42">
        <v>-0.1962438</v>
      </c>
      <c r="K470" s="42" t="s">
        <v>32</v>
      </c>
      <c r="L470" s="42">
        <v>80.725185399999987</v>
      </c>
      <c r="M470" s="42" t="s">
        <v>32</v>
      </c>
      <c r="N470" s="42">
        <v>54.728133800000002</v>
      </c>
      <c r="O470" s="90" t="s">
        <v>32</v>
      </c>
      <c r="P470" s="42">
        <v>0</v>
      </c>
      <c r="Q470" s="42" t="s">
        <v>32</v>
      </c>
      <c r="R470" s="42" t="s">
        <v>32</v>
      </c>
      <c r="S470" s="88" t="s">
        <v>32</v>
      </c>
      <c r="T470" s="24" t="s">
        <v>987</v>
      </c>
      <c r="U470" s="1"/>
      <c r="W470" s="3"/>
      <c r="X470" s="3"/>
      <c r="Y470" s="3"/>
      <c r="Z470" s="3"/>
      <c r="AD470" s="1"/>
      <c r="AE470" s="1"/>
    </row>
    <row r="471" spans="1:31" ht="63" x14ac:dyDescent="0.25">
      <c r="A471" s="22" t="s">
        <v>993</v>
      </c>
      <c r="B471" s="47" t="s">
        <v>998</v>
      </c>
      <c r="C471" s="33" t="s">
        <v>999</v>
      </c>
      <c r="D471" s="42" t="s">
        <v>32</v>
      </c>
      <c r="E471" s="42" t="s">
        <v>32</v>
      </c>
      <c r="F471" s="42" t="s">
        <v>32</v>
      </c>
      <c r="G471" s="42" t="s">
        <v>32</v>
      </c>
      <c r="H471" s="42">
        <f t="shared" si="143"/>
        <v>15.35336158</v>
      </c>
      <c r="I471" s="42" t="s">
        <v>32</v>
      </c>
      <c r="J471" s="42">
        <v>0</v>
      </c>
      <c r="K471" s="42" t="s">
        <v>32</v>
      </c>
      <c r="L471" s="42">
        <v>15.27836158</v>
      </c>
      <c r="M471" s="42" t="s">
        <v>32</v>
      </c>
      <c r="N471" s="42">
        <v>7.4999999999999997E-2</v>
      </c>
      <c r="O471" s="90" t="s">
        <v>32</v>
      </c>
      <c r="P471" s="42">
        <v>0</v>
      </c>
      <c r="Q471" s="42" t="s">
        <v>32</v>
      </c>
      <c r="R471" s="42" t="s">
        <v>32</v>
      </c>
      <c r="S471" s="88" t="s">
        <v>32</v>
      </c>
      <c r="T471" s="24" t="s">
        <v>1000</v>
      </c>
      <c r="U471" s="1"/>
      <c r="W471" s="3"/>
      <c r="X471" s="3"/>
      <c r="Y471" s="3"/>
      <c r="Z471" s="3"/>
      <c r="AD471" s="1"/>
      <c r="AE471" s="1"/>
    </row>
    <row r="472" spans="1:31" ht="63" x14ac:dyDescent="0.25">
      <c r="A472" s="22" t="s">
        <v>993</v>
      </c>
      <c r="B472" s="47" t="s">
        <v>1001</v>
      </c>
      <c r="C472" s="33" t="s">
        <v>1002</v>
      </c>
      <c r="D472" s="42" t="s">
        <v>32</v>
      </c>
      <c r="E472" s="42" t="s">
        <v>32</v>
      </c>
      <c r="F472" s="42" t="s">
        <v>32</v>
      </c>
      <c r="G472" s="42" t="s">
        <v>32</v>
      </c>
      <c r="H472" s="42">
        <f t="shared" si="143"/>
        <v>28.992054100000001</v>
      </c>
      <c r="I472" s="42" t="s">
        <v>32</v>
      </c>
      <c r="J472" s="42">
        <v>0</v>
      </c>
      <c r="K472" s="42" t="s">
        <v>32</v>
      </c>
      <c r="L472" s="42">
        <v>3.5186192200000002</v>
      </c>
      <c r="M472" s="42" t="s">
        <v>32</v>
      </c>
      <c r="N472" s="42">
        <v>25.473434879999999</v>
      </c>
      <c r="O472" s="90" t="s">
        <v>32</v>
      </c>
      <c r="P472" s="42">
        <v>0</v>
      </c>
      <c r="Q472" s="42" t="s">
        <v>32</v>
      </c>
      <c r="R472" s="42" t="s">
        <v>32</v>
      </c>
      <c r="S472" s="88" t="s">
        <v>32</v>
      </c>
      <c r="T472" s="24" t="s">
        <v>1000</v>
      </c>
      <c r="U472" s="1"/>
      <c r="W472" s="3"/>
      <c r="X472" s="3"/>
      <c r="Y472" s="3"/>
      <c r="Z472" s="3"/>
      <c r="AD472" s="1"/>
      <c r="AE472" s="1"/>
    </row>
    <row r="473" spans="1:31" ht="78.75" x14ac:dyDescent="0.25">
      <c r="A473" s="22" t="s">
        <v>993</v>
      </c>
      <c r="B473" s="47" t="s">
        <v>1003</v>
      </c>
      <c r="C473" s="33" t="s">
        <v>1004</v>
      </c>
      <c r="D473" s="42" t="s">
        <v>32</v>
      </c>
      <c r="E473" s="42" t="s">
        <v>32</v>
      </c>
      <c r="F473" s="42" t="s">
        <v>32</v>
      </c>
      <c r="G473" s="42" t="s">
        <v>32</v>
      </c>
      <c r="H473" s="42">
        <f t="shared" si="143"/>
        <v>4.1523229600000002</v>
      </c>
      <c r="I473" s="42" t="s">
        <v>32</v>
      </c>
      <c r="J473" s="42">
        <v>0</v>
      </c>
      <c r="K473" s="42" t="s">
        <v>32</v>
      </c>
      <c r="L473" s="42">
        <v>4.0773229600000001</v>
      </c>
      <c r="M473" s="42" t="s">
        <v>32</v>
      </c>
      <c r="N473" s="42">
        <v>7.4999999999999997E-2</v>
      </c>
      <c r="O473" s="90" t="s">
        <v>32</v>
      </c>
      <c r="P473" s="42">
        <v>0</v>
      </c>
      <c r="Q473" s="42" t="s">
        <v>32</v>
      </c>
      <c r="R473" s="42" t="s">
        <v>32</v>
      </c>
      <c r="S473" s="88" t="s">
        <v>32</v>
      </c>
      <c r="T473" s="24" t="s">
        <v>1000</v>
      </c>
      <c r="U473" s="1"/>
      <c r="W473" s="3"/>
      <c r="X473" s="3"/>
      <c r="Y473" s="3"/>
      <c r="Z473" s="3"/>
      <c r="AD473" s="1"/>
      <c r="AE473" s="1"/>
    </row>
    <row r="474" spans="1:31" ht="47.25" customHeight="1" x14ac:dyDescent="0.25">
      <c r="A474" s="22" t="s">
        <v>993</v>
      </c>
      <c r="B474" s="47" t="s">
        <v>1005</v>
      </c>
      <c r="C474" s="33" t="s">
        <v>1006</v>
      </c>
      <c r="D474" s="42" t="s">
        <v>32</v>
      </c>
      <c r="E474" s="42" t="s">
        <v>32</v>
      </c>
      <c r="F474" s="42" t="s">
        <v>32</v>
      </c>
      <c r="G474" s="42" t="s">
        <v>32</v>
      </c>
      <c r="H474" s="42">
        <f t="shared" si="143"/>
        <v>0.60445769999999999</v>
      </c>
      <c r="I474" s="42" t="s">
        <v>32</v>
      </c>
      <c r="J474" s="42">
        <v>0.1962438</v>
      </c>
      <c r="K474" s="42" t="s">
        <v>32</v>
      </c>
      <c r="L474" s="42">
        <v>0.40565244</v>
      </c>
      <c r="M474" s="42" t="s">
        <v>32</v>
      </c>
      <c r="N474" s="42">
        <v>2.5614599999999998E-3</v>
      </c>
      <c r="O474" s="90" t="s">
        <v>32</v>
      </c>
      <c r="P474" s="42">
        <v>0</v>
      </c>
      <c r="Q474" s="42" t="s">
        <v>32</v>
      </c>
      <c r="R474" s="42" t="s">
        <v>32</v>
      </c>
      <c r="S474" s="88" t="s">
        <v>32</v>
      </c>
      <c r="T474" s="44" t="s">
        <v>1007</v>
      </c>
      <c r="U474" s="1"/>
      <c r="W474" s="3"/>
      <c r="X474" s="3"/>
      <c r="Y474" s="3"/>
      <c r="Z474" s="3"/>
      <c r="AD474" s="1"/>
      <c r="AE474" s="1"/>
    </row>
    <row r="475" spans="1:31" ht="47.25" x14ac:dyDescent="0.25">
      <c r="A475" s="92" t="s">
        <v>993</v>
      </c>
      <c r="B475" s="102" t="s">
        <v>1008</v>
      </c>
      <c r="C475" s="39" t="s">
        <v>1009</v>
      </c>
      <c r="D475" s="95" t="s">
        <v>32</v>
      </c>
      <c r="E475" s="95" t="s">
        <v>32</v>
      </c>
      <c r="F475" s="95" t="s">
        <v>32</v>
      </c>
      <c r="G475" s="95" t="s">
        <v>32</v>
      </c>
      <c r="H475" s="42">
        <f t="shared" si="143"/>
        <v>9.0342951400000011</v>
      </c>
      <c r="I475" s="95" t="s">
        <v>32</v>
      </c>
      <c r="J475" s="95">
        <v>0</v>
      </c>
      <c r="K475" s="95" t="s">
        <v>32</v>
      </c>
      <c r="L475" s="95">
        <v>4.99</v>
      </c>
      <c r="M475" s="95" t="s">
        <v>32</v>
      </c>
      <c r="N475" s="95">
        <v>4.04429514</v>
      </c>
      <c r="O475" s="104" t="s">
        <v>32</v>
      </c>
      <c r="P475" s="95">
        <v>0</v>
      </c>
      <c r="Q475" s="95" t="s">
        <v>32</v>
      </c>
      <c r="R475" s="95" t="s">
        <v>32</v>
      </c>
      <c r="S475" s="88" t="s">
        <v>32</v>
      </c>
      <c r="T475" s="45" t="s">
        <v>1010</v>
      </c>
      <c r="U475" s="1"/>
      <c r="W475" s="3"/>
      <c r="X475" s="3"/>
      <c r="Y475" s="3"/>
      <c r="Z475" s="3"/>
      <c r="AD475" s="1"/>
      <c r="AE475" s="1"/>
    </row>
    <row r="476" spans="1:31" ht="63" x14ac:dyDescent="0.25">
      <c r="A476" s="92" t="s">
        <v>993</v>
      </c>
      <c r="B476" s="102" t="s">
        <v>1011</v>
      </c>
      <c r="C476" s="39" t="s">
        <v>1012</v>
      </c>
      <c r="D476" s="95" t="s">
        <v>32</v>
      </c>
      <c r="E476" s="95" t="s">
        <v>32</v>
      </c>
      <c r="F476" s="95" t="s">
        <v>32</v>
      </c>
      <c r="G476" s="95" t="s">
        <v>32</v>
      </c>
      <c r="H476" s="42">
        <f t="shared" si="143"/>
        <v>66.306075910000004</v>
      </c>
      <c r="I476" s="95" t="s">
        <v>32</v>
      </c>
      <c r="J476" s="95">
        <v>0</v>
      </c>
      <c r="K476" s="95" t="s">
        <v>32</v>
      </c>
      <c r="L476" s="95">
        <v>16.196340550000002</v>
      </c>
      <c r="M476" s="95" t="s">
        <v>32</v>
      </c>
      <c r="N476" s="95">
        <v>50.109735360000002</v>
      </c>
      <c r="O476" s="104" t="s">
        <v>32</v>
      </c>
      <c r="P476" s="95">
        <v>0</v>
      </c>
      <c r="Q476" s="95" t="s">
        <v>32</v>
      </c>
      <c r="R476" s="95" t="s">
        <v>32</v>
      </c>
      <c r="S476" s="91" t="s">
        <v>32</v>
      </c>
      <c r="T476" s="45" t="s">
        <v>1010</v>
      </c>
      <c r="U476" s="1"/>
      <c r="W476" s="3"/>
      <c r="X476" s="3"/>
      <c r="Y476" s="3"/>
      <c r="Z476" s="3"/>
      <c r="AD476" s="1"/>
      <c r="AE476" s="1"/>
    </row>
    <row r="477" spans="1:31" ht="47.25" x14ac:dyDescent="0.25">
      <c r="A477" s="92" t="s">
        <v>993</v>
      </c>
      <c r="B477" s="102" t="s">
        <v>1013</v>
      </c>
      <c r="C477" s="39" t="s">
        <v>1014</v>
      </c>
      <c r="D477" s="95" t="s">
        <v>32</v>
      </c>
      <c r="E477" s="95" t="s">
        <v>32</v>
      </c>
      <c r="F477" s="95" t="s">
        <v>32</v>
      </c>
      <c r="G477" s="95" t="s">
        <v>32</v>
      </c>
      <c r="H477" s="42">
        <f t="shared" si="143"/>
        <v>2.2244227200000002</v>
      </c>
      <c r="I477" s="95" t="s">
        <v>32</v>
      </c>
      <c r="J477" s="95">
        <v>0</v>
      </c>
      <c r="K477" s="95" t="s">
        <v>32</v>
      </c>
      <c r="L477" s="95">
        <v>0</v>
      </c>
      <c r="M477" s="95" t="s">
        <v>32</v>
      </c>
      <c r="N477" s="95">
        <v>2.2244227200000002</v>
      </c>
      <c r="O477" s="104" t="s">
        <v>32</v>
      </c>
      <c r="P477" s="95">
        <v>0</v>
      </c>
      <c r="Q477" s="95" t="s">
        <v>32</v>
      </c>
      <c r="R477" s="95" t="s">
        <v>32</v>
      </c>
      <c r="S477" s="88" t="s">
        <v>32</v>
      </c>
      <c r="T477" s="45" t="s">
        <v>1010</v>
      </c>
      <c r="U477" s="1"/>
      <c r="W477" s="3"/>
      <c r="X477" s="3"/>
      <c r="Y477" s="3"/>
      <c r="Z477" s="3"/>
      <c r="AD477" s="1"/>
      <c r="AE477" s="1"/>
    </row>
    <row r="478" spans="1:31" ht="47.25" x14ac:dyDescent="0.25">
      <c r="A478" s="92" t="s">
        <v>993</v>
      </c>
      <c r="B478" s="102" t="s">
        <v>1015</v>
      </c>
      <c r="C478" s="39" t="s">
        <v>1016</v>
      </c>
      <c r="D478" s="95" t="s">
        <v>32</v>
      </c>
      <c r="E478" s="95" t="s">
        <v>32</v>
      </c>
      <c r="F478" s="95" t="s">
        <v>32</v>
      </c>
      <c r="G478" s="95" t="s">
        <v>32</v>
      </c>
      <c r="H478" s="42">
        <f t="shared" si="143"/>
        <v>15.891918420000001</v>
      </c>
      <c r="I478" s="95" t="s">
        <v>32</v>
      </c>
      <c r="J478" s="95">
        <v>0</v>
      </c>
      <c r="K478" s="95" t="s">
        <v>32</v>
      </c>
      <c r="L478" s="95">
        <v>3.7754577599999997</v>
      </c>
      <c r="M478" s="95" t="s">
        <v>32</v>
      </c>
      <c r="N478" s="95">
        <v>12.116460660000001</v>
      </c>
      <c r="O478" s="104" t="s">
        <v>32</v>
      </c>
      <c r="P478" s="95">
        <v>0</v>
      </c>
      <c r="Q478" s="95" t="s">
        <v>32</v>
      </c>
      <c r="R478" s="95" t="s">
        <v>32</v>
      </c>
      <c r="S478" s="97" t="s">
        <v>32</v>
      </c>
      <c r="T478" s="45" t="s">
        <v>1010</v>
      </c>
      <c r="U478" s="1"/>
      <c r="W478" s="3"/>
      <c r="X478" s="3"/>
      <c r="Y478" s="3"/>
      <c r="Z478" s="3"/>
      <c r="AD478" s="1"/>
      <c r="AE478" s="1"/>
    </row>
    <row r="479" spans="1:31" ht="47.25" x14ac:dyDescent="0.25">
      <c r="A479" s="132" t="s">
        <v>993</v>
      </c>
      <c r="B479" s="147" t="s">
        <v>1017</v>
      </c>
      <c r="C479" s="141" t="s">
        <v>1018</v>
      </c>
      <c r="D479" s="113" t="s">
        <v>32</v>
      </c>
      <c r="E479" s="113" t="s">
        <v>32</v>
      </c>
      <c r="F479" s="113" t="s">
        <v>32</v>
      </c>
      <c r="G479" s="113" t="s">
        <v>32</v>
      </c>
      <c r="H479" s="106">
        <f t="shared" si="143"/>
        <v>1.1317964400000018</v>
      </c>
      <c r="I479" s="113" t="s">
        <v>32</v>
      </c>
      <c r="J479" s="113">
        <v>0</v>
      </c>
      <c r="K479" s="113" t="s">
        <v>32</v>
      </c>
      <c r="L479" s="113">
        <v>1.1317964400000018</v>
      </c>
      <c r="M479" s="113" t="s">
        <v>32</v>
      </c>
      <c r="N479" s="113">
        <v>0</v>
      </c>
      <c r="O479" s="139" t="s">
        <v>32</v>
      </c>
      <c r="P479" s="113">
        <v>0</v>
      </c>
      <c r="Q479" s="113" t="s">
        <v>32</v>
      </c>
      <c r="R479" s="113" t="s">
        <v>32</v>
      </c>
      <c r="S479" s="91" t="s">
        <v>32</v>
      </c>
      <c r="T479" s="148" t="s">
        <v>1019</v>
      </c>
      <c r="U479" s="1"/>
      <c r="W479" s="3"/>
      <c r="X479" s="3"/>
      <c r="Y479" s="3"/>
      <c r="Z479" s="3"/>
      <c r="AD479" s="1"/>
      <c r="AE479" s="1"/>
    </row>
    <row r="480" spans="1:31" ht="78.75" customHeight="1" x14ac:dyDescent="0.25">
      <c r="A480" s="17" t="s">
        <v>1020</v>
      </c>
      <c r="B480" s="18" t="s">
        <v>70</v>
      </c>
      <c r="C480" s="19" t="s">
        <v>31</v>
      </c>
      <c r="D480" s="82">
        <v>0</v>
      </c>
      <c r="E480" s="82">
        <v>0</v>
      </c>
      <c r="F480" s="82">
        <v>0</v>
      </c>
      <c r="G480" s="82">
        <v>0</v>
      </c>
      <c r="H480" s="82">
        <v>0</v>
      </c>
      <c r="I480" s="82">
        <v>0</v>
      </c>
      <c r="J480" s="82">
        <v>0</v>
      </c>
      <c r="K480" s="82">
        <v>0</v>
      </c>
      <c r="L480" s="82">
        <v>0</v>
      </c>
      <c r="M480" s="82">
        <v>0</v>
      </c>
      <c r="N480" s="82">
        <v>0</v>
      </c>
      <c r="O480" s="82">
        <v>0</v>
      </c>
      <c r="P480" s="82">
        <v>0</v>
      </c>
      <c r="Q480" s="82">
        <v>0</v>
      </c>
      <c r="R480" s="82">
        <v>0</v>
      </c>
      <c r="S480" s="83">
        <v>0</v>
      </c>
      <c r="T480" s="21" t="s">
        <v>32</v>
      </c>
      <c r="U480" s="1"/>
      <c r="W480" s="3"/>
      <c r="X480" s="3"/>
      <c r="Y480" s="3"/>
      <c r="Z480" s="3"/>
      <c r="AD480" s="1"/>
      <c r="AE480" s="1"/>
    </row>
    <row r="481" spans="1:31" ht="78.75" customHeight="1" x14ac:dyDescent="0.25">
      <c r="A481" s="17" t="s">
        <v>1021</v>
      </c>
      <c r="B481" s="18" t="s">
        <v>72</v>
      </c>
      <c r="C481" s="19" t="s">
        <v>31</v>
      </c>
      <c r="D481" s="82">
        <f t="shared" ref="D481:R481" si="144">SUM(D482:D485)</f>
        <v>0</v>
      </c>
      <c r="E481" s="82">
        <f t="shared" si="144"/>
        <v>0</v>
      </c>
      <c r="F481" s="82">
        <f t="shared" si="144"/>
        <v>0</v>
      </c>
      <c r="G481" s="82">
        <f t="shared" si="144"/>
        <v>0</v>
      </c>
      <c r="H481" s="82">
        <f t="shared" si="144"/>
        <v>26.578137359999999</v>
      </c>
      <c r="I481" s="82">
        <f t="shared" si="144"/>
        <v>0</v>
      </c>
      <c r="J481" s="82">
        <f t="shared" si="144"/>
        <v>21.467739359999999</v>
      </c>
      <c r="K481" s="82">
        <f t="shared" si="144"/>
        <v>0</v>
      </c>
      <c r="L481" s="82">
        <f t="shared" si="144"/>
        <v>5.110398</v>
      </c>
      <c r="M481" s="82">
        <f t="shared" si="144"/>
        <v>0</v>
      </c>
      <c r="N481" s="82">
        <f t="shared" si="144"/>
        <v>0</v>
      </c>
      <c r="O481" s="82">
        <f t="shared" si="144"/>
        <v>0</v>
      </c>
      <c r="P481" s="82">
        <f t="shared" si="144"/>
        <v>0</v>
      </c>
      <c r="Q481" s="82">
        <f t="shared" si="144"/>
        <v>0</v>
      </c>
      <c r="R481" s="82">
        <f t="shared" si="144"/>
        <v>0</v>
      </c>
      <c r="S481" s="83">
        <v>0</v>
      </c>
      <c r="T481" s="21" t="s">
        <v>32</v>
      </c>
      <c r="U481" s="1"/>
      <c r="W481" s="3"/>
      <c r="X481" s="3"/>
      <c r="Y481" s="3"/>
      <c r="Z481" s="3"/>
      <c r="AD481" s="1"/>
      <c r="AE481" s="1"/>
    </row>
    <row r="482" spans="1:31" ht="67.5" customHeight="1" x14ac:dyDescent="0.25">
      <c r="A482" s="27" t="s">
        <v>1021</v>
      </c>
      <c r="B482" s="110" t="s">
        <v>1022</v>
      </c>
      <c r="C482" s="50" t="s">
        <v>1023</v>
      </c>
      <c r="D482" s="42" t="s">
        <v>32</v>
      </c>
      <c r="E482" s="42" t="s">
        <v>32</v>
      </c>
      <c r="F482" s="42" t="s">
        <v>32</v>
      </c>
      <c r="G482" s="42" t="s">
        <v>32</v>
      </c>
      <c r="H482" s="42">
        <f>J482+L482+N482+P482</f>
        <v>4.9691905900000002</v>
      </c>
      <c r="I482" s="42" t="s">
        <v>32</v>
      </c>
      <c r="J482" s="42">
        <v>4.9691905900000002</v>
      </c>
      <c r="K482" s="42" t="s">
        <v>32</v>
      </c>
      <c r="L482" s="42">
        <v>0</v>
      </c>
      <c r="M482" s="42" t="s">
        <v>32</v>
      </c>
      <c r="N482" s="42">
        <v>0</v>
      </c>
      <c r="O482" s="90" t="s">
        <v>32</v>
      </c>
      <c r="P482" s="42">
        <v>0</v>
      </c>
      <c r="Q482" s="42" t="s">
        <v>32</v>
      </c>
      <c r="R482" s="42" t="s">
        <v>32</v>
      </c>
      <c r="S482" s="88" t="s">
        <v>32</v>
      </c>
      <c r="T482" s="24" t="s">
        <v>1024</v>
      </c>
      <c r="U482" s="1"/>
      <c r="W482" s="3"/>
      <c r="X482" s="3"/>
      <c r="Y482" s="3"/>
      <c r="Z482" s="3"/>
      <c r="AD482" s="1"/>
      <c r="AE482" s="1"/>
    </row>
    <row r="483" spans="1:31" ht="67.5" customHeight="1" x14ac:dyDescent="0.25">
      <c r="A483" s="27" t="s">
        <v>1021</v>
      </c>
      <c r="B483" s="110" t="s">
        <v>1025</v>
      </c>
      <c r="C483" s="50" t="s">
        <v>1026</v>
      </c>
      <c r="D483" s="42" t="s">
        <v>32</v>
      </c>
      <c r="E483" s="42" t="s">
        <v>32</v>
      </c>
      <c r="F483" s="42" t="s">
        <v>32</v>
      </c>
      <c r="G483" s="42" t="s">
        <v>32</v>
      </c>
      <c r="H483" s="42">
        <f>J483+L483+N483+P483</f>
        <v>9.4246855600000004</v>
      </c>
      <c r="I483" s="42" t="s">
        <v>32</v>
      </c>
      <c r="J483" s="42">
        <v>9.4246855600000004</v>
      </c>
      <c r="K483" s="42" t="s">
        <v>32</v>
      </c>
      <c r="L483" s="42">
        <v>0</v>
      </c>
      <c r="M483" s="42" t="s">
        <v>32</v>
      </c>
      <c r="N483" s="42">
        <v>0</v>
      </c>
      <c r="O483" s="90" t="s">
        <v>32</v>
      </c>
      <c r="P483" s="42">
        <v>0</v>
      </c>
      <c r="Q483" s="42" t="s">
        <v>32</v>
      </c>
      <c r="R483" s="42" t="s">
        <v>32</v>
      </c>
      <c r="S483" s="88" t="s">
        <v>32</v>
      </c>
      <c r="T483" s="24" t="s">
        <v>1024</v>
      </c>
      <c r="U483" s="1"/>
      <c r="W483" s="3"/>
      <c r="X483" s="3"/>
      <c r="Y483" s="3"/>
      <c r="Z483" s="3"/>
      <c r="AD483" s="1"/>
      <c r="AE483" s="1"/>
    </row>
    <row r="484" spans="1:31" ht="67.5" customHeight="1" x14ac:dyDescent="0.25">
      <c r="A484" s="27" t="s">
        <v>1021</v>
      </c>
      <c r="B484" s="110" t="s">
        <v>1027</v>
      </c>
      <c r="C484" s="50" t="s">
        <v>1028</v>
      </c>
      <c r="D484" s="42" t="s">
        <v>32</v>
      </c>
      <c r="E484" s="42" t="s">
        <v>32</v>
      </c>
      <c r="F484" s="42" t="s">
        <v>32</v>
      </c>
      <c r="G484" s="42" t="s">
        <v>32</v>
      </c>
      <c r="H484" s="42">
        <f>J484+L484+N484+P484</f>
        <v>5.1401214099999999</v>
      </c>
      <c r="I484" s="42" t="s">
        <v>32</v>
      </c>
      <c r="J484" s="42">
        <v>5.1401214099999999</v>
      </c>
      <c r="K484" s="42" t="s">
        <v>32</v>
      </c>
      <c r="L484" s="42">
        <v>0</v>
      </c>
      <c r="M484" s="42" t="s">
        <v>32</v>
      </c>
      <c r="N484" s="42">
        <v>0</v>
      </c>
      <c r="O484" s="90" t="s">
        <v>32</v>
      </c>
      <c r="P484" s="42">
        <v>0</v>
      </c>
      <c r="Q484" s="42" t="s">
        <v>32</v>
      </c>
      <c r="R484" s="42" t="s">
        <v>32</v>
      </c>
      <c r="S484" s="88" t="s">
        <v>32</v>
      </c>
      <c r="T484" s="24" t="s">
        <v>1024</v>
      </c>
      <c r="U484" s="1"/>
      <c r="W484" s="3"/>
      <c r="X484" s="3"/>
      <c r="Y484" s="3"/>
      <c r="Z484" s="3"/>
      <c r="AD484" s="1"/>
      <c r="AE484" s="1"/>
    </row>
    <row r="485" spans="1:31" ht="67.5" customHeight="1" x14ac:dyDescent="0.25">
      <c r="A485" s="121" t="s">
        <v>1021</v>
      </c>
      <c r="B485" s="149" t="s">
        <v>1029</v>
      </c>
      <c r="C485" s="150" t="s">
        <v>1030</v>
      </c>
      <c r="D485" s="106" t="s">
        <v>32</v>
      </c>
      <c r="E485" s="106" t="s">
        <v>32</v>
      </c>
      <c r="F485" s="106" t="s">
        <v>32</v>
      </c>
      <c r="G485" s="106" t="s">
        <v>32</v>
      </c>
      <c r="H485" s="106">
        <f>J485+L485+N485+P485</f>
        <v>7.0441398</v>
      </c>
      <c r="I485" s="106" t="s">
        <v>32</v>
      </c>
      <c r="J485" s="106">
        <v>1.9337418</v>
      </c>
      <c r="K485" s="106" t="s">
        <v>32</v>
      </c>
      <c r="L485" s="106">
        <v>5.110398</v>
      </c>
      <c r="M485" s="106" t="s">
        <v>32</v>
      </c>
      <c r="N485" s="106">
        <v>0</v>
      </c>
      <c r="O485" s="128" t="s">
        <v>32</v>
      </c>
      <c r="P485" s="106">
        <v>0</v>
      </c>
      <c r="Q485" s="106" t="s">
        <v>32</v>
      </c>
      <c r="R485" s="106" t="s">
        <v>32</v>
      </c>
      <c r="S485" s="91" t="s">
        <v>32</v>
      </c>
      <c r="T485" s="151" t="s">
        <v>1024</v>
      </c>
      <c r="U485" s="1"/>
      <c r="W485" s="3"/>
      <c r="X485" s="3"/>
      <c r="Y485" s="3"/>
      <c r="Z485" s="3"/>
      <c r="AD485" s="1"/>
      <c r="AE485" s="1"/>
    </row>
    <row r="486" spans="1:31" ht="31.5" customHeight="1" x14ac:dyDescent="0.25">
      <c r="A486" s="17" t="s">
        <v>1031</v>
      </c>
      <c r="B486" s="18" t="s">
        <v>92</v>
      </c>
      <c r="C486" s="19" t="s">
        <v>31</v>
      </c>
      <c r="D486" s="82">
        <v>0</v>
      </c>
      <c r="E486" s="82">
        <v>0</v>
      </c>
      <c r="F486" s="82">
        <v>0</v>
      </c>
      <c r="G486" s="82">
        <v>0</v>
      </c>
      <c r="H486" s="82">
        <v>0</v>
      </c>
      <c r="I486" s="82">
        <v>0</v>
      </c>
      <c r="J486" s="82">
        <v>0</v>
      </c>
      <c r="K486" s="82">
        <v>0</v>
      </c>
      <c r="L486" s="82">
        <v>0</v>
      </c>
      <c r="M486" s="82">
        <v>0</v>
      </c>
      <c r="N486" s="82">
        <v>0</v>
      </c>
      <c r="O486" s="82">
        <v>0</v>
      </c>
      <c r="P486" s="82">
        <v>0</v>
      </c>
      <c r="Q486" s="82">
        <v>0</v>
      </c>
      <c r="R486" s="82">
        <v>0</v>
      </c>
      <c r="S486" s="83">
        <v>0</v>
      </c>
      <c r="T486" s="21" t="s">
        <v>32</v>
      </c>
      <c r="U486" s="1"/>
      <c r="W486" s="3"/>
      <c r="X486" s="3"/>
      <c r="Y486" s="3"/>
      <c r="Z486" s="3"/>
      <c r="AD486" s="1"/>
      <c r="AE486" s="1"/>
    </row>
    <row r="487" spans="1:31" ht="47.25" customHeight="1" x14ac:dyDescent="0.25">
      <c r="A487" s="17" t="s">
        <v>1032</v>
      </c>
      <c r="B487" s="18" t="s">
        <v>94</v>
      </c>
      <c r="C487" s="19" t="s">
        <v>31</v>
      </c>
      <c r="D487" s="82">
        <f t="shared" ref="D487:R487" si="145">D488+D491+D489+D490</f>
        <v>0</v>
      </c>
      <c r="E487" s="82">
        <f t="shared" si="145"/>
        <v>0</v>
      </c>
      <c r="F487" s="82">
        <f t="shared" si="145"/>
        <v>0</v>
      </c>
      <c r="G487" s="82">
        <f t="shared" si="145"/>
        <v>0</v>
      </c>
      <c r="H487" s="82">
        <f t="shared" si="145"/>
        <v>2.5304948499999997</v>
      </c>
      <c r="I487" s="82">
        <f t="shared" si="145"/>
        <v>0</v>
      </c>
      <c r="J487" s="82">
        <f t="shared" si="145"/>
        <v>1.3909471099999997</v>
      </c>
      <c r="K487" s="82">
        <f t="shared" si="145"/>
        <v>0</v>
      </c>
      <c r="L487" s="82">
        <f t="shared" si="145"/>
        <v>-8.7239299999999839E-2</v>
      </c>
      <c r="M487" s="82">
        <f t="shared" si="145"/>
        <v>0</v>
      </c>
      <c r="N487" s="82">
        <f t="shared" si="145"/>
        <v>1.2267870399999998</v>
      </c>
      <c r="O487" s="82">
        <f t="shared" si="145"/>
        <v>0</v>
      </c>
      <c r="P487" s="82">
        <f t="shared" si="145"/>
        <v>0</v>
      </c>
      <c r="Q487" s="82">
        <f t="shared" si="145"/>
        <v>0</v>
      </c>
      <c r="R487" s="82">
        <f t="shared" si="145"/>
        <v>0</v>
      </c>
      <c r="S487" s="83">
        <v>0</v>
      </c>
      <c r="T487" s="21" t="s">
        <v>32</v>
      </c>
      <c r="U487" s="1"/>
      <c r="W487" s="3"/>
      <c r="X487" s="3"/>
      <c r="Y487" s="3"/>
      <c r="Z487" s="3"/>
      <c r="AD487" s="1"/>
      <c r="AE487" s="1"/>
    </row>
    <row r="488" spans="1:31" ht="31.5" customHeight="1" x14ac:dyDescent="0.25">
      <c r="A488" s="17" t="s">
        <v>1033</v>
      </c>
      <c r="B488" s="18" t="s">
        <v>96</v>
      </c>
      <c r="C488" s="19" t="s">
        <v>31</v>
      </c>
      <c r="D488" s="82">
        <v>0</v>
      </c>
      <c r="E488" s="82">
        <v>0</v>
      </c>
      <c r="F488" s="82">
        <v>0</v>
      </c>
      <c r="G488" s="82">
        <v>0</v>
      </c>
      <c r="H488" s="82">
        <v>0</v>
      </c>
      <c r="I488" s="82">
        <v>0</v>
      </c>
      <c r="J488" s="82">
        <v>0</v>
      </c>
      <c r="K488" s="82">
        <v>0</v>
      </c>
      <c r="L488" s="82">
        <v>0</v>
      </c>
      <c r="M488" s="82">
        <v>0</v>
      </c>
      <c r="N488" s="82">
        <v>0</v>
      </c>
      <c r="O488" s="82">
        <v>0</v>
      </c>
      <c r="P488" s="82">
        <v>0</v>
      </c>
      <c r="Q488" s="82">
        <v>0</v>
      </c>
      <c r="R488" s="82">
        <v>0</v>
      </c>
      <c r="S488" s="83">
        <v>0</v>
      </c>
      <c r="T488" s="21" t="s">
        <v>32</v>
      </c>
      <c r="U488" s="1"/>
      <c r="W488" s="3"/>
      <c r="X488" s="3"/>
      <c r="Y488" s="3"/>
      <c r="Z488" s="3"/>
      <c r="AD488" s="1"/>
      <c r="AE488" s="1"/>
    </row>
    <row r="489" spans="1:31" ht="15.75" customHeight="1" x14ac:dyDescent="0.25">
      <c r="A489" s="17" t="s">
        <v>1034</v>
      </c>
      <c r="B489" s="18" t="s">
        <v>110</v>
      </c>
      <c r="C489" s="19" t="s">
        <v>31</v>
      </c>
      <c r="D489" s="82">
        <v>0</v>
      </c>
      <c r="E489" s="82">
        <v>0</v>
      </c>
      <c r="F489" s="82">
        <v>0</v>
      </c>
      <c r="G489" s="82">
        <v>0</v>
      </c>
      <c r="H489" s="82">
        <v>0</v>
      </c>
      <c r="I489" s="82">
        <v>0</v>
      </c>
      <c r="J489" s="82">
        <v>0</v>
      </c>
      <c r="K489" s="82">
        <v>0</v>
      </c>
      <c r="L489" s="82">
        <v>0</v>
      </c>
      <c r="M489" s="82">
        <v>0</v>
      </c>
      <c r="N489" s="82">
        <v>0</v>
      </c>
      <c r="O489" s="82">
        <v>0</v>
      </c>
      <c r="P489" s="82">
        <v>0</v>
      </c>
      <c r="Q489" s="82">
        <v>0</v>
      </c>
      <c r="R489" s="82">
        <v>0</v>
      </c>
      <c r="S489" s="83">
        <v>0</v>
      </c>
      <c r="T489" s="21" t="s">
        <v>32</v>
      </c>
      <c r="U489" s="1"/>
      <c r="W489" s="3"/>
      <c r="X489" s="3"/>
      <c r="Y489" s="3"/>
      <c r="Z489" s="3"/>
      <c r="AD489" s="1"/>
      <c r="AE489" s="1"/>
    </row>
    <row r="490" spans="1:31" ht="15.75" customHeight="1" x14ac:dyDescent="0.25">
      <c r="A490" s="17" t="s">
        <v>1035</v>
      </c>
      <c r="B490" s="18" t="s">
        <v>118</v>
      </c>
      <c r="C490" s="19" t="s">
        <v>31</v>
      </c>
      <c r="D490" s="82">
        <v>0</v>
      </c>
      <c r="E490" s="82">
        <v>0</v>
      </c>
      <c r="F490" s="82">
        <v>0</v>
      </c>
      <c r="G490" s="82">
        <v>0</v>
      </c>
      <c r="H490" s="82">
        <v>0</v>
      </c>
      <c r="I490" s="82">
        <v>0</v>
      </c>
      <c r="J490" s="82">
        <v>0</v>
      </c>
      <c r="K490" s="82">
        <v>0</v>
      </c>
      <c r="L490" s="82">
        <v>0</v>
      </c>
      <c r="M490" s="82">
        <v>0</v>
      </c>
      <c r="N490" s="82">
        <v>0</v>
      </c>
      <c r="O490" s="82">
        <v>0</v>
      </c>
      <c r="P490" s="82">
        <v>0</v>
      </c>
      <c r="Q490" s="82">
        <v>0</v>
      </c>
      <c r="R490" s="82">
        <v>0</v>
      </c>
      <c r="S490" s="83">
        <v>0</v>
      </c>
      <c r="T490" s="21" t="s">
        <v>32</v>
      </c>
      <c r="U490" s="1"/>
      <c r="W490" s="3"/>
      <c r="X490" s="3"/>
      <c r="Y490" s="3"/>
      <c r="Z490" s="3"/>
      <c r="AD490" s="1"/>
      <c r="AE490" s="1"/>
    </row>
    <row r="491" spans="1:31" ht="31.5" customHeight="1" x14ac:dyDescent="0.25">
      <c r="A491" s="17" t="s">
        <v>1036</v>
      </c>
      <c r="B491" s="18" t="s">
        <v>123</v>
      </c>
      <c r="C491" s="19" t="s">
        <v>31</v>
      </c>
      <c r="D491" s="82">
        <f t="shared" ref="D491:R491" si="146">SUM(D492:D494)</f>
        <v>0</v>
      </c>
      <c r="E491" s="82">
        <f t="shared" si="146"/>
        <v>0</v>
      </c>
      <c r="F491" s="82">
        <f t="shared" si="146"/>
        <v>0</v>
      </c>
      <c r="G491" s="82">
        <f t="shared" si="146"/>
        <v>0</v>
      </c>
      <c r="H491" s="82">
        <f t="shared" si="146"/>
        <v>2.5304948499999997</v>
      </c>
      <c r="I491" s="82">
        <f t="shared" si="146"/>
        <v>0</v>
      </c>
      <c r="J491" s="82">
        <f t="shared" si="146"/>
        <v>1.3909471099999997</v>
      </c>
      <c r="K491" s="82">
        <f t="shared" si="146"/>
        <v>0</v>
      </c>
      <c r="L491" s="82">
        <f t="shared" si="146"/>
        <v>-8.7239299999999839E-2</v>
      </c>
      <c r="M491" s="82">
        <f t="shared" si="146"/>
        <v>0</v>
      </c>
      <c r="N491" s="82">
        <f t="shared" si="146"/>
        <v>1.2267870399999998</v>
      </c>
      <c r="O491" s="82">
        <f t="shared" si="146"/>
        <v>0</v>
      </c>
      <c r="P491" s="82">
        <f t="shared" si="146"/>
        <v>0</v>
      </c>
      <c r="Q491" s="82">
        <f t="shared" si="146"/>
        <v>0</v>
      </c>
      <c r="R491" s="82">
        <f t="shared" si="146"/>
        <v>0</v>
      </c>
      <c r="S491" s="83">
        <v>0</v>
      </c>
      <c r="T491" s="21" t="s">
        <v>32</v>
      </c>
      <c r="U491" s="1"/>
      <c r="W491" s="3"/>
      <c r="X491" s="3"/>
      <c r="Y491" s="3"/>
      <c r="Z491" s="3"/>
      <c r="AD491" s="1"/>
      <c r="AE491" s="1"/>
    </row>
    <row r="492" spans="1:31" ht="31.5" customHeight="1" x14ac:dyDescent="0.25">
      <c r="A492" s="22" t="s">
        <v>1036</v>
      </c>
      <c r="B492" s="53" t="s">
        <v>1037</v>
      </c>
      <c r="C492" s="33" t="s">
        <v>1038</v>
      </c>
      <c r="D492" s="87" t="s">
        <v>32</v>
      </c>
      <c r="E492" s="87" t="s">
        <v>32</v>
      </c>
      <c r="F492" s="87" t="s">
        <v>32</v>
      </c>
      <c r="G492" s="87" t="s">
        <v>32</v>
      </c>
      <c r="H492" s="42">
        <f>J492+L492+N492+P492</f>
        <v>2.3630954599999998</v>
      </c>
      <c r="I492" s="42" t="s">
        <v>32</v>
      </c>
      <c r="J492" s="42">
        <v>1.0396925799999999</v>
      </c>
      <c r="K492" s="42" t="s">
        <v>32</v>
      </c>
      <c r="L492" s="42">
        <v>9.6615840000000161E-2</v>
      </c>
      <c r="M492" s="42" t="s">
        <v>32</v>
      </c>
      <c r="N492" s="42">
        <v>1.2267870399999998</v>
      </c>
      <c r="O492" s="42" t="s">
        <v>32</v>
      </c>
      <c r="P492" s="42">
        <v>0</v>
      </c>
      <c r="Q492" s="42" t="s">
        <v>32</v>
      </c>
      <c r="R492" s="42" t="s">
        <v>32</v>
      </c>
      <c r="S492" s="42" t="s">
        <v>32</v>
      </c>
      <c r="T492" s="118" t="s">
        <v>862</v>
      </c>
      <c r="U492" s="1"/>
      <c r="W492" s="3"/>
      <c r="X492" s="3"/>
      <c r="Y492" s="3"/>
      <c r="Z492" s="3"/>
      <c r="AD492" s="1"/>
      <c r="AE492" s="1"/>
    </row>
    <row r="493" spans="1:31" ht="59.25" customHeight="1" x14ac:dyDescent="0.25">
      <c r="A493" s="22" t="s">
        <v>1036</v>
      </c>
      <c r="B493" s="46" t="s">
        <v>1039</v>
      </c>
      <c r="C493" s="33" t="s">
        <v>1040</v>
      </c>
      <c r="D493" s="42" t="s">
        <v>32</v>
      </c>
      <c r="E493" s="34" t="s">
        <v>32</v>
      </c>
      <c r="F493" s="42" t="s">
        <v>32</v>
      </c>
      <c r="G493" s="42" t="s">
        <v>32</v>
      </c>
      <c r="H493" s="42">
        <f>J493+L493+N493+P493</f>
        <v>0</v>
      </c>
      <c r="I493" s="42" t="s">
        <v>32</v>
      </c>
      <c r="J493" s="42">
        <v>0.18385514</v>
      </c>
      <c r="K493" s="42" t="s">
        <v>32</v>
      </c>
      <c r="L493" s="42">
        <v>-0.18385514</v>
      </c>
      <c r="M493" s="42" t="s">
        <v>32</v>
      </c>
      <c r="N493" s="42">
        <v>0</v>
      </c>
      <c r="O493" s="90" t="s">
        <v>32</v>
      </c>
      <c r="P493" s="42">
        <v>0</v>
      </c>
      <c r="Q493" s="42" t="s">
        <v>32</v>
      </c>
      <c r="R493" s="42" t="s">
        <v>32</v>
      </c>
      <c r="S493" s="88" t="s">
        <v>32</v>
      </c>
      <c r="T493" s="24" t="s">
        <v>1041</v>
      </c>
      <c r="U493" s="1"/>
      <c r="W493" s="3"/>
      <c r="X493" s="3"/>
      <c r="Y493" s="3"/>
      <c r="Z493" s="3"/>
      <c r="AD493" s="1"/>
      <c r="AE493" s="1"/>
    </row>
    <row r="494" spans="1:31" ht="31.5" customHeight="1" x14ac:dyDescent="0.25">
      <c r="A494" s="132" t="s">
        <v>1036</v>
      </c>
      <c r="B494" s="152" t="s">
        <v>1042</v>
      </c>
      <c r="C494" s="141" t="s">
        <v>1043</v>
      </c>
      <c r="D494" s="124" t="s">
        <v>32</v>
      </c>
      <c r="E494" s="124" t="s">
        <v>32</v>
      </c>
      <c r="F494" s="124" t="s">
        <v>32</v>
      </c>
      <c r="G494" s="124" t="s">
        <v>32</v>
      </c>
      <c r="H494" s="106">
        <f>J494+L494+N494+P494</f>
        <v>0.16739938999999998</v>
      </c>
      <c r="I494" s="106" t="s">
        <v>32</v>
      </c>
      <c r="J494" s="106">
        <v>0.16739938999999998</v>
      </c>
      <c r="K494" s="106" t="s">
        <v>32</v>
      </c>
      <c r="L494" s="106">
        <v>0</v>
      </c>
      <c r="M494" s="106" t="s">
        <v>32</v>
      </c>
      <c r="N494" s="106">
        <v>0</v>
      </c>
      <c r="O494" s="106" t="s">
        <v>32</v>
      </c>
      <c r="P494" s="106">
        <v>0</v>
      </c>
      <c r="Q494" s="106" t="s">
        <v>32</v>
      </c>
      <c r="R494" s="106" t="s">
        <v>32</v>
      </c>
      <c r="S494" s="106" t="s">
        <v>32</v>
      </c>
      <c r="T494" s="106" t="s">
        <v>862</v>
      </c>
      <c r="U494" s="1"/>
      <c r="W494" s="3"/>
      <c r="X494" s="3"/>
      <c r="Y494" s="3"/>
      <c r="Z494" s="3"/>
      <c r="AD494" s="1"/>
      <c r="AE494" s="1"/>
    </row>
    <row r="495" spans="1:31" ht="31.5" customHeight="1" x14ac:dyDescent="0.25">
      <c r="A495" s="17" t="s">
        <v>1044</v>
      </c>
      <c r="B495" s="18" t="s">
        <v>141</v>
      </c>
      <c r="C495" s="19" t="s">
        <v>31</v>
      </c>
      <c r="D495" s="82">
        <f t="shared" ref="D495:R495" si="147">D496+D505+D508+D542</f>
        <v>2353.9980306313892</v>
      </c>
      <c r="E495" s="82">
        <f t="shared" si="147"/>
        <v>445.34627975000001</v>
      </c>
      <c r="F495" s="82">
        <f t="shared" si="147"/>
        <v>1908.651750881389</v>
      </c>
      <c r="G495" s="82">
        <f t="shared" si="147"/>
        <v>707.45437039799992</v>
      </c>
      <c r="H495" s="82">
        <f t="shared" si="147"/>
        <v>453.27274717</v>
      </c>
      <c r="I495" s="82">
        <f t="shared" si="147"/>
        <v>32.125935570000003</v>
      </c>
      <c r="J495" s="82">
        <f t="shared" si="147"/>
        <v>89.576831450000014</v>
      </c>
      <c r="K495" s="82">
        <f t="shared" si="147"/>
        <v>40.931376494999995</v>
      </c>
      <c r="L495" s="82">
        <f t="shared" si="147"/>
        <v>170.38757626</v>
      </c>
      <c r="M495" s="82">
        <f t="shared" si="147"/>
        <v>33.480458276</v>
      </c>
      <c r="N495" s="82">
        <f t="shared" si="147"/>
        <v>193.30833946000001</v>
      </c>
      <c r="O495" s="82">
        <f t="shared" si="147"/>
        <v>600.91660005699998</v>
      </c>
      <c r="P495" s="82">
        <f t="shared" si="147"/>
        <v>0</v>
      </c>
      <c r="Q495" s="82">
        <f t="shared" si="147"/>
        <v>1742.573847851389</v>
      </c>
      <c r="R495" s="82">
        <f t="shared" si="147"/>
        <v>59.540132688999989</v>
      </c>
      <c r="S495" s="83">
        <f>R495/(I495+K495)</f>
        <v>0.81497841908043922</v>
      </c>
      <c r="T495" s="21" t="s">
        <v>32</v>
      </c>
      <c r="U495" s="1"/>
      <c r="W495" s="3"/>
      <c r="X495" s="3"/>
      <c r="Y495" s="3"/>
      <c r="Z495" s="3"/>
      <c r="AD495" s="1"/>
      <c r="AE495" s="1"/>
    </row>
    <row r="496" spans="1:31" ht="47.25" customHeight="1" x14ac:dyDescent="0.25">
      <c r="A496" s="17" t="s">
        <v>1045</v>
      </c>
      <c r="B496" s="18" t="s">
        <v>143</v>
      </c>
      <c r="C496" s="19" t="s">
        <v>31</v>
      </c>
      <c r="D496" s="82">
        <f>SUM(D497:D504)</f>
        <v>119.450030588</v>
      </c>
      <c r="E496" s="82">
        <f t="shared" ref="E496:R496" si="148">SUM(E497:E504)</f>
        <v>7.1986228499999996</v>
      </c>
      <c r="F496" s="82">
        <f t="shared" si="148"/>
        <v>112.251407738</v>
      </c>
      <c r="G496" s="82">
        <f t="shared" si="148"/>
        <v>14</v>
      </c>
      <c r="H496" s="82">
        <f t="shared" si="148"/>
        <v>116.81741968000001</v>
      </c>
      <c r="I496" s="82">
        <f t="shared" si="148"/>
        <v>3.0583763749999999</v>
      </c>
      <c r="J496" s="82">
        <f t="shared" si="148"/>
        <v>34.637994560000003</v>
      </c>
      <c r="K496" s="82">
        <f t="shared" si="148"/>
        <v>10.941623625</v>
      </c>
      <c r="L496" s="82">
        <f t="shared" si="148"/>
        <v>45.750971530000008</v>
      </c>
      <c r="M496" s="82">
        <f t="shared" si="148"/>
        <v>0</v>
      </c>
      <c r="N496" s="82">
        <f t="shared" si="148"/>
        <v>36.428453590000004</v>
      </c>
      <c r="O496" s="82">
        <f t="shared" si="148"/>
        <v>0</v>
      </c>
      <c r="P496" s="82">
        <f t="shared" si="148"/>
        <v>0</v>
      </c>
      <c r="Q496" s="82">
        <f t="shared" si="148"/>
        <v>92.753091017999992</v>
      </c>
      <c r="R496" s="82">
        <f t="shared" si="148"/>
        <v>5.4983167199999983</v>
      </c>
      <c r="S496" s="83">
        <f>R496/(I496+K496)</f>
        <v>0.39273690857142846</v>
      </c>
      <c r="T496" s="21" t="s">
        <v>32</v>
      </c>
      <c r="U496" s="1"/>
      <c r="W496" s="3"/>
      <c r="X496" s="3"/>
      <c r="Y496" s="3"/>
      <c r="Z496" s="3"/>
      <c r="AD496" s="1"/>
      <c r="AE496" s="1"/>
    </row>
    <row r="497" spans="1:31" ht="31.5" customHeight="1" x14ac:dyDescent="0.25">
      <c r="A497" s="22" t="s">
        <v>1045</v>
      </c>
      <c r="B497" s="46" t="s">
        <v>1046</v>
      </c>
      <c r="C497" s="33" t="s">
        <v>1047</v>
      </c>
      <c r="D497" s="42" t="s">
        <v>32</v>
      </c>
      <c r="E497" s="34" t="s">
        <v>32</v>
      </c>
      <c r="F497" s="42" t="s">
        <v>32</v>
      </c>
      <c r="G497" s="42" t="s">
        <v>32</v>
      </c>
      <c r="H497" s="42">
        <f t="shared" ref="H497:H503" si="149">J497+L497+N497+P497</f>
        <v>10.99436828</v>
      </c>
      <c r="I497" s="42" t="s">
        <v>32</v>
      </c>
      <c r="J497" s="42">
        <v>3.3189428600000004</v>
      </c>
      <c r="K497" s="42" t="s">
        <v>32</v>
      </c>
      <c r="L497" s="42">
        <v>-4.5013800000000001E-3</v>
      </c>
      <c r="M497" s="42" t="s">
        <v>32</v>
      </c>
      <c r="N497" s="42">
        <v>7.6799268000000005</v>
      </c>
      <c r="O497" s="90" t="s">
        <v>32</v>
      </c>
      <c r="P497" s="42">
        <v>0</v>
      </c>
      <c r="Q497" s="42" t="s">
        <v>32</v>
      </c>
      <c r="R497" s="42" t="s">
        <v>32</v>
      </c>
      <c r="S497" s="88" t="s">
        <v>32</v>
      </c>
      <c r="T497" s="24" t="s">
        <v>1048</v>
      </c>
      <c r="U497" s="1"/>
      <c r="W497" s="3"/>
      <c r="X497" s="3"/>
      <c r="Y497" s="3"/>
      <c r="Z497" s="3"/>
      <c r="AD497" s="1"/>
      <c r="AE497" s="1"/>
    </row>
    <row r="498" spans="1:31" ht="31.5" customHeight="1" x14ac:dyDescent="0.25">
      <c r="A498" s="22" t="s">
        <v>1045</v>
      </c>
      <c r="B498" s="46" t="s">
        <v>1049</v>
      </c>
      <c r="C498" s="33" t="s">
        <v>1050</v>
      </c>
      <c r="D498" s="42" t="s">
        <v>32</v>
      </c>
      <c r="E498" s="34" t="s">
        <v>32</v>
      </c>
      <c r="F498" s="42" t="s">
        <v>32</v>
      </c>
      <c r="G498" s="42" t="s">
        <v>32</v>
      </c>
      <c r="H498" s="42">
        <f t="shared" si="149"/>
        <v>0</v>
      </c>
      <c r="I498" s="42" t="s">
        <v>32</v>
      </c>
      <c r="J498" s="42">
        <v>7.2402999999999996E-4</v>
      </c>
      <c r="K498" s="42" t="s">
        <v>32</v>
      </c>
      <c r="L498" s="42">
        <v>-7.2402999999999996E-4</v>
      </c>
      <c r="M498" s="42" t="s">
        <v>32</v>
      </c>
      <c r="N498" s="42">
        <v>0</v>
      </c>
      <c r="O498" s="90" t="s">
        <v>32</v>
      </c>
      <c r="P498" s="42">
        <v>0</v>
      </c>
      <c r="Q498" s="42" t="s">
        <v>32</v>
      </c>
      <c r="R498" s="42" t="s">
        <v>32</v>
      </c>
      <c r="S498" s="88" t="s">
        <v>32</v>
      </c>
      <c r="T498" s="24" t="s">
        <v>228</v>
      </c>
      <c r="U498" s="1"/>
      <c r="W498" s="3"/>
      <c r="X498" s="3"/>
      <c r="Y498" s="3"/>
      <c r="Z498" s="3"/>
      <c r="AD498" s="1"/>
      <c r="AE498" s="1"/>
    </row>
    <row r="499" spans="1:31" ht="31.5" customHeight="1" x14ac:dyDescent="0.25">
      <c r="A499" s="22" t="s">
        <v>1045</v>
      </c>
      <c r="B499" s="46" t="s">
        <v>1051</v>
      </c>
      <c r="C499" s="33" t="s">
        <v>1052</v>
      </c>
      <c r="D499" s="42">
        <v>83.089950143999999</v>
      </c>
      <c r="E499" s="34">
        <v>5.05125885</v>
      </c>
      <c r="F499" s="42">
        <f>D499-E499</f>
        <v>78.038691294000003</v>
      </c>
      <c r="G499" s="42">
        <f>I499+K499+M499+O499</f>
        <v>4</v>
      </c>
      <c r="H499" s="42">
        <f t="shared" si="149"/>
        <v>4.2166225900000001</v>
      </c>
      <c r="I499" s="42">
        <v>2.5964065199999999</v>
      </c>
      <c r="J499" s="42">
        <v>4.4402843000000001</v>
      </c>
      <c r="K499" s="34">
        <v>1.4035934800000001</v>
      </c>
      <c r="L499" s="42">
        <v>-0.22366170999999999</v>
      </c>
      <c r="M499" s="42">
        <v>0</v>
      </c>
      <c r="N499" s="42">
        <v>0</v>
      </c>
      <c r="O499" s="42">
        <v>0</v>
      </c>
      <c r="P499" s="42">
        <v>0</v>
      </c>
      <c r="Q499" s="42">
        <f>F499-H499</f>
        <v>73.822068704000003</v>
      </c>
      <c r="R499" s="42">
        <f t="shared" ref="R499:R500" si="150">H499-(I499+K499+M499)</f>
        <v>0.21662259000000006</v>
      </c>
      <c r="S499" s="88">
        <f t="shared" ref="S499:S500" si="151">R499/(I499+K499+M499)</f>
        <v>5.4155647500000015E-2</v>
      </c>
      <c r="T499" s="24" t="s">
        <v>32</v>
      </c>
      <c r="U499" s="1"/>
      <c r="W499" s="3"/>
      <c r="X499" s="3"/>
      <c r="Y499" s="3"/>
      <c r="Z499" s="3"/>
      <c r="AD499" s="1"/>
      <c r="AE499" s="1"/>
    </row>
    <row r="500" spans="1:31" ht="56.25" customHeight="1" x14ac:dyDescent="0.25">
      <c r="A500" s="22" t="s">
        <v>1045</v>
      </c>
      <c r="B500" s="46" t="s">
        <v>1053</v>
      </c>
      <c r="C500" s="33" t="s">
        <v>1054</v>
      </c>
      <c r="D500" s="42">
        <v>36.360080443999998</v>
      </c>
      <c r="E500" s="34">
        <v>2.1473640000000001</v>
      </c>
      <c r="F500" s="42">
        <f>D500-E500</f>
        <v>34.212716443999994</v>
      </c>
      <c r="G500" s="42">
        <f>I500+K500+M500+O500</f>
        <v>10</v>
      </c>
      <c r="H500" s="42">
        <f t="shared" si="149"/>
        <v>15.281694129999998</v>
      </c>
      <c r="I500" s="42">
        <v>0.46196985499999998</v>
      </c>
      <c r="J500" s="42">
        <v>9.9818732399999988</v>
      </c>
      <c r="K500" s="42">
        <v>9.5380301450000005</v>
      </c>
      <c r="L500" s="42">
        <v>0.59927081999999998</v>
      </c>
      <c r="M500" s="42">
        <v>0</v>
      </c>
      <c r="N500" s="42">
        <v>4.7005500700000002</v>
      </c>
      <c r="O500" s="42">
        <v>0</v>
      </c>
      <c r="P500" s="42">
        <v>0</v>
      </c>
      <c r="Q500" s="42">
        <f>F500-H500</f>
        <v>18.931022313999996</v>
      </c>
      <c r="R500" s="42">
        <f t="shared" si="150"/>
        <v>5.2816941299999982</v>
      </c>
      <c r="S500" s="88">
        <f t="shared" si="151"/>
        <v>0.52816941299999987</v>
      </c>
      <c r="T500" s="24" t="s">
        <v>1055</v>
      </c>
      <c r="U500" s="1"/>
      <c r="W500" s="3"/>
      <c r="X500" s="3"/>
      <c r="Y500" s="3"/>
      <c r="Z500" s="3"/>
      <c r="AD500" s="1"/>
      <c r="AE500" s="1"/>
    </row>
    <row r="501" spans="1:31" ht="125.25" customHeight="1" x14ac:dyDescent="0.25">
      <c r="A501" s="22" t="s">
        <v>1045</v>
      </c>
      <c r="B501" s="46" t="s">
        <v>1056</v>
      </c>
      <c r="C501" s="33" t="s">
        <v>1057</v>
      </c>
      <c r="D501" s="42" t="s">
        <v>32</v>
      </c>
      <c r="E501" s="34" t="s">
        <v>32</v>
      </c>
      <c r="F501" s="42" t="s">
        <v>32</v>
      </c>
      <c r="G501" s="42" t="s">
        <v>32</v>
      </c>
      <c r="H501" s="42">
        <f>J501+L501+N501+P501</f>
        <v>0.2700264</v>
      </c>
      <c r="I501" s="42" t="s">
        <v>32</v>
      </c>
      <c r="J501" s="42">
        <v>0</v>
      </c>
      <c r="K501" s="42" t="s">
        <v>32</v>
      </c>
      <c r="L501" s="42">
        <v>0</v>
      </c>
      <c r="M501" s="42" t="s">
        <v>32</v>
      </c>
      <c r="N501" s="42">
        <v>0.2700264</v>
      </c>
      <c r="O501" s="42" t="s">
        <v>32</v>
      </c>
      <c r="P501" s="42">
        <v>0</v>
      </c>
      <c r="Q501" s="42" t="s">
        <v>32</v>
      </c>
      <c r="R501" s="42" t="s">
        <v>32</v>
      </c>
      <c r="S501" s="88" t="s">
        <v>32</v>
      </c>
      <c r="T501" s="24" t="s">
        <v>1058</v>
      </c>
      <c r="U501" s="1"/>
      <c r="W501" s="3"/>
      <c r="X501" s="3"/>
      <c r="Y501" s="3"/>
      <c r="Z501" s="3"/>
      <c r="AD501" s="1"/>
      <c r="AE501" s="1"/>
    </row>
    <row r="502" spans="1:31" ht="98.25" customHeight="1" x14ac:dyDescent="0.25">
      <c r="A502" s="22" t="s">
        <v>1045</v>
      </c>
      <c r="B502" s="46" t="s">
        <v>1059</v>
      </c>
      <c r="C502" s="33" t="s">
        <v>1060</v>
      </c>
      <c r="D502" s="42" t="s">
        <v>32</v>
      </c>
      <c r="E502" s="34" t="s">
        <v>32</v>
      </c>
      <c r="F502" s="42" t="s">
        <v>32</v>
      </c>
      <c r="G502" s="42" t="s">
        <v>32</v>
      </c>
      <c r="H502" s="42">
        <f t="shared" si="149"/>
        <v>0</v>
      </c>
      <c r="I502" s="42" t="s">
        <v>32</v>
      </c>
      <c r="J502" s="42">
        <v>2.71521E-3</v>
      </c>
      <c r="K502" s="42" t="s">
        <v>32</v>
      </c>
      <c r="L502" s="42">
        <v>-2.71521E-3</v>
      </c>
      <c r="M502" s="42" t="s">
        <v>32</v>
      </c>
      <c r="N502" s="42">
        <v>0</v>
      </c>
      <c r="O502" s="90" t="s">
        <v>32</v>
      </c>
      <c r="P502" s="42">
        <v>0</v>
      </c>
      <c r="Q502" s="42" t="s">
        <v>32</v>
      </c>
      <c r="R502" s="42" t="s">
        <v>32</v>
      </c>
      <c r="S502" s="97" t="s">
        <v>32</v>
      </c>
      <c r="T502" s="24" t="s">
        <v>1061</v>
      </c>
      <c r="U502" s="1"/>
      <c r="W502" s="3"/>
      <c r="X502" s="3"/>
      <c r="Y502" s="3"/>
      <c r="Z502" s="3"/>
      <c r="AD502" s="1"/>
      <c r="AE502" s="1"/>
    </row>
    <row r="503" spans="1:31" ht="126" customHeight="1" x14ac:dyDescent="0.25">
      <c r="A503" s="92" t="s">
        <v>1045</v>
      </c>
      <c r="B503" s="111" t="s">
        <v>1062</v>
      </c>
      <c r="C503" s="39" t="s">
        <v>1063</v>
      </c>
      <c r="D503" s="87" t="s">
        <v>32</v>
      </c>
      <c r="E503" s="87" t="s">
        <v>32</v>
      </c>
      <c r="F503" s="87" t="s">
        <v>32</v>
      </c>
      <c r="G503" s="87" t="s">
        <v>32</v>
      </c>
      <c r="H503" s="42">
        <f t="shared" si="149"/>
        <v>81.848757960000015</v>
      </c>
      <c r="I503" s="42" t="s">
        <v>32</v>
      </c>
      <c r="J503" s="42">
        <v>16.89345492</v>
      </c>
      <c r="K503" s="42" t="s">
        <v>32</v>
      </c>
      <c r="L503" s="42">
        <v>45.383303040000008</v>
      </c>
      <c r="M503" s="42" t="s">
        <v>32</v>
      </c>
      <c r="N503" s="42">
        <v>19.571999999999999</v>
      </c>
      <c r="O503" s="42" t="s">
        <v>32</v>
      </c>
      <c r="P503" s="42">
        <v>0</v>
      </c>
      <c r="Q503" s="42" t="s">
        <v>32</v>
      </c>
      <c r="R503" s="42" t="s">
        <v>32</v>
      </c>
      <c r="S503" s="106" t="s">
        <v>32</v>
      </c>
      <c r="T503" s="42" t="s">
        <v>1064</v>
      </c>
      <c r="U503" s="1"/>
      <c r="W503" s="3"/>
      <c r="X503" s="3"/>
      <c r="Y503" s="3"/>
      <c r="Z503" s="3"/>
      <c r="AD503" s="1"/>
      <c r="AE503" s="1"/>
    </row>
    <row r="504" spans="1:31" ht="126" customHeight="1" x14ac:dyDescent="0.25">
      <c r="A504" s="132" t="s">
        <v>1045</v>
      </c>
      <c r="B504" s="152" t="s">
        <v>1065</v>
      </c>
      <c r="C504" s="141" t="s">
        <v>1066</v>
      </c>
      <c r="D504" s="153" t="s">
        <v>32</v>
      </c>
      <c r="E504" s="153" t="s">
        <v>32</v>
      </c>
      <c r="F504" s="153" t="s">
        <v>32</v>
      </c>
      <c r="G504" s="153" t="s">
        <v>32</v>
      </c>
      <c r="H504" s="106">
        <f>J504+L504+N504+P504</f>
        <v>4.2059503200000004</v>
      </c>
      <c r="I504" s="113" t="s">
        <v>32</v>
      </c>
      <c r="J504" s="113">
        <v>0</v>
      </c>
      <c r="K504" s="113" t="s">
        <v>32</v>
      </c>
      <c r="L504" s="113">
        <v>0</v>
      </c>
      <c r="M504" s="113" t="s">
        <v>32</v>
      </c>
      <c r="N504" s="113">
        <v>4.2059503200000004</v>
      </c>
      <c r="O504" s="113" t="s">
        <v>32</v>
      </c>
      <c r="P504" s="113">
        <v>0</v>
      </c>
      <c r="Q504" s="113" t="s">
        <v>32</v>
      </c>
      <c r="R504" s="113" t="s">
        <v>32</v>
      </c>
      <c r="S504" s="106" t="s">
        <v>32</v>
      </c>
      <c r="T504" s="113" t="s">
        <v>1067</v>
      </c>
      <c r="U504" s="1"/>
      <c r="W504" s="3"/>
      <c r="X504" s="3"/>
      <c r="Y504" s="3"/>
      <c r="Z504" s="3"/>
      <c r="AD504" s="1"/>
      <c r="AE504" s="1"/>
    </row>
    <row r="505" spans="1:31" ht="54" customHeight="1" x14ac:dyDescent="0.25">
      <c r="A505" s="17" t="s">
        <v>1068</v>
      </c>
      <c r="B505" s="18" t="s">
        <v>177</v>
      </c>
      <c r="C505" s="19" t="s">
        <v>31</v>
      </c>
      <c r="D505" s="82">
        <f t="shared" ref="D505:R505" si="152">SUM(D506:D507)</f>
        <v>0</v>
      </c>
      <c r="E505" s="82">
        <f t="shared" si="152"/>
        <v>0</v>
      </c>
      <c r="F505" s="82">
        <f t="shared" si="152"/>
        <v>0</v>
      </c>
      <c r="G505" s="82">
        <f t="shared" si="152"/>
        <v>0</v>
      </c>
      <c r="H505" s="82">
        <f t="shared" si="152"/>
        <v>13.12564424</v>
      </c>
      <c r="I505" s="82">
        <f t="shared" si="152"/>
        <v>0</v>
      </c>
      <c r="J505" s="82">
        <f t="shared" si="152"/>
        <v>4.8953821299999998</v>
      </c>
      <c r="K505" s="82">
        <f t="shared" si="152"/>
        <v>0</v>
      </c>
      <c r="L505" s="82">
        <f t="shared" si="152"/>
        <v>0.62265930999999997</v>
      </c>
      <c r="M505" s="82">
        <f t="shared" si="152"/>
        <v>0</v>
      </c>
      <c r="N505" s="82">
        <f t="shared" si="152"/>
        <v>7.6076028000000013</v>
      </c>
      <c r="O505" s="82">
        <f t="shared" si="152"/>
        <v>0</v>
      </c>
      <c r="P505" s="82">
        <f t="shared" si="152"/>
        <v>0</v>
      </c>
      <c r="Q505" s="82">
        <f t="shared" si="152"/>
        <v>0</v>
      </c>
      <c r="R505" s="82">
        <f t="shared" si="152"/>
        <v>0</v>
      </c>
      <c r="S505" s="83">
        <v>0</v>
      </c>
      <c r="T505" s="21" t="s">
        <v>32</v>
      </c>
      <c r="U505" s="1"/>
      <c r="W505" s="3"/>
      <c r="X505" s="3"/>
      <c r="Y505" s="3"/>
      <c r="Z505" s="3"/>
      <c r="AD505" s="1"/>
      <c r="AE505" s="1"/>
    </row>
    <row r="506" spans="1:31" ht="94.5" customHeight="1" x14ac:dyDescent="0.25">
      <c r="A506" s="92" t="s">
        <v>1068</v>
      </c>
      <c r="B506" s="112" t="s">
        <v>1069</v>
      </c>
      <c r="C506" s="39" t="s">
        <v>1070</v>
      </c>
      <c r="D506" s="87" t="s">
        <v>32</v>
      </c>
      <c r="E506" s="87" t="s">
        <v>32</v>
      </c>
      <c r="F506" s="87" t="s">
        <v>32</v>
      </c>
      <c r="G506" s="87" t="s">
        <v>32</v>
      </c>
      <c r="H506" s="42">
        <f>J506+L506+N506+P506</f>
        <v>11.07714889</v>
      </c>
      <c r="I506" s="42" t="s">
        <v>32</v>
      </c>
      <c r="J506" s="42">
        <v>4.4241368200000002</v>
      </c>
      <c r="K506" s="42" t="s">
        <v>32</v>
      </c>
      <c r="L506" s="42">
        <v>0</v>
      </c>
      <c r="M506" s="42" t="s">
        <v>32</v>
      </c>
      <c r="N506" s="42">
        <v>6.6530120700000008</v>
      </c>
      <c r="O506" s="42" t="s">
        <v>32</v>
      </c>
      <c r="P506" s="42">
        <v>0</v>
      </c>
      <c r="Q506" s="42" t="s">
        <v>32</v>
      </c>
      <c r="R506" s="42" t="s">
        <v>32</v>
      </c>
      <c r="S506" s="42" t="s">
        <v>32</v>
      </c>
      <c r="T506" s="42" t="s">
        <v>1071</v>
      </c>
      <c r="U506" s="1"/>
      <c r="W506" s="3"/>
      <c r="X506" s="3"/>
      <c r="Y506" s="3"/>
      <c r="Z506" s="3"/>
      <c r="AD506" s="1"/>
      <c r="AE506" s="1"/>
    </row>
    <row r="507" spans="1:31" ht="94.5" customHeight="1" x14ac:dyDescent="0.25">
      <c r="A507" s="144" t="s">
        <v>1068</v>
      </c>
      <c r="B507" s="154" t="s">
        <v>1072</v>
      </c>
      <c r="C507" s="155" t="s">
        <v>1073</v>
      </c>
      <c r="D507" s="106" t="s">
        <v>32</v>
      </c>
      <c r="E507" s="106" t="s">
        <v>32</v>
      </c>
      <c r="F507" s="106" t="s">
        <v>32</v>
      </c>
      <c r="G507" s="106" t="s">
        <v>32</v>
      </c>
      <c r="H507" s="106">
        <f>J507+L507+N507+P507</f>
        <v>2.04849535</v>
      </c>
      <c r="I507" s="106" t="s">
        <v>32</v>
      </c>
      <c r="J507" s="106">
        <v>0.47124531000000003</v>
      </c>
      <c r="K507" s="106" t="s">
        <v>32</v>
      </c>
      <c r="L507" s="106">
        <v>0.62265930999999997</v>
      </c>
      <c r="M507" s="106" t="s">
        <v>32</v>
      </c>
      <c r="N507" s="106">
        <v>0.95459073000000016</v>
      </c>
      <c r="O507" s="128" t="s">
        <v>32</v>
      </c>
      <c r="P507" s="106">
        <v>0</v>
      </c>
      <c r="Q507" s="106" t="s">
        <v>32</v>
      </c>
      <c r="R507" s="106" t="s">
        <v>32</v>
      </c>
      <c r="S507" s="91" t="s">
        <v>32</v>
      </c>
      <c r="T507" s="3" t="s">
        <v>1074</v>
      </c>
      <c r="U507" s="1"/>
      <c r="W507" s="3"/>
      <c r="X507" s="3"/>
      <c r="Y507" s="3"/>
      <c r="Z507" s="3"/>
      <c r="AD507" s="1"/>
      <c r="AE507" s="1"/>
    </row>
    <row r="508" spans="1:31" ht="31.5" customHeight="1" x14ac:dyDescent="0.25">
      <c r="A508" s="17" t="s">
        <v>1075</v>
      </c>
      <c r="B508" s="18" t="s">
        <v>179</v>
      </c>
      <c r="C508" s="19" t="s">
        <v>31</v>
      </c>
      <c r="D508" s="82">
        <f>SUM(D509:D541)</f>
        <v>554.64788835800005</v>
      </c>
      <c r="E508" s="82">
        <f t="shared" ref="E508:R508" si="153">SUM(E509:E541)</f>
        <v>209.86091934000001</v>
      </c>
      <c r="F508" s="82">
        <f t="shared" si="153"/>
        <v>344.78696901800004</v>
      </c>
      <c r="G508" s="82">
        <f t="shared" si="153"/>
        <v>327.00169225999997</v>
      </c>
      <c r="H508" s="82">
        <f t="shared" si="153"/>
        <v>251.05321316000004</v>
      </c>
      <c r="I508" s="82">
        <f t="shared" si="153"/>
        <v>18.089231890000001</v>
      </c>
      <c r="J508" s="82">
        <f t="shared" si="153"/>
        <v>25.216878100000002</v>
      </c>
      <c r="K508" s="82">
        <f t="shared" si="153"/>
        <v>8.0224933099999998</v>
      </c>
      <c r="L508" s="82">
        <f t="shared" si="153"/>
        <v>108.72280032</v>
      </c>
      <c r="M508" s="82">
        <f t="shared" si="153"/>
        <v>7.8049448000000003</v>
      </c>
      <c r="N508" s="82">
        <f t="shared" si="153"/>
        <v>117.11353474000001</v>
      </c>
      <c r="O508" s="82">
        <f t="shared" si="153"/>
        <v>293.08502226000002</v>
      </c>
      <c r="P508" s="82">
        <f t="shared" si="153"/>
        <v>0</v>
      </c>
      <c r="Q508" s="82">
        <f t="shared" si="153"/>
        <v>245.38652294799999</v>
      </c>
      <c r="R508" s="82">
        <f t="shared" si="153"/>
        <v>65.483776070000005</v>
      </c>
      <c r="S508" s="83">
        <f>R508/(I508+K508)</f>
        <v>2.5078303163974778</v>
      </c>
      <c r="T508" s="21" t="s">
        <v>32</v>
      </c>
      <c r="U508" s="1"/>
      <c r="W508" s="3"/>
      <c r="X508" s="3"/>
      <c r="Y508" s="3"/>
      <c r="Z508" s="3"/>
      <c r="AD508" s="1"/>
      <c r="AE508" s="1"/>
    </row>
    <row r="509" spans="1:31" ht="31.5" customHeight="1" x14ac:dyDescent="0.25">
      <c r="A509" s="92" t="s">
        <v>1075</v>
      </c>
      <c r="B509" s="112" t="s">
        <v>1076</v>
      </c>
      <c r="C509" s="39" t="s">
        <v>1077</v>
      </c>
      <c r="D509" s="87" t="s">
        <v>32</v>
      </c>
      <c r="E509" s="87" t="s">
        <v>32</v>
      </c>
      <c r="F509" s="87" t="s">
        <v>32</v>
      </c>
      <c r="G509" s="87" t="s">
        <v>32</v>
      </c>
      <c r="H509" s="42">
        <f t="shared" ref="H509:H540" si="154">J509+L509+N509+P509</f>
        <v>5.5667484000000007</v>
      </c>
      <c r="I509" s="42" t="s">
        <v>32</v>
      </c>
      <c r="J509" s="42">
        <v>5.5667484000000007</v>
      </c>
      <c r="K509" s="42" t="s">
        <v>32</v>
      </c>
      <c r="L509" s="42">
        <v>0</v>
      </c>
      <c r="M509" s="42" t="s">
        <v>32</v>
      </c>
      <c r="N509" s="42">
        <v>0</v>
      </c>
      <c r="O509" s="42" t="s">
        <v>32</v>
      </c>
      <c r="P509" s="42">
        <v>0</v>
      </c>
      <c r="Q509" s="42" t="s">
        <v>32</v>
      </c>
      <c r="R509" s="42" t="s">
        <v>32</v>
      </c>
      <c r="S509" s="42" t="s">
        <v>32</v>
      </c>
      <c r="T509" s="42" t="s">
        <v>862</v>
      </c>
      <c r="U509" s="1"/>
      <c r="W509" s="3"/>
      <c r="X509" s="3"/>
      <c r="Y509" s="3"/>
      <c r="Z509" s="3"/>
      <c r="AD509" s="1"/>
      <c r="AE509" s="1"/>
    </row>
    <row r="510" spans="1:31" ht="31.5" customHeight="1" x14ac:dyDescent="0.25">
      <c r="A510" s="22" t="s">
        <v>1075</v>
      </c>
      <c r="B510" s="47" t="s">
        <v>1078</v>
      </c>
      <c r="C510" s="33" t="s">
        <v>1079</v>
      </c>
      <c r="D510" s="42">
        <v>50.2300097476</v>
      </c>
      <c r="E510" s="42">
        <v>0</v>
      </c>
      <c r="F510" s="42">
        <f>D510-E510</f>
        <v>50.2300097476</v>
      </c>
      <c r="G510" s="42">
        <f>I510+K510+M510+O510</f>
        <v>50.2300097476</v>
      </c>
      <c r="H510" s="42">
        <f t="shared" si="154"/>
        <v>0</v>
      </c>
      <c r="I510" s="42">
        <v>0</v>
      </c>
      <c r="J510" s="42">
        <v>0</v>
      </c>
      <c r="K510" s="42">
        <v>0</v>
      </c>
      <c r="L510" s="42">
        <v>0</v>
      </c>
      <c r="M510" s="42">
        <v>0</v>
      </c>
      <c r="N510" s="42">
        <v>0</v>
      </c>
      <c r="O510" s="42">
        <v>50.2300097476</v>
      </c>
      <c r="P510" s="42">
        <v>0</v>
      </c>
      <c r="Q510" s="42">
        <f>F510-H510</f>
        <v>50.2300097476</v>
      </c>
      <c r="R510" s="42">
        <f t="shared" ref="R510:R511" si="155">H510-(I510+K510+M510)</f>
        <v>0</v>
      </c>
      <c r="S510" s="88">
        <v>0</v>
      </c>
      <c r="T510" s="24" t="s">
        <v>32</v>
      </c>
      <c r="U510" s="1"/>
      <c r="W510" s="3"/>
      <c r="X510" s="3"/>
      <c r="Y510" s="3"/>
      <c r="Z510" s="3"/>
      <c r="AD510" s="1"/>
      <c r="AE510" s="1"/>
    </row>
    <row r="511" spans="1:31" ht="47.25" customHeight="1" x14ac:dyDescent="0.25">
      <c r="A511" s="22" t="s">
        <v>1075</v>
      </c>
      <c r="B511" s="47" t="s">
        <v>1080</v>
      </c>
      <c r="C511" s="33" t="s">
        <v>1081</v>
      </c>
      <c r="D511" s="90">
        <v>28.56</v>
      </c>
      <c r="E511" s="34">
        <v>0</v>
      </c>
      <c r="F511" s="42">
        <f>D511-E511</f>
        <v>28.56</v>
      </c>
      <c r="G511" s="42">
        <f>I511+K511+M511+O511</f>
        <v>28.56</v>
      </c>
      <c r="H511" s="42">
        <f t="shared" si="154"/>
        <v>6.5462434199999997</v>
      </c>
      <c r="I511" s="42">
        <v>0</v>
      </c>
      <c r="J511" s="42">
        <v>0.28978271999999999</v>
      </c>
      <c r="K511" s="34">
        <v>0</v>
      </c>
      <c r="L511" s="42">
        <v>5.9925348399999994</v>
      </c>
      <c r="M511" s="42">
        <v>0</v>
      </c>
      <c r="N511" s="42">
        <v>0.26392586000000029</v>
      </c>
      <c r="O511" s="42">
        <v>28.56</v>
      </c>
      <c r="P511" s="42">
        <v>0</v>
      </c>
      <c r="Q511" s="42">
        <f>F511-H511</f>
        <v>22.013756579999999</v>
      </c>
      <c r="R511" s="42">
        <f t="shared" si="155"/>
        <v>6.5462434199999997</v>
      </c>
      <c r="S511" s="88">
        <v>1</v>
      </c>
      <c r="T511" s="24" t="s">
        <v>228</v>
      </c>
      <c r="U511" s="1"/>
      <c r="W511" s="3"/>
      <c r="X511" s="3"/>
      <c r="Y511" s="3"/>
      <c r="Z511" s="3"/>
      <c r="AD511" s="1"/>
      <c r="AE511" s="1"/>
    </row>
    <row r="512" spans="1:31" ht="47.25" customHeight="1" x14ac:dyDescent="0.25">
      <c r="A512" s="22" t="s">
        <v>1075</v>
      </c>
      <c r="B512" s="47" t="s">
        <v>1082</v>
      </c>
      <c r="C512" s="33" t="s">
        <v>1083</v>
      </c>
      <c r="D512" s="87" t="s">
        <v>32</v>
      </c>
      <c r="E512" s="87" t="s">
        <v>32</v>
      </c>
      <c r="F512" s="87" t="s">
        <v>32</v>
      </c>
      <c r="G512" s="87" t="s">
        <v>32</v>
      </c>
      <c r="H512" s="42">
        <f t="shared" si="154"/>
        <v>6.2602614099999991</v>
      </c>
      <c r="I512" s="42" t="s">
        <v>32</v>
      </c>
      <c r="J512" s="42">
        <v>6.2602614099999991</v>
      </c>
      <c r="K512" s="42" t="s">
        <v>32</v>
      </c>
      <c r="L512" s="42">
        <v>0</v>
      </c>
      <c r="M512" s="42" t="s">
        <v>32</v>
      </c>
      <c r="N512" s="42">
        <v>0</v>
      </c>
      <c r="O512" s="42" t="s">
        <v>32</v>
      </c>
      <c r="P512" s="42">
        <v>0</v>
      </c>
      <c r="Q512" s="42" t="s">
        <v>32</v>
      </c>
      <c r="R512" s="42" t="s">
        <v>32</v>
      </c>
      <c r="S512" s="42" t="s">
        <v>32</v>
      </c>
      <c r="T512" s="42" t="s">
        <v>1084</v>
      </c>
      <c r="U512" s="1"/>
      <c r="W512" s="3"/>
      <c r="X512" s="3"/>
      <c r="Y512" s="3"/>
      <c r="Z512" s="3"/>
      <c r="AD512" s="1"/>
      <c r="AE512" s="1"/>
    </row>
    <row r="513" spans="1:31" ht="47.25" customHeight="1" x14ac:dyDescent="0.25">
      <c r="A513" s="22" t="s">
        <v>1075</v>
      </c>
      <c r="B513" s="32" t="s">
        <v>1085</v>
      </c>
      <c r="C513" s="33" t="s">
        <v>1086</v>
      </c>
      <c r="D513" s="90">
        <v>23.344799999999999</v>
      </c>
      <c r="E513" s="34">
        <v>24.658206810000003</v>
      </c>
      <c r="F513" s="42">
        <f t="shared" ref="F513:F518" si="156">D513-E513</f>
        <v>-1.3134068100000036</v>
      </c>
      <c r="G513" s="42">
        <f t="shared" ref="G513:G518" si="157">I513+K513+M513+O513</f>
        <v>6.3</v>
      </c>
      <c r="H513" s="42">
        <f t="shared" si="154"/>
        <v>1.0268560600000001</v>
      </c>
      <c r="I513" s="42">
        <v>0.83399999999999996</v>
      </c>
      <c r="J513" s="42">
        <v>1.0268560600000001</v>
      </c>
      <c r="K513" s="34">
        <v>5.4660000000000002</v>
      </c>
      <c r="L513" s="42">
        <v>0</v>
      </c>
      <c r="M513" s="42">
        <v>0</v>
      </c>
      <c r="N513" s="42">
        <v>0</v>
      </c>
      <c r="O513" s="42">
        <v>0</v>
      </c>
      <c r="P513" s="42">
        <v>0</v>
      </c>
      <c r="Q513" s="42">
        <f t="shared" ref="Q513:Q518" si="158">F513-H513</f>
        <v>-2.3402628700000037</v>
      </c>
      <c r="R513" s="42">
        <f t="shared" ref="R513:R518" si="159">H513-(I513+K513+M513)</f>
        <v>-5.2731439399999998</v>
      </c>
      <c r="S513" s="88">
        <f t="shared" ref="S513:S514" si="160">R513/(I513+K513+M513)</f>
        <v>-0.83700697460317464</v>
      </c>
      <c r="T513" s="24" t="s">
        <v>361</v>
      </c>
      <c r="U513" s="1"/>
      <c r="W513" s="3"/>
      <c r="X513" s="3"/>
      <c r="Y513" s="3"/>
      <c r="Z513" s="3"/>
      <c r="AD513" s="1"/>
      <c r="AE513" s="1"/>
    </row>
    <row r="514" spans="1:31" ht="98.25" customHeight="1" x14ac:dyDescent="0.25">
      <c r="A514" s="22" t="s">
        <v>1075</v>
      </c>
      <c r="B514" s="32" t="s">
        <v>1087</v>
      </c>
      <c r="C514" s="33" t="s">
        <v>1088</v>
      </c>
      <c r="D514" s="90">
        <v>36.80971795</v>
      </c>
      <c r="E514" s="34">
        <v>33.72643497</v>
      </c>
      <c r="F514" s="42">
        <f t="shared" si="156"/>
        <v>3.0832829799999999</v>
      </c>
      <c r="G514" s="42">
        <f t="shared" si="157"/>
        <v>1.45</v>
      </c>
      <c r="H514" s="42">
        <f t="shared" si="154"/>
        <v>27.937123060000005</v>
      </c>
      <c r="I514" s="42">
        <v>1.2947863200000003</v>
      </c>
      <c r="J514" s="42">
        <v>0.60039999999999993</v>
      </c>
      <c r="K514" s="34">
        <v>0.15521367999999969</v>
      </c>
      <c r="L514" s="42">
        <v>9.2215896200000014</v>
      </c>
      <c r="M514" s="42">
        <v>0</v>
      </c>
      <c r="N514" s="42">
        <v>18.115133440000001</v>
      </c>
      <c r="O514" s="42">
        <v>0</v>
      </c>
      <c r="P514" s="42">
        <v>0</v>
      </c>
      <c r="Q514" s="42">
        <f t="shared" si="158"/>
        <v>-24.853840080000005</v>
      </c>
      <c r="R514" s="42">
        <f t="shared" si="159"/>
        <v>26.487123060000005</v>
      </c>
      <c r="S514" s="88">
        <f t="shared" si="160"/>
        <v>18.26698142068966</v>
      </c>
      <c r="T514" s="24" t="s">
        <v>1089</v>
      </c>
      <c r="U514" s="1"/>
      <c r="W514" s="3"/>
      <c r="X514" s="3"/>
      <c r="Y514" s="3"/>
      <c r="Z514" s="3"/>
      <c r="AD514" s="1"/>
      <c r="AE514" s="1"/>
    </row>
    <row r="515" spans="1:31" ht="47.25" customHeight="1" x14ac:dyDescent="0.25">
      <c r="A515" s="22" t="s">
        <v>1075</v>
      </c>
      <c r="B515" s="30" t="s">
        <v>1090</v>
      </c>
      <c r="C515" s="33" t="s">
        <v>1091</v>
      </c>
      <c r="D515" s="90">
        <v>9.9908000000000001</v>
      </c>
      <c r="E515" s="34">
        <v>0</v>
      </c>
      <c r="F515" s="42">
        <f t="shared" si="156"/>
        <v>9.9908000000000001</v>
      </c>
      <c r="G515" s="42">
        <f t="shared" si="157"/>
        <v>8.4908000000000001</v>
      </c>
      <c r="H515" s="42">
        <f t="shared" si="154"/>
        <v>0</v>
      </c>
      <c r="I515" s="42">
        <v>0</v>
      </c>
      <c r="J515" s="42">
        <v>0</v>
      </c>
      <c r="K515" s="34">
        <v>0</v>
      </c>
      <c r="L515" s="42">
        <v>0</v>
      </c>
      <c r="M515" s="42">
        <v>0</v>
      </c>
      <c r="N515" s="42">
        <v>0</v>
      </c>
      <c r="O515" s="42">
        <v>8.4908000000000001</v>
      </c>
      <c r="P515" s="42">
        <v>0</v>
      </c>
      <c r="Q515" s="42">
        <f t="shared" si="158"/>
        <v>9.9908000000000001</v>
      </c>
      <c r="R515" s="42">
        <f t="shared" si="159"/>
        <v>0</v>
      </c>
      <c r="S515" s="88">
        <v>0</v>
      </c>
      <c r="T515" s="24" t="s">
        <v>32</v>
      </c>
      <c r="U515" s="1"/>
      <c r="W515" s="3"/>
      <c r="X515" s="3"/>
      <c r="Y515" s="3"/>
      <c r="Z515" s="3"/>
      <c r="AD515" s="1"/>
      <c r="AE515" s="1"/>
    </row>
    <row r="516" spans="1:31" ht="31.5" customHeight="1" x14ac:dyDescent="0.25">
      <c r="A516" s="22" t="s">
        <v>1075</v>
      </c>
      <c r="B516" s="30" t="s">
        <v>1092</v>
      </c>
      <c r="C516" s="33" t="s">
        <v>1093</v>
      </c>
      <c r="D516" s="90">
        <v>44.496599999999994</v>
      </c>
      <c r="E516" s="90">
        <v>0</v>
      </c>
      <c r="F516" s="42">
        <f t="shared" si="156"/>
        <v>44.496599999999994</v>
      </c>
      <c r="G516" s="42">
        <f t="shared" si="157"/>
        <v>43.486599999999996</v>
      </c>
      <c r="H516" s="42">
        <f t="shared" si="154"/>
        <v>0</v>
      </c>
      <c r="I516" s="42">
        <v>0</v>
      </c>
      <c r="J516" s="42">
        <v>0</v>
      </c>
      <c r="K516" s="34">
        <v>0</v>
      </c>
      <c r="L516" s="42">
        <v>0</v>
      </c>
      <c r="M516" s="42">
        <v>0</v>
      </c>
      <c r="N516" s="42">
        <v>0</v>
      </c>
      <c r="O516" s="42">
        <v>43.486599999999996</v>
      </c>
      <c r="P516" s="42">
        <v>0</v>
      </c>
      <c r="Q516" s="42">
        <f t="shared" si="158"/>
        <v>44.496599999999994</v>
      </c>
      <c r="R516" s="42">
        <f t="shared" si="159"/>
        <v>0</v>
      </c>
      <c r="S516" s="88">
        <v>0</v>
      </c>
      <c r="T516" s="24" t="s">
        <v>32</v>
      </c>
      <c r="U516" s="1"/>
      <c r="W516" s="3"/>
      <c r="X516" s="3"/>
      <c r="Y516" s="3"/>
      <c r="Z516" s="3"/>
      <c r="AD516" s="1"/>
      <c r="AE516" s="1"/>
    </row>
    <row r="517" spans="1:31" ht="47.25" customHeight="1" x14ac:dyDescent="0.25">
      <c r="A517" s="22" t="s">
        <v>1075</v>
      </c>
      <c r="B517" s="30" t="s">
        <v>1094</v>
      </c>
      <c r="C517" s="33" t="s">
        <v>1095</v>
      </c>
      <c r="D517" s="90">
        <v>13.329199999999998</v>
      </c>
      <c r="E517" s="34">
        <v>0</v>
      </c>
      <c r="F517" s="42">
        <f t="shared" si="156"/>
        <v>13.329199999999998</v>
      </c>
      <c r="G517" s="42">
        <f t="shared" si="157"/>
        <v>12.329199999999998</v>
      </c>
      <c r="H517" s="42">
        <f t="shared" si="154"/>
        <v>0</v>
      </c>
      <c r="I517" s="42">
        <v>0</v>
      </c>
      <c r="J517" s="42">
        <v>0</v>
      </c>
      <c r="K517" s="34">
        <v>0</v>
      </c>
      <c r="L517" s="42">
        <v>0</v>
      </c>
      <c r="M517" s="42">
        <v>0</v>
      </c>
      <c r="N517" s="42">
        <v>0</v>
      </c>
      <c r="O517" s="42">
        <v>12.329199999999998</v>
      </c>
      <c r="P517" s="42">
        <v>0</v>
      </c>
      <c r="Q517" s="42">
        <f t="shared" si="158"/>
        <v>13.329199999999998</v>
      </c>
      <c r="R517" s="42">
        <f t="shared" si="159"/>
        <v>0</v>
      </c>
      <c r="S517" s="88">
        <v>0</v>
      </c>
      <c r="T517" s="24" t="s">
        <v>32</v>
      </c>
      <c r="U517" s="1"/>
      <c r="W517" s="3"/>
      <c r="X517" s="3"/>
      <c r="Y517" s="3"/>
      <c r="Z517" s="3"/>
      <c r="AD517" s="1"/>
      <c r="AE517" s="1"/>
    </row>
    <row r="518" spans="1:31" ht="47.25" customHeight="1" x14ac:dyDescent="0.25">
      <c r="A518" s="22" t="s">
        <v>1075</v>
      </c>
      <c r="B518" s="30" t="s">
        <v>1096</v>
      </c>
      <c r="C518" s="33" t="s">
        <v>1097</v>
      </c>
      <c r="D518" s="90">
        <v>33.679111999999996</v>
      </c>
      <c r="E518" s="34">
        <v>0</v>
      </c>
      <c r="F518" s="42">
        <f t="shared" si="156"/>
        <v>33.679111999999996</v>
      </c>
      <c r="G518" s="42">
        <f t="shared" si="157"/>
        <v>32.179111999999996</v>
      </c>
      <c r="H518" s="42">
        <f t="shared" si="154"/>
        <v>0</v>
      </c>
      <c r="I518" s="42">
        <v>0</v>
      </c>
      <c r="J518" s="42">
        <v>0</v>
      </c>
      <c r="K518" s="34">
        <v>0</v>
      </c>
      <c r="L518" s="42">
        <v>0</v>
      </c>
      <c r="M518" s="42">
        <v>0</v>
      </c>
      <c r="N518" s="42">
        <v>0</v>
      </c>
      <c r="O518" s="42">
        <v>32.179111999999996</v>
      </c>
      <c r="P518" s="42">
        <v>0</v>
      </c>
      <c r="Q518" s="42">
        <f t="shared" si="158"/>
        <v>33.679111999999996</v>
      </c>
      <c r="R518" s="42">
        <f t="shared" si="159"/>
        <v>0</v>
      </c>
      <c r="S518" s="88">
        <v>0</v>
      </c>
      <c r="T518" s="24" t="s">
        <v>32</v>
      </c>
      <c r="U518" s="1"/>
      <c r="W518" s="3"/>
      <c r="X518" s="3"/>
      <c r="Y518" s="3"/>
      <c r="Z518" s="3"/>
      <c r="AD518" s="1"/>
      <c r="AE518" s="1"/>
    </row>
    <row r="519" spans="1:31" ht="47.25" customHeight="1" x14ac:dyDescent="0.25">
      <c r="A519" s="22" t="s">
        <v>1075</v>
      </c>
      <c r="B519" s="30" t="s">
        <v>1098</v>
      </c>
      <c r="C519" s="33" t="s">
        <v>1099</v>
      </c>
      <c r="D519" s="87" t="s">
        <v>32</v>
      </c>
      <c r="E519" s="87" t="s">
        <v>32</v>
      </c>
      <c r="F519" s="87" t="s">
        <v>32</v>
      </c>
      <c r="G519" s="87" t="s">
        <v>32</v>
      </c>
      <c r="H519" s="42">
        <f t="shared" si="154"/>
        <v>0.39059478000000003</v>
      </c>
      <c r="I519" s="42" t="s">
        <v>32</v>
      </c>
      <c r="J519" s="42">
        <v>0.39059478000000003</v>
      </c>
      <c r="K519" s="42" t="s">
        <v>32</v>
      </c>
      <c r="L519" s="42">
        <v>0</v>
      </c>
      <c r="M519" s="42" t="s">
        <v>32</v>
      </c>
      <c r="N519" s="42">
        <v>0</v>
      </c>
      <c r="O519" s="42" t="s">
        <v>32</v>
      </c>
      <c r="P519" s="42">
        <v>0</v>
      </c>
      <c r="Q519" s="42" t="s">
        <v>32</v>
      </c>
      <c r="R519" s="42" t="s">
        <v>32</v>
      </c>
      <c r="S519" s="42" t="s">
        <v>32</v>
      </c>
      <c r="T519" s="42" t="s">
        <v>1084</v>
      </c>
      <c r="U519" s="1"/>
      <c r="W519" s="3"/>
      <c r="X519" s="3"/>
      <c r="Y519" s="3"/>
      <c r="Z519" s="3"/>
      <c r="AD519" s="1"/>
      <c r="AE519" s="1"/>
    </row>
    <row r="520" spans="1:31" ht="127.5" customHeight="1" x14ac:dyDescent="0.25">
      <c r="A520" s="22" t="s">
        <v>1075</v>
      </c>
      <c r="B520" s="32" t="s">
        <v>1100</v>
      </c>
      <c r="C520" s="47" t="s">
        <v>1101</v>
      </c>
      <c r="D520" s="90">
        <v>75.542305855999999</v>
      </c>
      <c r="E520" s="34">
        <v>70.061007320000016</v>
      </c>
      <c r="F520" s="42">
        <f>D520-E520</f>
        <v>5.4812985359999828</v>
      </c>
      <c r="G520" s="42">
        <f>I520+K520+M520+O520</f>
        <v>2</v>
      </c>
      <c r="H520" s="42">
        <f t="shared" si="154"/>
        <v>17.31372176</v>
      </c>
      <c r="I520" s="42">
        <v>1.5787047700000001</v>
      </c>
      <c r="J520" s="42">
        <v>1.1096382599999999</v>
      </c>
      <c r="K520" s="34">
        <v>0.42129522999999991</v>
      </c>
      <c r="L520" s="42">
        <v>3.8619684200000002</v>
      </c>
      <c r="M520" s="42">
        <v>0</v>
      </c>
      <c r="N520" s="42">
        <v>12.342115080000001</v>
      </c>
      <c r="O520" s="42">
        <v>0</v>
      </c>
      <c r="P520" s="42">
        <v>0</v>
      </c>
      <c r="Q520" s="42">
        <f>F520-H520</f>
        <v>-11.832423224000017</v>
      </c>
      <c r="R520" s="42">
        <f>H520-(I520+K520+M520)</f>
        <v>15.31372176</v>
      </c>
      <c r="S520" s="88">
        <f>R520/(I520+K520+M520)</f>
        <v>7.65686088</v>
      </c>
      <c r="T520" s="24" t="s">
        <v>1102</v>
      </c>
      <c r="U520" s="1"/>
      <c r="W520" s="3"/>
      <c r="X520" s="3"/>
      <c r="Y520" s="3"/>
      <c r="Z520" s="3"/>
      <c r="AD520" s="1"/>
      <c r="AE520" s="1"/>
    </row>
    <row r="521" spans="1:31" ht="47.25" customHeight="1" x14ac:dyDescent="0.25">
      <c r="A521" s="22" t="s">
        <v>1075</v>
      </c>
      <c r="B521" s="32" t="s">
        <v>1103</v>
      </c>
      <c r="C521" s="47" t="s">
        <v>1104</v>
      </c>
      <c r="D521" s="90" t="s">
        <v>32</v>
      </c>
      <c r="E521" s="34" t="s">
        <v>32</v>
      </c>
      <c r="F521" s="42" t="s">
        <v>32</v>
      </c>
      <c r="G521" s="42" t="s">
        <v>32</v>
      </c>
      <c r="H521" s="42">
        <f t="shared" si="154"/>
        <v>0.21534521000000001</v>
      </c>
      <c r="I521" s="42" t="s">
        <v>32</v>
      </c>
      <c r="J521" s="42">
        <v>0</v>
      </c>
      <c r="K521" s="34" t="s">
        <v>32</v>
      </c>
      <c r="L521" s="42">
        <v>4.9370400000000002E-3</v>
      </c>
      <c r="M521" s="42" t="s">
        <v>32</v>
      </c>
      <c r="N521" s="42">
        <v>0.21040817000000001</v>
      </c>
      <c r="O521" s="42" t="s">
        <v>32</v>
      </c>
      <c r="P521" s="42">
        <v>0</v>
      </c>
      <c r="Q521" s="42" t="s">
        <v>32</v>
      </c>
      <c r="R521" s="42" t="s">
        <v>32</v>
      </c>
      <c r="S521" s="88" t="s">
        <v>32</v>
      </c>
      <c r="T521" s="24" t="s">
        <v>1105</v>
      </c>
      <c r="U521" s="1"/>
      <c r="W521" s="3"/>
      <c r="X521" s="3"/>
      <c r="Y521" s="3"/>
      <c r="Z521" s="3"/>
      <c r="AD521" s="1"/>
      <c r="AE521" s="1"/>
    </row>
    <row r="522" spans="1:31" ht="47.25" customHeight="1" x14ac:dyDescent="0.25">
      <c r="A522" s="22" t="s">
        <v>1075</v>
      </c>
      <c r="B522" s="30" t="s">
        <v>1106</v>
      </c>
      <c r="C522" s="33" t="s">
        <v>1107</v>
      </c>
      <c r="D522" s="90">
        <v>2.6132601999999996</v>
      </c>
      <c r="E522" s="34">
        <v>0</v>
      </c>
      <c r="F522" s="42">
        <f>D522-E522</f>
        <v>2.6132601999999996</v>
      </c>
      <c r="G522" s="42">
        <f>I522+K522+M522+O522</f>
        <v>2.6132601999999996</v>
      </c>
      <c r="H522" s="42">
        <f t="shared" si="154"/>
        <v>0</v>
      </c>
      <c r="I522" s="42">
        <v>0</v>
      </c>
      <c r="J522" s="42">
        <v>0</v>
      </c>
      <c r="K522" s="34">
        <v>0</v>
      </c>
      <c r="L522" s="42">
        <v>0</v>
      </c>
      <c r="M522" s="42">
        <v>0</v>
      </c>
      <c r="N522" s="42">
        <v>0</v>
      </c>
      <c r="O522" s="42">
        <v>2.6132601999999996</v>
      </c>
      <c r="P522" s="42">
        <v>0</v>
      </c>
      <c r="Q522" s="42">
        <f>F522-H522</f>
        <v>2.6132601999999996</v>
      </c>
      <c r="R522" s="42">
        <f t="shared" ref="R522:R523" si="161">H522-(I522+K522+M522)</f>
        <v>0</v>
      </c>
      <c r="S522" s="88">
        <v>0</v>
      </c>
      <c r="T522" s="24" t="s">
        <v>32</v>
      </c>
      <c r="U522" s="1"/>
      <c r="W522" s="3"/>
      <c r="X522" s="3"/>
      <c r="Y522" s="3"/>
      <c r="Z522" s="3"/>
      <c r="AD522" s="1"/>
      <c r="AE522" s="1"/>
    </row>
    <row r="523" spans="1:31" ht="79.5" customHeight="1" x14ac:dyDescent="0.25">
      <c r="A523" s="22" t="s">
        <v>1075</v>
      </c>
      <c r="B523" s="30" t="s">
        <v>1108</v>
      </c>
      <c r="C523" s="33" t="s">
        <v>1109</v>
      </c>
      <c r="D523" s="90">
        <v>62.444776676399997</v>
      </c>
      <c r="E523" s="34">
        <v>0</v>
      </c>
      <c r="F523" s="42">
        <f>D523-E523</f>
        <v>62.444776676399997</v>
      </c>
      <c r="G523" s="42">
        <f>I523+K523+M523+O523</f>
        <v>57.444776676399997</v>
      </c>
      <c r="H523" s="42">
        <f t="shared" si="154"/>
        <v>8.3985432299999996</v>
      </c>
      <c r="I523" s="42">
        <v>0</v>
      </c>
      <c r="J523" s="42">
        <v>0.29013279000000003</v>
      </c>
      <c r="K523" s="34">
        <v>0</v>
      </c>
      <c r="L523" s="42">
        <v>8.4092721499999996</v>
      </c>
      <c r="M523" s="42">
        <v>0</v>
      </c>
      <c r="N523" s="42">
        <v>-0.30086171</v>
      </c>
      <c r="O523" s="42">
        <v>57.444776676399997</v>
      </c>
      <c r="P523" s="42">
        <v>0</v>
      </c>
      <c r="Q523" s="42">
        <f>F523-H523</f>
        <v>54.046233446399995</v>
      </c>
      <c r="R523" s="42">
        <f t="shared" si="161"/>
        <v>8.3985432299999996</v>
      </c>
      <c r="S523" s="88">
        <v>1</v>
      </c>
      <c r="T523" s="24" t="s">
        <v>1110</v>
      </c>
      <c r="U523" s="1"/>
      <c r="W523" s="3"/>
      <c r="X523" s="3"/>
      <c r="Y523" s="3"/>
      <c r="Z523" s="3"/>
      <c r="AD523" s="1"/>
      <c r="AE523" s="1"/>
    </row>
    <row r="524" spans="1:31" ht="171.75" customHeight="1" x14ac:dyDescent="0.25">
      <c r="A524" s="22" t="s">
        <v>1075</v>
      </c>
      <c r="B524" s="30" t="s">
        <v>1111</v>
      </c>
      <c r="C524" s="33" t="s">
        <v>1112</v>
      </c>
      <c r="D524" s="90" t="s">
        <v>32</v>
      </c>
      <c r="E524" s="34" t="s">
        <v>32</v>
      </c>
      <c r="F524" s="42" t="s">
        <v>32</v>
      </c>
      <c r="G524" s="42" t="s">
        <v>32</v>
      </c>
      <c r="H524" s="42">
        <f t="shared" si="154"/>
        <v>16.122688230000001</v>
      </c>
      <c r="I524" s="42" t="s">
        <v>32</v>
      </c>
      <c r="J524" s="42">
        <v>0.21725666000000002</v>
      </c>
      <c r="K524" s="42" t="s">
        <v>32</v>
      </c>
      <c r="L524" s="42">
        <v>3.01039572</v>
      </c>
      <c r="M524" s="42" t="s">
        <v>32</v>
      </c>
      <c r="N524" s="42">
        <v>12.895035850000001</v>
      </c>
      <c r="O524" s="90" t="s">
        <v>32</v>
      </c>
      <c r="P524" s="42">
        <v>0</v>
      </c>
      <c r="Q524" s="42" t="s">
        <v>32</v>
      </c>
      <c r="R524" s="42" t="s">
        <v>32</v>
      </c>
      <c r="S524" s="88" t="s">
        <v>32</v>
      </c>
      <c r="T524" s="24" t="s">
        <v>1113</v>
      </c>
      <c r="U524" s="1"/>
      <c r="W524" s="3"/>
      <c r="X524" s="3"/>
      <c r="Y524" s="3"/>
      <c r="Z524" s="3"/>
      <c r="AD524" s="1"/>
      <c r="AE524" s="1"/>
    </row>
    <row r="525" spans="1:31" ht="79.5" customHeight="1" x14ac:dyDescent="0.25">
      <c r="A525" s="22" t="s">
        <v>1075</v>
      </c>
      <c r="B525" s="30" t="s">
        <v>1114</v>
      </c>
      <c r="C525" s="33" t="s">
        <v>1115</v>
      </c>
      <c r="D525" s="90">
        <v>50.200939999999996</v>
      </c>
      <c r="E525" s="34">
        <v>0</v>
      </c>
      <c r="F525" s="42">
        <f>D525-E525</f>
        <v>50.200939999999996</v>
      </c>
      <c r="G525" s="42">
        <f>I525+K525+M525+O525</f>
        <v>50.200939999999996</v>
      </c>
      <c r="H525" s="42">
        <f t="shared" si="154"/>
        <v>9.7597661299999992</v>
      </c>
      <c r="I525" s="42">
        <v>0</v>
      </c>
      <c r="J525" s="42">
        <v>0.19872198999999999</v>
      </c>
      <c r="K525" s="34">
        <v>0</v>
      </c>
      <c r="L525" s="42">
        <v>8.8985535899999988</v>
      </c>
      <c r="M525" s="42">
        <v>0</v>
      </c>
      <c r="N525" s="42">
        <v>0.66249055000000023</v>
      </c>
      <c r="O525" s="42">
        <v>50.200939999999996</v>
      </c>
      <c r="P525" s="42">
        <v>0</v>
      </c>
      <c r="Q525" s="42">
        <f>F525-H525</f>
        <v>40.44117387</v>
      </c>
      <c r="R525" s="42">
        <f>H525-(I525+K525+M525)</f>
        <v>9.7597661299999992</v>
      </c>
      <c r="S525" s="88">
        <v>1</v>
      </c>
      <c r="T525" s="24" t="s">
        <v>875</v>
      </c>
      <c r="U525" s="1"/>
      <c r="W525" s="3"/>
      <c r="X525" s="3"/>
      <c r="Y525" s="3"/>
      <c r="Z525" s="3"/>
      <c r="AD525" s="1"/>
      <c r="AE525" s="1"/>
    </row>
    <row r="526" spans="1:31" ht="79.5" customHeight="1" x14ac:dyDescent="0.25">
      <c r="A526" s="22" t="s">
        <v>1075</v>
      </c>
      <c r="B526" s="30" t="s">
        <v>1116</v>
      </c>
      <c r="C526" s="33" t="s">
        <v>1117</v>
      </c>
      <c r="D526" s="87" t="s">
        <v>32</v>
      </c>
      <c r="E526" s="87" t="s">
        <v>32</v>
      </c>
      <c r="F526" s="87" t="s">
        <v>32</v>
      </c>
      <c r="G526" s="87" t="s">
        <v>32</v>
      </c>
      <c r="H526" s="42">
        <f t="shared" si="154"/>
        <v>3.95287795</v>
      </c>
      <c r="I526" s="42" t="s">
        <v>32</v>
      </c>
      <c r="J526" s="42">
        <v>3.95287795</v>
      </c>
      <c r="K526" s="42" t="s">
        <v>32</v>
      </c>
      <c r="L526" s="42">
        <v>0</v>
      </c>
      <c r="M526" s="42" t="s">
        <v>32</v>
      </c>
      <c r="N526" s="42">
        <v>0</v>
      </c>
      <c r="O526" s="42" t="s">
        <v>32</v>
      </c>
      <c r="P526" s="42">
        <v>0</v>
      </c>
      <c r="Q526" s="42" t="s">
        <v>32</v>
      </c>
      <c r="R526" s="42" t="s">
        <v>32</v>
      </c>
      <c r="S526" s="42" t="s">
        <v>32</v>
      </c>
      <c r="T526" s="42" t="s">
        <v>1084</v>
      </c>
      <c r="U526" s="1"/>
      <c r="W526" s="3"/>
      <c r="X526" s="3"/>
      <c r="Y526" s="3"/>
      <c r="Z526" s="3"/>
      <c r="AD526" s="1"/>
      <c r="AE526" s="1"/>
    </row>
    <row r="527" spans="1:31" ht="79.5" customHeight="1" x14ac:dyDescent="0.25">
      <c r="A527" s="22" t="s">
        <v>1075</v>
      </c>
      <c r="B527" s="30" t="s">
        <v>1118</v>
      </c>
      <c r="C527" s="33" t="s">
        <v>1119</v>
      </c>
      <c r="D527" s="90" t="s">
        <v>32</v>
      </c>
      <c r="E527" s="34" t="s">
        <v>32</v>
      </c>
      <c r="F527" s="42" t="s">
        <v>32</v>
      </c>
      <c r="G527" s="42" t="s">
        <v>32</v>
      </c>
      <c r="H527" s="42">
        <f t="shared" si="154"/>
        <v>11.574016769999998</v>
      </c>
      <c r="I527" s="42" t="s">
        <v>32</v>
      </c>
      <c r="J527" s="42">
        <v>0.17300156999999999</v>
      </c>
      <c r="K527" s="42" t="s">
        <v>32</v>
      </c>
      <c r="L527" s="42">
        <v>11.203441419999999</v>
      </c>
      <c r="M527" s="42" t="s">
        <v>32</v>
      </c>
      <c r="N527" s="42">
        <v>0.19757377999999984</v>
      </c>
      <c r="O527" s="90" t="s">
        <v>32</v>
      </c>
      <c r="P527" s="42">
        <v>0</v>
      </c>
      <c r="Q527" s="42" t="s">
        <v>32</v>
      </c>
      <c r="R527" s="42" t="s">
        <v>32</v>
      </c>
      <c r="S527" s="88" t="s">
        <v>32</v>
      </c>
      <c r="T527" s="24" t="s">
        <v>1120</v>
      </c>
      <c r="U527" s="1"/>
      <c r="W527" s="3"/>
      <c r="X527" s="3"/>
      <c r="Y527" s="3"/>
      <c r="Z527" s="3"/>
      <c r="AD527" s="1"/>
      <c r="AE527" s="1"/>
    </row>
    <row r="528" spans="1:31" ht="79.5" customHeight="1" x14ac:dyDescent="0.25">
      <c r="A528" s="22" t="s">
        <v>1075</v>
      </c>
      <c r="B528" s="30" t="s">
        <v>1121</v>
      </c>
      <c r="C528" s="33" t="s">
        <v>1122</v>
      </c>
      <c r="D528" s="90" t="s">
        <v>32</v>
      </c>
      <c r="E528" s="90" t="s">
        <v>32</v>
      </c>
      <c r="F528" s="90" t="s">
        <v>32</v>
      </c>
      <c r="G528" s="90" t="s">
        <v>32</v>
      </c>
      <c r="H528" s="42">
        <f t="shared" si="154"/>
        <v>37.639452160000005</v>
      </c>
      <c r="I528" s="42" t="s">
        <v>32</v>
      </c>
      <c r="J528" s="42">
        <v>0.13649826999999998</v>
      </c>
      <c r="K528" s="42" t="s">
        <v>32</v>
      </c>
      <c r="L528" s="42">
        <v>3.4966259399999999</v>
      </c>
      <c r="M528" s="42" t="s">
        <v>32</v>
      </c>
      <c r="N528" s="42">
        <v>34.006327950000006</v>
      </c>
      <c r="O528" s="90" t="s">
        <v>32</v>
      </c>
      <c r="P528" s="42">
        <v>0</v>
      </c>
      <c r="Q528" s="42" t="s">
        <v>32</v>
      </c>
      <c r="R528" s="42" t="s">
        <v>32</v>
      </c>
      <c r="S528" s="88" t="s">
        <v>32</v>
      </c>
      <c r="T528" s="24" t="s">
        <v>1123</v>
      </c>
      <c r="U528" s="1"/>
      <c r="W528" s="3"/>
      <c r="X528" s="3"/>
      <c r="Y528" s="3"/>
      <c r="Z528" s="3"/>
      <c r="AD528" s="1"/>
      <c r="AE528" s="1"/>
    </row>
    <row r="529" spans="1:31" ht="103.5" customHeight="1" x14ac:dyDescent="0.25">
      <c r="A529" s="22" t="s">
        <v>1075</v>
      </c>
      <c r="B529" s="30" t="s">
        <v>1124</v>
      </c>
      <c r="C529" s="33" t="s">
        <v>1125</v>
      </c>
      <c r="D529" s="90" t="s">
        <v>32</v>
      </c>
      <c r="E529" s="90" t="s">
        <v>32</v>
      </c>
      <c r="F529" s="90" t="s">
        <v>32</v>
      </c>
      <c r="G529" s="90" t="s">
        <v>32</v>
      </c>
      <c r="H529" s="42">
        <f t="shared" si="154"/>
        <v>12.245370750000001</v>
      </c>
      <c r="I529" s="42" t="s">
        <v>32</v>
      </c>
      <c r="J529" s="42">
        <v>0</v>
      </c>
      <c r="K529" s="42" t="s">
        <v>32</v>
      </c>
      <c r="L529" s="42">
        <v>9.8870762400000007</v>
      </c>
      <c r="M529" s="42" t="s">
        <v>32</v>
      </c>
      <c r="N529" s="42">
        <v>2.3582945100000003</v>
      </c>
      <c r="O529" s="90" t="s">
        <v>32</v>
      </c>
      <c r="P529" s="42">
        <v>0</v>
      </c>
      <c r="Q529" s="42" t="s">
        <v>32</v>
      </c>
      <c r="R529" s="42" t="s">
        <v>32</v>
      </c>
      <c r="S529" s="88" t="s">
        <v>32</v>
      </c>
      <c r="T529" s="24" t="s">
        <v>1126</v>
      </c>
      <c r="U529" s="1"/>
      <c r="W529" s="3"/>
      <c r="X529" s="3"/>
      <c r="Y529" s="3"/>
      <c r="Z529" s="3"/>
      <c r="AD529" s="1"/>
      <c r="AE529" s="1"/>
    </row>
    <row r="530" spans="1:31" ht="103.5" customHeight="1" x14ac:dyDescent="0.25">
      <c r="A530" s="22" t="s">
        <v>1075</v>
      </c>
      <c r="B530" s="30" t="s">
        <v>1127</v>
      </c>
      <c r="C530" s="33" t="s">
        <v>1128</v>
      </c>
      <c r="D530" s="90" t="s">
        <v>32</v>
      </c>
      <c r="E530" s="90" t="s">
        <v>32</v>
      </c>
      <c r="F530" s="90" t="s">
        <v>32</v>
      </c>
      <c r="G530" s="90" t="s">
        <v>32</v>
      </c>
      <c r="H530" s="42">
        <f t="shared" si="154"/>
        <v>14.292943469999999</v>
      </c>
      <c r="I530" s="42" t="s">
        <v>32</v>
      </c>
      <c r="J530" s="42">
        <v>0.16412569999999999</v>
      </c>
      <c r="K530" s="42" t="s">
        <v>32</v>
      </c>
      <c r="L530" s="42">
        <v>13.872542429999999</v>
      </c>
      <c r="M530" s="42" t="s">
        <v>32</v>
      </c>
      <c r="N530" s="42">
        <v>0.25627533999999991</v>
      </c>
      <c r="O530" s="90" t="s">
        <v>32</v>
      </c>
      <c r="P530" s="42">
        <v>0</v>
      </c>
      <c r="Q530" s="42" t="s">
        <v>32</v>
      </c>
      <c r="R530" s="42" t="s">
        <v>32</v>
      </c>
      <c r="S530" s="88" t="s">
        <v>32</v>
      </c>
      <c r="T530" s="24" t="s">
        <v>1129</v>
      </c>
      <c r="U530" s="1"/>
      <c r="W530" s="3"/>
      <c r="X530" s="3"/>
      <c r="Y530" s="3"/>
      <c r="Z530" s="3"/>
      <c r="AD530" s="1"/>
      <c r="AE530" s="1"/>
    </row>
    <row r="531" spans="1:31" ht="87" customHeight="1" x14ac:dyDescent="0.25">
      <c r="A531" s="22" t="s">
        <v>1075</v>
      </c>
      <c r="B531" s="32" t="s">
        <v>1130</v>
      </c>
      <c r="C531" s="47" t="s">
        <v>1131</v>
      </c>
      <c r="D531" s="90" t="s">
        <v>32</v>
      </c>
      <c r="E531" s="34" t="s">
        <v>32</v>
      </c>
      <c r="F531" s="42" t="s">
        <v>32</v>
      </c>
      <c r="G531" s="42" t="s">
        <v>32</v>
      </c>
      <c r="H531" s="42">
        <f t="shared" si="154"/>
        <v>0.15665435999999999</v>
      </c>
      <c r="I531" s="42" t="s">
        <v>32</v>
      </c>
      <c r="J531" s="42">
        <v>0.15665435999999999</v>
      </c>
      <c r="K531" s="42" t="s">
        <v>32</v>
      </c>
      <c r="L531" s="42">
        <v>0</v>
      </c>
      <c r="M531" s="42" t="s">
        <v>32</v>
      </c>
      <c r="N531" s="42">
        <v>0</v>
      </c>
      <c r="O531" s="90" t="s">
        <v>32</v>
      </c>
      <c r="P531" s="42">
        <v>0</v>
      </c>
      <c r="Q531" s="42" t="s">
        <v>32</v>
      </c>
      <c r="R531" s="42" t="s">
        <v>32</v>
      </c>
      <c r="S531" s="88" t="s">
        <v>32</v>
      </c>
      <c r="T531" s="24" t="s">
        <v>361</v>
      </c>
      <c r="U531" s="1"/>
      <c r="W531" s="3"/>
      <c r="X531" s="3"/>
      <c r="Y531" s="3"/>
      <c r="Z531" s="3"/>
      <c r="AD531" s="1"/>
      <c r="AE531" s="1"/>
    </row>
    <row r="532" spans="1:31" ht="87" customHeight="1" x14ac:dyDescent="0.25">
      <c r="A532" s="22" t="s">
        <v>1075</v>
      </c>
      <c r="B532" s="32" t="s">
        <v>1132</v>
      </c>
      <c r="C532" s="47" t="s">
        <v>1133</v>
      </c>
      <c r="D532" s="90" t="s">
        <v>32</v>
      </c>
      <c r="E532" s="34" t="s">
        <v>32</v>
      </c>
      <c r="F532" s="42" t="s">
        <v>32</v>
      </c>
      <c r="G532" s="42" t="s">
        <v>32</v>
      </c>
      <c r="H532" s="42">
        <f t="shared" si="154"/>
        <v>0.87765384999999996</v>
      </c>
      <c r="I532" s="42" t="s">
        <v>32</v>
      </c>
      <c r="J532" s="42">
        <v>0.87765384999999996</v>
      </c>
      <c r="K532" s="42" t="s">
        <v>32</v>
      </c>
      <c r="L532" s="42">
        <v>0</v>
      </c>
      <c r="M532" s="42" t="s">
        <v>32</v>
      </c>
      <c r="N532" s="42">
        <v>0</v>
      </c>
      <c r="O532" s="90" t="s">
        <v>32</v>
      </c>
      <c r="P532" s="42">
        <v>0</v>
      </c>
      <c r="Q532" s="42" t="s">
        <v>32</v>
      </c>
      <c r="R532" s="42" t="s">
        <v>32</v>
      </c>
      <c r="S532" s="91" t="s">
        <v>32</v>
      </c>
      <c r="T532" s="24" t="s">
        <v>1084</v>
      </c>
      <c r="U532" s="1"/>
      <c r="W532" s="3"/>
      <c r="X532" s="3"/>
      <c r="Y532" s="3"/>
      <c r="Z532" s="3"/>
      <c r="AD532" s="1"/>
      <c r="AE532" s="1"/>
    </row>
    <row r="533" spans="1:31" ht="162.75" customHeight="1" x14ac:dyDescent="0.25">
      <c r="A533" s="22" t="s">
        <v>1075</v>
      </c>
      <c r="B533" s="32" t="s">
        <v>1134</v>
      </c>
      <c r="C533" s="47" t="s">
        <v>1135</v>
      </c>
      <c r="D533" s="90" t="s">
        <v>32</v>
      </c>
      <c r="E533" s="34" t="s">
        <v>32</v>
      </c>
      <c r="F533" s="42" t="s">
        <v>32</v>
      </c>
      <c r="G533" s="42" t="s">
        <v>32</v>
      </c>
      <c r="H533" s="42">
        <f t="shared" si="154"/>
        <v>1.6186305600000002</v>
      </c>
      <c r="I533" s="42" t="s">
        <v>32</v>
      </c>
      <c r="J533" s="42">
        <v>0</v>
      </c>
      <c r="K533" s="42" t="s">
        <v>32</v>
      </c>
      <c r="L533" s="42">
        <v>0</v>
      </c>
      <c r="M533" s="42" t="s">
        <v>32</v>
      </c>
      <c r="N533" s="42">
        <v>1.6186305600000002</v>
      </c>
      <c r="O533" s="90" t="s">
        <v>32</v>
      </c>
      <c r="P533" s="42">
        <v>0</v>
      </c>
      <c r="Q533" s="42" t="s">
        <v>32</v>
      </c>
      <c r="R533" s="42" t="s">
        <v>32</v>
      </c>
      <c r="S533" s="88" t="s">
        <v>32</v>
      </c>
      <c r="T533" s="24" t="s">
        <v>1136</v>
      </c>
      <c r="U533" s="1"/>
      <c r="W533" s="3"/>
      <c r="X533" s="3"/>
      <c r="Y533" s="3"/>
      <c r="Z533" s="3"/>
      <c r="AD533" s="1"/>
      <c r="AE533" s="1"/>
    </row>
    <row r="534" spans="1:31" ht="87" customHeight="1" x14ac:dyDescent="0.25">
      <c r="A534" s="22" t="s">
        <v>1075</v>
      </c>
      <c r="B534" s="32" t="s">
        <v>1137</v>
      </c>
      <c r="C534" s="47" t="s">
        <v>1138</v>
      </c>
      <c r="D534" s="87" t="s">
        <v>32</v>
      </c>
      <c r="E534" s="87" t="s">
        <v>32</v>
      </c>
      <c r="F534" s="87" t="s">
        <v>32</v>
      </c>
      <c r="G534" s="87" t="s">
        <v>32</v>
      </c>
      <c r="H534" s="42">
        <f t="shared" si="154"/>
        <v>2.8223509199999999</v>
      </c>
      <c r="I534" s="42" t="s">
        <v>32</v>
      </c>
      <c r="J534" s="42">
        <v>2.8223509199999999</v>
      </c>
      <c r="K534" s="42" t="s">
        <v>32</v>
      </c>
      <c r="L534" s="42">
        <v>0</v>
      </c>
      <c r="M534" s="42" t="s">
        <v>32</v>
      </c>
      <c r="N534" s="42">
        <v>0</v>
      </c>
      <c r="O534" s="42" t="s">
        <v>32</v>
      </c>
      <c r="P534" s="42">
        <v>0</v>
      </c>
      <c r="Q534" s="42" t="s">
        <v>32</v>
      </c>
      <c r="R534" s="42" t="s">
        <v>32</v>
      </c>
      <c r="S534" s="95" t="s">
        <v>32</v>
      </c>
      <c r="T534" s="42" t="s">
        <v>361</v>
      </c>
      <c r="U534" s="1"/>
      <c r="W534" s="3"/>
      <c r="X534" s="3"/>
      <c r="Y534" s="3"/>
      <c r="Z534" s="3"/>
      <c r="AD534" s="1"/>
      <c r="AE534" s="1"/>
    </row>
    <row r="535" spans="1:31" ht="87" customHeight="1" x14ac:dyDescent="0.25">
      <c r="A535" s="22" t="s">
        <v>1075</v>
      </c>
      <c r="B535" s="32" t="s">
        <v>1139</v>
      </c>
      <c r="C535" s="47" t="s">
        <v>1140</v>
      </c>
      <c r="D535" s="87" t="s">
        <v>32</v>
      </c>
      <c r="E535" s="87" t="s">
        <v>32</v>
      </c>
      <c r="F535" s="87" t="s">
        <v>32</v>
      </c>
      <c r="G535" s="87" t="s">
        <v>32</v>
      </c>
      <c r="H535" s="42">
        <f t="shared" si="154"/>
        <v>0.76890000000000003</v>
      </c>
      <c r="I535" s="42" t="s">
        <v>32</v>
      </c>
      <c r="J535" s="42">
        <v>0.76890000000000003</v>
      </c>
      <c r="K535" s="42" t="s">
        <v>32</v>
      </c>
      <c r="L535" s="42">
        <v>0</v>
      </c>
      <c r="M535" s="42" t="s">
        <v>32</v>
      </c>
      <c r="N535" s="42">
        <v>0</v>
      </c>
      <c r="O535" s="42" t="s">
        <v>32</v>
      </c>
      <c r="P535" s="42">
        <v>0</v>
      </c>
      <c r="Q535" s="42" t="s">
        <v>32</v>
      </c>
      <c r="R535" s="42" t="s">
        <v>32</v>
      </c>
      <c r="S535" s="42" t="s">
        <v>32</v>
      </c>
      <c r="T535" s="42" t="s">
        <v>228</v>
      </c>
      <c r="U535" s="1"/>
      <c r="W535" s="3"/>
      <c r="X535" s="3"/>
      <c r="Y535" s="3"/>
      <c r="Z535" s="3"/>
      <c r="AD535" s="1"/>
      <c r="AE535" s="1"/>
    </row>
    <row r="536" spans="1:31" ht="87" customHeight="1" x14ac:dyDescent="0.25">
      <c r="A536" s="22" t="s">
        <v>1075</v>
      </c>
      <c r="B536" s="32" t="s">
        <v>1141</v>
      </c>
      <c r="C536" s="47" t="s">
        <v>1142</v>
      </c>
      <c r="D536" s="90">
        <v>8.9745607200000013</v>
      </c>
      <c r="E536" s="34">
        <v>7.2790350299999993</v>
      </c>
      <c r="F536" s="42">
        <f>D536-E536</f>
        <v>1.695525690000002</v>
      </c>
      <c r="G536" s="42">
        <f>I536+K536+M536+O536</f>
        <v>1.7999999999999998</v>
      </c>
      <c r="H536" s="42">
        <f t="shared" si="154"/>
        <v>0</v>
      </c>
      <c r="I536" s="42">
        <v>0</v>
      </c>
      <c r="J536" s="42">
        <v>0</v>
      </c>
      <c r="K536" s="34">
        <v>0</v>
      </c>
      <c r="L536" s="42">
        <v>0</v>
      </c>
      <c r="M536" s="42">
        <v>0.38</v>
      </c>
      <c r="N536" s="42">
        <v>0</v>
      </c>
      <c r="O536" s="42">
        <v>1.42</v>
      </c>
      <c r="P536" s="42">
        <v>0</v>
      </c>
      <c r="Q536" s="42">
        <f>F536-H536</f>
        <v>1.695525690000002</v>
      </c>
      <c r="R536" s="42">
        <f t="shared" ref="R536:R537" si="162">H536-(I536+K536+M536)</f>
        <v>-0.38</v>
      </c>
      <c r="S536" s="88">
        <f t="shared" ref="S536:S537" si="163">R536/(I536+K536+M536)</f>
        <v>-1</v>
      </c>
      <c r="T536" s="24" t="s">
        <v>1143</v>
      </c>
      <c r="U536" s="1"/>
      <c r="W536" s="3"/>
      <c r="X536" s="3"/>
      <c r="Y536" s="3"/>
      <c r="Z536" s="3"/>
      <c r="AD536" s="1"/>
      <c r="AE536" s="1"/>
    </row>
    <row r="537" spans="1:31" ht="87" customHeight="1" x14ac:dyDescent="0.25">
      <c r="A537" s="22" t="s">
        <v>1075</v>
      </c>
      <c r="B537" s="32" t="s">
        <v>1144</v>
      </c>
      <c r="C537" s="47" t="s">
        <v>1145</v>
      </c>
      <c r="D537" s="90">
        <v>114.43180520799999</v>
      </c>
      <c r="E537" s="34">
        <v>74.136235209999995</v>
      </c>
      <c r="F537" s="42">
        <f>D537-E537</f>
        <v>40.295569997999991</v>
      </c>
      <c r="G537" s="42">
        <f>I537+K537+M537+O537</f>
        <v>29.916993635999997</v>
      </c>
      <c r="H537" s="42">
        <f t="shared" si="154"/>
        <v>28.41819241</v>
      </c>
      <c r="I537" s="42">
        <v>14.381740799999999</v>
      </c>
      <c r="J537" s="42">
        <v>0.21442240999999998</v>
      </c>
      <c r="K537" s="34">
        <v>1.9799844</v>
      </c>
      <c r="L537" s="42">
        <v>21.673963879999999</v>
      </c>
      <c r="M537" s="42">
        <v>7.4249448000000005</v>
      </c>
      <c r="N537" s="42">
        <v>6.5298061199999999</v>
      </c>
      <c r="O537" s="42">
        <v>6.1303236359999964</v>
      </c>
      <c r="P537" s="42">
        <v>0</v>
      </c>
      <c r="Q537" s="42">
        <f>F537-H537</f>
        <v>11.877377587999991</v>
      </c>
      <c r="R537" s="42">
        <f t="shared" si="162"/>
        <v>4.6315224099999988</v>
      </c>
      <c r="S537" s="88">
        <f t="shared" si="163"/>
        <v>0.1947108363633917</v>
      </c>
      <c r="T537" s="24" t="s">
        <v>1146</v>
      </c>
      <c r="U537" s="1"/>
      <c r="W537" s="3"/>
      <c r="X537" s="3"/>
      <c r="Y537" s="3"/>
      <c r="Z537" s="3"/>
      <c r="AD537" s="1"/>
      <c r="AE537" s="1"/>
    </row>
    <row r="538" spans="1:31" ht="179.25" customHeight="1" x14ac:dyDescent="0.25">
      <c r="A538" s="92" t="s">
        <v>1075</v>
      </c>
      <c r="B538" s="105" t="s">
        <v>1147</v>
      </c>
      <c r="C538" s="102" t="s">
        <v>1148</v>
      </c>
      <c r="D538" s="104" t="s">
        <v>32</v>
      </c>
      <c r="E538" s="96" t="s">
        <v>32</v>
      </c>
      <c r="F538" s="95" t="s">
        <v>32</v>
      </c>
      <c r="G538" s="95" t="s">
        <v>32</v>
      </c>
      <c r="H538" s="42">
        <f t="shared" si="154"/>
        <v>8.5415946300000005</v>
      </c>
      <c r="I538" s="95" t="s">
        <v>32</v>
      </c>
      <c r="J538" s="95">
        <v>0</v>
      </c>
      <c r="K538" s="96" t="s">
        <v>32</v>
      </c>
      <c r="L538" s="95">
        <v>3.6348374900000002</v>
      </c>
      <c r="M538" s="95" t="s">
        <v>32</v>
      </c>
      <c r="N538" s="95">
        <v>4.9067571399999999</v>
      </c>
      <c r="O538" s="95" t="s">
        <v>32</v>
      </c>
      <c r="P538" s="95">
        <v>0</v>
      </c>
      <c r="Q538" s="95" t="s">
        <v>32</v>
      </c>
      <c r="R538" s="95" t="s">
        <v>32</v>
      </c>
      <c r="S538" s="97" t="s">
        <v>32</v>
      </c>
      <c r="T538" s="43" t="s">
        <v>1149</v>
      </c>
      <c r="U538" s="1"/>
      <c r="W538" s="3"/>
      <c r="X538" s="3"/>
      <c r="Y538" s="3"/>
      <c r="Z538" s="3"/>
      <c r="AD538" s="1"/>
      <c r="AE538" s="1"/>
    </row>
    <row r="539" spans="1:31" ht="179.25" customHeight="1" x14ac:dyDescent="0.25">
      <c r="A539" s="92" t="s">
        <v>1075</v>
      </c>
      <c r="B539" s="105" t="s">
        <v>1150</v>
      </c>
      <c r="C539" s="102" t="s">
        <v>1151</v>
      </c>
      <c r="D539" s="104" t="s">
        <v>32</v>
      </c>
      <c r="E539" s="96" t="s">
        <v>32</v>
      </c>
      <c r="F539" s="95" t="s">
        <v>32</v>
      </c>
      <c r="G539" s="95" t="s">
        <v>32</v>
      </c>
      <c r="H539" s="42">
        <f t="shared" si="154"/>
        <v>4.4236405999999997</v>
      </c>
      <c r="I539" s="95" t="s">
        <v>32</v>
      </c>
      <c r="J539" s="95">
        <v>0</v>
      </c>
      <c r="K539" s="96" t="s">
        <v>32</v>
      </c>
      <c r="L539" s="95">
        <v>5.8256920000000004E-2</v>
      </c>
      <c r="M539" s="95" t="s">
        <v>32</v>
      </c>
      <c r="N539" s="95">
        <v>4.3653836799999999</v>
      </c>
      <c r="O539" s="95" t="s">
        <v>32</v>
      </c>
      <c r="P539" s="95">
        <v>0</v>
      </c>
      <c r="Q539" s="95" t="s">
        <v>32</v>
      </c>
      <c r="R539" s="95" t="s">
        <v>32</v>
      </c>
      <c r="S539" s="97" t="s">
        <v>32</v>
      </c>
      <c r="T539" s="43" t="s">
        <v>1152</v>
      </c>
      <c r="U539" s="1"/>
      <c r="W539" s="3"/>
      <c r="X539" s="3"/>
      <c r="Y539" s="3"/>
      <c r="Z539" s="3"/>
      <c r="AD539" s="1"/>
      <c r="AE539" s="1"/>
    </row>
    <row r="540" spans="1:31" ht="190.5" customHeight="1" x14ac:dyDescent="0.25">
      <c r="A540" s="92" t="s">
        <v>1075</v>
      </c>
      <c r="B540" s="105" t="s">
        <v>1153</v>
      </c>
      <c r="C540" s="102" t="s">
        <v>1154</v>
      </c>
      <c r="D540" s="104" t="s">
        <v>32</v>
      </c>
      <c r="E540" s="96" t="s">
        <v>32</v>
      </c>
      <c r="F540" s="95" t="s">
        <v>32</v>
      </c>
      <c r="G540" s="95" t="s">
        <v>32</v>
      </c>
      <c r="H540" s="42">
        <f t="shared" si="154"/>
        <v>5.4968046199999998</v>
      </c>
      <c r="I540" s="95" t="s">
        <v>32</v>
      </c>
      <c r="J540" s="95">
        <v>0</v>
      </c>
      <c r="K540" s="96" t="s">
        <v>32</v>
      </c>
      <c r="L540" s="95">
        <v>5.4968046199999998</v>
      </c>
      <c r="M540" s="95" t="s">
        <v>32</v>
      </c>
      <c r="N540" s="95">
        <v>0</v>
      </c>
      <c r="O540" s="95" t="s">
        <v>32</v>
      </c>
      <c r="P540" s="95">
        <v>0</v>
      </c>
      <c r="Q540" s="95" t="s">
        <v>32</v>
      </c>
      <c r="R540" s="95" t="s">
        <v>32</v>
      </c>
      <c r="S540" s="98" t="s">
        <v>32</v>
      </c>
      <c r="T540" s="43" t="s">
        <v>1155</v>
      </c>
      <c r="U540" s="1"/>
      <c r="W540" s="3"/>
      <c r="X540" s="3"/>
      <c r="Y540" s="3"/>
      <c r="Z540" s="3"/>
      <c r="AD540" s="1"/>
      <c r="AE540" s="1"/>
    </row>
    <row r="541" spans="1:31" ht="162" customHeight="1" x14ac:dyDescent="0.25">
      <c r="A541" s="132" t="s">
        <v>1075</v>
      </c>
      <c r="B541" s="140" t="s">
        <v>1156</v>
      </c>
      <c r="C541" s="147" t="s">
        <v>1157</v>
      </c>
      <c r="D541" s="139" t="s">
        <v>32</v>
      </c>
      <c r="E541" s="135" t="s">
        <v>32</v>
      </c>
      <c r="F541" s="113" t="s">
        <v>32</v>
      </c>
      <c r="G541" s="113" t="s">
        <v>32</v>
      </c>
      <c r="H541" s="106">
        <f>J541+L541+N541+P541</f>
        <v>18.686238420000002</v>
      </c>
      <c r="I541" s="113" t="s">
        <v>32</v>
      </c>
      <c r="J541" s="113">
        <v>0</v>
      </c>
      <c r="K541" s="135" t="s">
        <v>32</v>
      </c>
      <c r="L541" s="113">
        <v>0</v>
      </c>
      <c r="M541" s="113" t="s">
        <v>32</v>
      </c>
      <c r="N541" s="113">
        <v>18.686238420000002</v>
      </c>
      <c r="O541" s="113" t="s">
        <v>32</v>
      </c>
      <c r="P541" s="113">
        <v>0</v>
      </c>
      <c r="Q541" s="113" t="s">
        <v>32</v>
      </c>
      <c r="R541" s="113" t="s">
        <v>32</v>
      </c>
      <c r="S541" s="91" t="s">
        <v>32</v>
      </c>
      <c r="T541" s="137" t="s">
        <v>1158</v>
      </c>
      <c r="U541" s="1"/>
      <c r="W541" s="3"/>
      <c r="X541" s="3"/>
      <c r="Y541" s="3"/>
      <c r="Z541" s="3"/>
      <c r="AD541" s="1"/>
      <c r="AE541" s="1"/>
    </row>
    <row r="542" spans="1:31" ht="31.5" customHeight="1" x14ac:dyDescent="0.25">
      <c r="A542" s="17" t="s">
        <v>1159</v>
      </c>
      <c r="B542" s="18" t="s">
        <v>225</v>
      </c>
      <c r="C542" s="19" t="s">
        <v>31</v>
      </c>
      <c r="D542" s="82">
        <f>SUM(D543:D579)</f>
        <v>1679.9001116853892</v>
      </c>
      <c r="E542" s="82">
        <f t="shared" ref="E542:R542" si="164">SUM(E543:E579)</f>
        <v>228.28673756000001</v>
      </c>
      <c r="F542" s="82">
        <f t="shared" si="164"/>
        <v>1451.6133741253891</v>
      </c>
      <c r="G542" s="82">
        <f t="shared" si="164"/>
        <v>366.45267813799995</v>
      </c>
      <c r="H542" s="82">
        <f t="shared" si="164"/>
        <v>72.276470090000004</v>
      </c>
      <c r="I542" s="82">
        <f t="shared" si="164"/>
        <v>10.978327305000002</v>
      </c>
      <c r="J542" s="82">
        <f t="shared" si="164"/>
        <v>24.826576659999997</v>
      </c>
      <c r="K542" s="82">
        <f t="shared" si="164"/>
        <v>21.967259559999999</v>
      </c>
      <c r="L542" s="82">
        <f t="shared" si="164"/>
        <v>15.291145099999998</v>
      </c>
      <c r="M542" s="82">
        <f t="shared" si="164"/>
        <v>25.675513475999999</v>
      </c>
      <c r="N542" s="82">
        <f t="shared" si="164"/>
        <v>32.158748330000002</v>
      </c>
      <c r="O542" s="82">
        <f t="shared" si="164"/>
        <v>307.83157779699997</v>
      </c>
      <c r="P542" s="82">
        <f t="shared" si="164"/>
        <v>0</v>
      </c>
      <c r="Q542" s="82">
        <f t="shared" si="164"/>
        <v>1404.4342338853892</v>
      </c>
      <c r="R542" s="82">
        <f t="shared" si="164"/>
        <v>-11.441960101000003</v>
      </c>
      <c r="S542" s="83">
        <f>R542/(I542+K542)</f>
        <v>-0.34729871857755423</v>
      </c>
      <c r="T542" s="21" t="s">
        <v>32</v>
      </c>
      <c r="U542" s="1"/>
      <c r="W542" s="3"/>
      <c r="X542" s="3"/>
      <c r="Y542" s="3"/>
      <c r="Z542" s="3"/>
      <c r="AD542" s="1"/>
      <c r="AE542" s="1"/>
    </row>
    <row r="543" spans="1:31" ht="15.75" customHeight="1" x14ac:dyDescent="0.25">
      <c r="A543" s="22" t="s">
        <v>1159</v>
      </c>
      <c r="B543" s="30" t="s">
        <v>1160</v>
      </c>
      <c r="C543" s="48" t="s">
        <v>1161</v>
      </c>
      <c r="D543" s="42">
        <v>7.7587312400000004</v>
      </c>
      <c r="E543" s="34">
        <v>1.2187312400000001</v>
      </c>
      <c r="F543" s="42">
        <f t="shared" ref="F543:F550" si="165">D543-E543</f>
        <v>6.54</v>
      </c>
      <c r="G543" s="42">
        <f t="shared" ref="G543:H558" si="166">I543+K543+M543+O543</f>
        <v>5.54</v>
      </c>
      <c r="H543" s="42">
        <f t="shared" si="166"/>
        <v>0</v>
      </c>
      <c r="I543" s="42">
        <v>0</v>
      </c>
      <c r="J543" s="42">
        <v>0</v>
      </c>
      <c r="K543" s="34">
        <v>0</v>
      </c>
      <c r="L543" s="42">
        <v>0</v>
      </c>
      <c r="M543" s="42">
        <v>0</v>
      </c>
      <c r="N543" s="42">
        <v>0</v>
      </c>
      <c r="O543" s="42">
        <v>5.54</v>
      </c>
      <c r="P543" s="42">
        <v>0</v>
      </c>
      <c r="Q543" s="42">
        <f t="shared" ref="Q543:Q550" si="167">F543-H543</f>
        <v>6.54</v>
      </c>
      <c r="R543" s="42">
        <f t="shared" ref="R543:R550" si="168">H543-(I543+K543+M543)</f>
        <v>0</v>
      </c>
      <c r="S543" s="88">
        <v>0</v>
      </c>
      <c r="T543" s="24" t="s">
        <v>32</v>
      </c>
      <c r="U543" s="1"/>
      <c r="W543" s="3"/>
      <c r="X543" s="3"/>
      <c r="Y543" s="3"/>
      <c r="Z543" s="3"/>
      <c r="AD543" s="1"/>
      <c r="AE543" s="1"/>
    </row>
    <row r="544" spans="1:31" ht="31.5" customHeight="1" x14ac:dyDescent="0.25">
      <c r="A544" s="22" t="s">
        <v>1159</v>
      </c>
      <c r="B544" s="30" t="s">
        <v>1162</v>
      </c>
      <c r="C544" s="48" t="s">
        <v>1163</v>
      </c>
      <c r="D544" s="42">
        <v>23.61</v>
      </c>
      <c r="E544" s="34">
        <v>0</v>
      </c>
      <c r="F544" s="42">
        <f t="shared" si="165"/>
        <v>23.61</v>
      </c>
      <c r="G544" s="42">
        <f t="shared" si="166"/>
        <v>18.61</v>
      </c>
      <c r="H544" s="42">
        <f t="shared" si="166"/>
        <v>0.32579833000000002</v>
      </c>
      <c r="I544" s="42">
        <v>0</v>
      </c>
      <c r="J544" s="42">
        <v>6.4238890000000007E-2</v>
      </c>
      <c r="K544" s="34">
        <v>0</v>
      </c>
      <c r="L544" s="42">
        <v>4.9522079999999989E-2</v>
      </c>
      <c r="M544" s="42">
        <v>0</v>
      </c>
      <c r="N544" s="42">
        <v>0.21203736000000004</v>
      </c>
      <c r="O544" s="42">
        <v>18.61</v>
      </c>
      <c r="P544" s="42">
        <v>0</v>
      </c>
      <c r="Q544" s="42">
        <f t="shared" si="167"/>
        <v>23.284201669999998</v>
      </c>
      <c r="R544" s="42">
        <f t="shared" si="168"/>
        <v>0.32579833000000002</v>
      </c>
      <c r="S544" s="88">
        <v>1</v>
      </c>
      <c r="T544" s="24" t="s">
        <v>1164</v>
      </c>
      <c r="U544" s="1"/>
      <c r="W544" s="3"/>
      <c r="X544" s="3"/>
      <c r="Y544" s="3"/>
      <c r="Z544" s="3"/>
      <c r="AD544" s="1"/>
      <c r="AE544" s="1"/>
    </row>
    <row r="545" spans="1:31" ht="31.5" customHeight="1" x14ac:dyDescent="0.25">
      <c r="A545" s="22" t="s">
        <v>1159</v>
      </c>
      <c r="B545" s="30" t="s">
        <v>1165</v>
      </c>
      <c r="C545" s="48" t="s">
        <v>1166</v>
      </c>
      <c r="D545" s="42">
        <v>9.370000000000001</v>
      </c>
      <c r="E545" s="34">
        <v>0</v>
      </c>
      <c r="F545" s="42">
        <f t="shared" si="165"/>
        <v>9.370000000000001</v>
      </c>
      <c r="G545" s="42">
        <f t="shared" si="166"/>
        <v>7.37</v>
      </c>
      <c r="H545" s="42">
        <f t="shared" si="166"/>
        <v>0.26059105999999999</v>
      </c>
      <c r="I545" s="42">
        <v>0</v>
      </c>
      <c r="J545" s="42">
        <v>2.4378739999999999E-2</v>
      </c>
      <c r="K545" s="34">
        <v>0</v>
      </c>
      <c r="L545" s="42">
        <v>5.7617920000000003E-2</v>
      </c>
      <c r="M545" s="42">
        <v>0</v>
      </c>
      <c r="N545" s="42">
        <v>0.17859439999999996</v>
      </c>
      <c r="O545" s="42">
        <v>7.37</v>
      </c>
      <c r="P545" s="42">
        <v>0</v>
      </c>
      <c r="Q545" s="42">
        <f t="shared" si="167"/>
        <v>9.1094089400000016</v>
      </c>
      <c r="R545" s="42">
        <f t="shared" si="168"/>
        <v>0.26059105999999999</v>
      </c>
      <c r="S545" s="88">
        <v>1</v>
      </c>
      <c r="T545" s="24" t="s">
        <v>1164</v>
      </c>
      <c r="U545" s="1"/>
      <c r="W545" s="3"/>
      <c r="X545" s="3"/>
      <c r="Y545" s="3"/>
      <c r="Z545" s="3"/>
      <c r="AD545" s="1"/>
      <c r="AE545" s="1"/>
    </row>
    <row r="546" spans="1:31" ht="31.5" customHeight="1" x14ac:dyDescent="0.25">
      <c r="A546" s="22" t="s">
        <v>1159</v>
      </c>
      <c r="B546" s="30" t="s">
        <v>1167</v>
      </c>
      <c r="C546" s="48" t="s">
        <v>1168</v>
      </c>
      <c r="D546" s="42">
        <v>7.0137701419999994</v>
      </c>
      <c r="E546" s="34">
        <v>0</v>
      </c>
      <c r="F546" s="42">
        <f t="shared" si="165"/>
        <v>7.0137701419999994</v>
      </c>
      <c r="G546" s="42">
        <f t="shared" si="166"/>
        <v>5.0137701419999994</v>
      </c>
      <c r="H546" s="42">
        <f t="shared" si="166"/>
        <v>0.12216132999999998</v>
      </c>
      <c r="I546" s="42">
        <v>0</v>
      </c>
      <c r="J546" s="42">
        <v>1.8039739999999999E-2</v>
      </c>
      <c r="K546" s="34">
        <v>0</v>
      </c>
      <c r="L546" s="42">
        <v>5.88522E-3</v>
      </c>
      <c r="M546" s="42">
        <v>0</v>
      </c>
      <c r="N546" s="42">
        <v>9.823636999999999E-2</v>
      </c>
      <c r="O546" s="42">
        <v>5.0137701419999994</v>
      </c>
      <c r="P546" s="42">
        <v>0</v>
      </c>
      <c r="Q546" s="42">
        <f t="shared" si="167"/>
        <v>6.8916088119999994</v>
      </c>
      <c r="R546" s="42">
        <f t="shared" si="168"/>
        <v>0.12216132999999998</v>
      </c>
      <c r="S546" s="88">
        <v>1</v>
      </c>
      <c r="T546" s="24" t="s">
        <v>1164</v>
      </c>
      <c r="U546" s="1"/>
      <c r="W546" s="3"/>
      <c r="X546" s="3"/>
      <c r="Y546" s="3"/>
      <c r="Z546" s="3"/>
      <c r="AD546" s="1"/>
      <c r="AE546" s="1"/>
    </row>
    <row r="547" spans="1:31" ht="31.5" customHeight="1" x14ac:dyDescent="0.25">
      <c r="A547" s="22" t="s">
        <v>1159</v>
      </c>
      <c r="B547" s="23" t="s">
        <v>1169</v>
      </c>
      <c r="C547" s="33" t="s">
        <v>1170</v>
      </c>
      <c r="D547" s="42">
        <v>237.40437009220278</v>
      </c>
      <c r="E547" s="34">
        <v>25.997971319999998</v>
      </c>
      <c r="F547" s="42">
        <f t="shared" si="165"/>
        <v>211.40639877220278</v>
      </c>
      <c r="G547" s="42">
        <f t="shared" si="166"/>
        <v>14.609410560000001</v>
      </c>
      <c r="H547" s="42">
        <f t="shared" si="166"/>
        <v>12.641545339999999</v>
      </c>
      <c r="I547" s="42">
        <v>0.52691447999999996</v>
      </c>
      <c r="J547" s="42">
        <v>2.804444E-2</v>
      </c>
      <c r="K547" s="34">
        <v>0</v>
      </c>
      <c r="L547" s="42">
        <v>2.0863569999999994E-2</v>
      </c>
      <c r="M547" s="42">
        <v>0</v>
      </c>
      <c r="N547" s="42">
        <v>12.592637329999999</v>
      </c>
      <c r="O547" s="42">
        <v>14.08249608</v>
      </c>
      <c r="P547" s="42">
        <v>0</v>
      </c>
      <c r="Q547" s="42">
        <f t="shared" si="167"/>
        <v>198.76485343220278</v>
      </c>
      <c r="R547" s="42">
        <f t="shared" si="168"/>
        <v>12.114630859999998</v>
      </c>
      <c r="S547" s="88">
        <f t="shared" ref="S547:S548" si="169">R547/(I547+K547+M547)</f>
        <v>22.991645361501547</v>
      </c>
      <c r="T547" s="24" t="s">
        <v>228</v>
      </c>
      <c r="U547" s="1"/>
      <c r="W547" s="3"/>
      <c r="X547" s="3"/>
      <c r="Y547" s="3"/>
      <c r="Z547" s="3"/>
      <c r="AD547" s="1"/>
      <c r="AE547" s="1"/>
    </row>
    <row r="548" spans="1:31" ht="31.5" customHeight="1" x14ac:dyDescent="0.25">
      <c r="A548" s="22" t="s">
        <v>1159</v>
      </c>
      <c r="B548" s="30" t="s">
        <v>1171</v>
      </c>
      <c r="C548" s="33" t="s">
        <v>1172</v>
      </c>
      <c r="D548" s="42">
        <v>276.1085350866</v>
      </c>
      <c r="E548" s="34">
        <v>37.897909130000002</v>
      </c>
      <c r="F548" s="42">
        <f t="shared" si="165"/>
        <v>238.21062595659998</v>
      </c>
      <c r="G548" s="42">
        <f t="shared" si="166"/>
        <v>5.8947348000000002</v>
      </c>
      <c r="H548" s="42">
        <f t="shared" si="166"/>
        <v>4.4766405200000001</v>
      </c>
      <c r="I548" s="42">
        <v>0.66098608000000003</v>
      </c>
      <c r="J548" s="42">
        <v>0.24293037999999997</v>
      </c>
      <c r="K548" s="34">
        <v>0.15175</v>
      </c>
      <c r="L548" s="42">
        <v>0.26298157999999999</v>
      </c>
      <c r="M548" s="42">
        <v>1.487222</v>
      </c>
      <c r="N548" s="42">
        <v>3.97072856</v>
      </c>
      <c r="O548" s="42">
        <v>3.59477672</v>
      </c>
      <c r="P548" s="42">
        <v>0</v>
      </c>
      <c r="Q548" s="42">
        <f t="shared" si="167"/>
        <v>233.73398543659999</v>
      </c>
      <c r="R548" s="42">
        <f t="shared" si="168"/>
        <v>2.17668244</v>
      </c>
      <c r="S548" s="88">
        <f t="shared" si="169"/>
        <v>0.94640091875065824</v>
      </c>
      <c r="T548" s="24" t="s">
        <v>1173</v>
      </c>
      <c r="U548" s="1"/>
      <c r="W548" s="3"/>
      <c r="X548" s="3"/>
      <c r="Y548" s="3"/>
      <c r="Z548" s="3"/>
      <c r="AD548" s="1"/>
      <c r="AE548" s="1"/>
    </row>
    <row r="549" spans="1:31" ht="31.5" customHeight="1" x14ac:dyDescent="0.25">
      <c r="A549" s="22" t="s">
        <v>1159</v>
      </c>
      <c r="B549" s="23" t="s">
        <v>1174</v>
      </c>
      <c r="C549" s="33" t="s">
        <v>1175</v>
      </c>
      <c r="D549" s="42">
        <v>21.913603809999998</v>
      </c>
      <c r="E549" s="34">
        <v>1.7988690699999998</v>
      </c>
      <c r="F549" s="42">
        <f t="shared" si="165"/>
        <v>20.114734739999999</v>
      </c>
      <c r="G549" s="42">
        <f t="shared" si="166"/>
        <v>15.48173474</v>
      </c>
      <c r="H549" s="42">
        <f t="shared" si="166"/>
        <v>1.6540700000000075E-3</v>
      </c>
      <c r="I549" s="42">
        <v>0</v>
      </c>
      <c r="J549" s="42">
        <v>0.11811619000000002</v>
      </c>
      <c r="K549" s="34">
        <v>0</v>
      </c>
      <c r="L549" s="42">
        <v>1.8033189999999991E-2</v>
      </c>
      <c r="M549" s="42">
        <v>0</v>
      </c>
      <c r="N549" s="42">
        <v>-0.13449531000000001</v>
      </c>
      <c r="O549" s="42">
        <v>15.48173474</v>
      </c>
      <c r="P549" s="42">
        <v>0</v>
      </c>
      <c r="Q549" s="42">
        <f t="shared" si="167"/>
        <v>20.113080669999999</v>
      </c>
      <c r="R549" s="42">
        <f t="shared" si="168"/>
        <v>1.6540700000000075E-3</v>
      </c>
      <c r="S549" s="88">
        <v>0</v>
      </c>
      <c r="T549" s="24" t="s">
        <v>32</v>
      </c>
      <c r="U549" s="1"/>
      <c r="W549" s="3"/>
      <c r="X549" s="3"/>
      <c r="Y549" s="49"/>
      <c r="Z549" s="49"/>
      <c r="AA549" s="37"/>
      <c r="AB549" s="37"/>
      <c r="AC549" s="37"/>
      <c r="AD549" s="1"/>
      <c r="AE549" s="1"/>
    </row>
    <row r="550" spans="1:31" ht="31.5" customHeight="1" x14ac:dyDescent="0.25">
      <c r="A550" s="22" t="s">
        <v>1159</v>
      </c>
      <c r="B550" s="23" t="s">
        <v>1176</v>
      </c>
      <c r="C550" s="33" t="s">
        <v>1177</v>
      </c>
      <c r="D550" s="42">
        <v>35.184439999999995</v>
      </c>
      <c r="E550" s="34">
        <v>0</v>
      </c>
      <c r="F550" s="42">
        <f t="shared" si="165"/>
        <v>35.184439999999995</v>
      </c>
      <c r="G550" s="42">
        <f t="shared" si="166"/>
        <v>3.6</v>
      </c>
      <c r="H550" s="42">
        <f t="shared" si="166"/>
        <v>0.64999999999999991</v>
      </c>
      <c r="I550" s="42">
        <v>0</v>
      </c>
      <c r="J550" s="42">
        <v>0</v>
      </c>
      <c r="K550" s="42">
        <v>0</v>
      </c>
      <c r="L550" s="42">
        <v>0.35</v>
      </c>
      <c r="M550" s="42">
        <v>0</v>
      </c>
      <c r="N550" s="42">
        <v>0.3</v>
      </c>
      <c r="O550" s="42">
        <v>3.6</v>
      </c>
      <c r="P550" s="42">
        <v>0</v>
      </c>
      <c r="Q550" s="42">
        <f t="shared" si="167"/>
        <v>34.534439999999996</v>
      </c>
      <c r="R550" s="42">
        <f t="shared" si="168"/>
        <v>0.64999999999999991</v>
      </c>
      <c r="S550" s="88">
        <v>1</v>
      </c>
      <c r="T550" s="24" t="s">
        <v>1178</v>
      </c>
      <c r="U550" s="1"/>
      <c r="W550" s="3"/>
      <c r="X550" s="3"/>
      <c r="Y550" s="3"/>
      <c r="Z550" s="3"/>
      <c r="AD550" s="1"/>
      <c r="AE550" s="1"/>
    </row>
    <row r="551" spans="1:31" ht="31.5" customHeight="1" x14ac:dyDescent="0.25">
      <c r="A551" s="22" t="s">
        <v>1159</v>
      </c>
      <c r="B551" s="23" t="s">
        <v>1179</v>
      </c>
      <c r="C551" s="33" t="s">
        <v>1180</v>
      </c>
      <c r="D551" s="87" t="s">
        <v>32</v>
      </c>
      <c r="E551" s="87" t="s">
        <v>32</v>
      </c>
      <c r="F551" s="87" t="s">
        <v>32</v>
      </c>
      <c r="G551" s="87" t="s">
        <v>32</v>
      </c>
      <c r="H551" s="42">
        <f t="shared" si="166"/>
        <v>0.11782212</v>
      </c>
      <c r="I551" s="42" t="s">
        <v>32</v>
      </c>
      <c r="J551" s="42">
        <v>0.11782212</v>
      </c>
      <c r="K551" s="42" t="s">
        <v>32</v>
      </c>
      <c r="L551" s="42">
        <v>0</v>
      </c>
      <c r="M551" s="42" t="s">
        <v>32</v>
      </c>
      <c r="N551" s="42">
        <v>0</v>
      </c>
      <c r="O551" s="42" t="s">
        <v>32</v>
      </c>
      <c r="P551" s="42">
        <v>0</v>
      </c>
      <c r="Q551" s="42" t="s">
        <v>32</v>
      </c>
      <c r="R551" s="42" t="s">
        <v>32</v>
      </c>
      <c r="S551" s="42" t="s">
        <v>32</v>
      </c>
      <c r="T551" s="42" t="s">
        <v>1181</v>
      </c>
      <c r="U551" s="1"/>
      <c r="W551" s="3"/>
      <c r="X551" s="3"/>
      <c r="Y551" s="3"/>
      <c r="Z551" s="3"/>
      <c r="AD551" s="1"/>
      <c r="AE551" s="1"/>
    </row>
    <row r="552" spans="1:31" ht="31.5" customHeight="1" x14ac:dyDescent="0.25">
      <c r="A552" s="22" t="s">
        <v>1159</v>
      </c>
      <c r="B552" s="23" t="s">
        <v>1182</v>
      </c>
      <c r="C552" s="33" t="s">
        <v>1183</v>
      </c>
      <c r="D552" s="42">
        <v>77.404891948</v>
      </c>
      <c r="E552" s="34">
        <v>5.9985652700000003</v>
      </c>
      <c r="F552" s="42">
        <f>D552-E552</f>
        <v>71.406326677999999</v>
      </c>
      <c r="G552" s="42">
        <f>I552+K552+M552+O552</f>
        <v>30.199526679999991</v>
      </c>
      <c r="H552" s="42">
        <f t="shared" si="166"/>
        <v>3.226799999999988E-4</v>
      </c>
      <c r="I552" s="42">
        <v>0</v>
      </c>
      <c r="J552" s="42">
        <v>4.2713299999999996E-2</v>
      </c>
      <c r="K552" s="42">
        <v>2.2799999999999998</v>
      </c>
      <c r="L552" s="42">
        <v>1.0631999999999664E-4</v>
      </c>
      <c r="M552" s="42">
        <v>7.98</v>
      </c>
      <c r="N552" s="42">
        <v>-4.2496939999999997E-2</v>
      </c>
      <c r="O552" s="42">
        <v>19.939526679999993</v>
      </c>
      <c r="P552" s="42">
        <v>0</v>
      </c>
      <c r="Q552" s="42">
        <f>F552-H552</f>
        <v>71.406003998000003</v>
      </c>
      <c r="R552" s="42">
        <f t="shared" ref="R552:R553" si="170">H552-(I552+K552+M552)</f>
        <v>-10.25967732</v>
      </c>
      <c r="S552" s="88">
        <f t="shared" ref="S552:S553" si="171">R552/(I552+K552+M552)</f>
        <v>-0.99996854970760229</v>
      </c>
      <c r="T552" s="24" t="s">
        <v>1184</v>
      </c>
      <c r="U552" s="1"/>
      <c r="W552" s="3"/>
      <c r="X552" s="3"/>
      <c r="Y552" s="3"/>
      <c r="Z552" s="3"/>
      <c r="AA552" s="37"/>
      <c r="AB552" s="37"/>
      <c r="AC552" s="37"/>
      <c r="AD552" s="1"/>
      <c r="AE552" s="1"/>
    </row>
    <row r="553" spans="1:31" ht="47.25" customHeight="1" x14ac:dyDescent="0.25">
      <c r="A553" s="22" t="s">
        <v>1159</v>
      </c>
      <c r="B553" s="23" t="s">
        <v>1185</v>
      </c>
      <c r="C553" s="33" t="s">
        <v>1186</v>
      </c>
      <c r="D553" s="42">
        <v>72.568116150000009</v>
      </c>
      <c r="E553" s="34">
        <v>54.589366380000008</v>
      </c>
      <c r="F553" s="42">
        <f>D553-E553</f>
        <v>17.97874977</v>
      </c>
      <c r="G553" s="42">
        <f>I553+K553+M553+O553</f>
        <v>9.9999999999999982</v>
      </c>
      <c r="H553" s="42">
        <f t="shared" si="166"/>
        <v>0</v>
      </c>
      <c r="I553" s="42">
        <v>7.4494212700000011</v>
      </c>
      <c r="J553" s="42">
        <v>0</v>
      </c>
      <c r="K553" s="42">
        <v>2.5036723899999997</v>
      </c>
      <c r="L553" s="42">
        <v>0</v>
      </c>
      <c r="M553" s="42">
        <v>4.6906339999997826E-2</v>
      </c>
      <c r="N553" s="42">
        <v>0</v>
      </c>
      <c r="O553" s="42">
        <v>0</v>
      </c>
      <c r="P553" s="42">
        <v>0</v>
      </c>
      <c r="Q553" s="42">
        <f>F553-H553</f>
        <v>17.97874977</v>
      </c>
      <c r="R553" s="42">
        <f t="shared" si="170"/>
        <v>-9.9999999999999982</v>
      </c>
      <c r="S553" s="88">
        <f t="shared" si="171"/>
        <v>-1</v>
      </c>
      <c r="T553" s="24" t="s">
        <v>1187</v>
      </c>
      <c r="U553" s="1"/>
      <c r="W553" s="3"/>
      <c r="X553" s="3"/>
      <c r="Y553" s="3"/>
      <c r="Z553" s="3"/>
      <c r="AD553" s="1"/>
      <c r="AE553" s="1"/>
    </row>
    <row r="554" spans="1:31" ht="31.5" customHeight="1" x14ac:dyDescent="0.25">
      <c r="A554" s="22" t="s">
        <v>1159</v>
      </c>
      <c r="B554" s="23" t="s">
        <v>1188</v>
      </c>
      <c r="C554" s="33" t="s">
        <v>1189</v>
      </c>
      <c r="D554" s="42" t="s">
        <v>32</v>
      </c>
      <c r="E554" s="34" t="s">
        <v>32</v>
      </c>
      <c r="F554" s="42" t="s">
        <v>32</v>
      </c>
      <c r="G554" s="42" t="s">
        <v>32</v>
      </c>
      <c r="H554" s="42">
        <f t="shared" si="166"/>
        <v>2.3439549399999997</v>
      </c>
      <c r="I554" s="42" t="s">
        <v>32</v>
      </c>
      <c r="J554" s="42">
        <v>0</v>
      </c>
      <c r="K554" s="42" t="s">
        <v>32</v>
      </c>
      <c r="L554" s="42">
        <v>0.88474187999999987</v>
      </c>
      <c r="M554" s="42" t="s">
        <v>32</v>
      </c>
      <c r="N554" s="42">
        <v>1.45921306</v>
      </c>
      <c r="O554" s="42" t="s">
        <v>32</v>
      </c>
      <c r="P554" s="42">
        <v>0</v>
      </c>
      <c r="Q554" s="42" t="s">
        <v>32</v>
      </c>
      <c r="R554" s="42" t="s">
        <v>32</v>
      </c>
      <c r="S554" s="88" t="s">
        <v>32</v>
      </c>
      <c r="T554" s="24" t="s">
        <v>1190</v>
      </c>
      <c r="U554" s="1"/>
      <c r="W554" s="3"/>
      <c r="X554" s="3"/>
      <c r="Y554" s="3"/>
      <c r="Z554" s="3"/>
      <c r="AD554" s="1"/>
      <c r="AE554" s="1"/>
    </row>
    <row r="555" spans="1:31" ht="47.25" customHeight="1" x14ac:dyDescent="0.25">
      <c r="A555" s="22" t="s">
        <v>1159</v>
      </c>
      <c r="B555" s="23" t="s">
        <v>1191</v>
      </c>
      <c r="C555" s="33" t="s">
        <v>1192</v>
      </c>
      <c r="D555" s="42">
        <v>134.64249107118638</v>
      </c>
      <c r="E555" s="34">
        <v>56.139296209999998</v>
      </c>
      <c r="F555" s="42">
        <f>D555-E555</f>
        <v>78.503194861186387</v>
      </c>
      <c r="G555" s="42">
        <f>I555+K555+M555+O555</f>
        <v>24.984000000000002</v>
      </c>
      <c r="H555" s="42">
        <f t="shared" si="166"/>
        <v>3.4217438800000002</v>
      </c>
      <c r="I555" s="42">
        <v>0.29339744000000001</v>
      </c>
      <c r="J555" s="42">
        <v>3.4199459600000002</v>
      </c>
      <c r="K555" s="42">
        <v>6.7272889350000007</v>
      </c>
      <c r="L555" s="42">
        <v>1.7979199999999765E-3</v>
      </c>
      <c r="M555" s="42">
        <v>5.7283974400000002</v>
      </c>
      <c r="N555" s="42">
        <v>0</v>
      </c>
      <c r="O555" s="42">
        <v>12.234916185000001</v>
      </c>
      <c r="P555" s="42">
        <v>0</v>
      </c>
      <c r="Q555" s="42">
        <f>F555-H555</f>
        <v>75.081450981186393</v>
      </c>
      <c r="R555" s="42">
        <f t="shared" ref="R555:R556" si="172">H555-(I555+K555+M555)</f>
        <v>-9.3273399350000012</v>
      </c>
      <c r="S555" s="88">
        <f t="shared" ref="S555:S556" si="173">R555/(I555+K555+M555)</f>
        <v>-0.7316086450091317</v>
      </c>
      <c r="T555" s="24" t="s">
        <v>1084</v>
      </c>
      <c r="U555" s="1"/>
      <c r="W555" s="3"/>
      <c r="X555" s="3"/>
      <c r="Y555" s="3"/>
      <c r="Z555" s="3"/>
      <c r="AD555" s="1"/>
      <c r="AE555" s="1"/>
    </row>
    <row r="556" spans="1:31" ht="31.5" customHeight="1" x14ac:dyDescent="0.25">
      <c r="A556" s="22" t="s">
        <v>1159</v>
      </c>
      <c r="B556" s="23" t="s">
        <v>1193</v>
      </c>
      <c r="C556" s="33" t="s">
        <v>1194</v>
      </c>
      <c r="D556" s="42">
        <v>81.745828759999995</v>
      </c>
      <c r="E556" s="34">
        <v>19.251648359999997</v>
      </c>
      <c r="F556" s="42">
        <f>D556-E556</f>
        <v>62.494180399999998</v>
      </c>
      <c r="G556" s="42">
        <f>I556+K556+M556+O556</f>
        <v>12.657999999999999</v>
      </c>
      <c r="H556" s="42">
        <f t="shared" si="166"/>
        <v>8.0039855899999992</v>
      </c>
      <c r="I556" s="42">
        <v>0.23749999999999999</v>
      </c>
      <c r="J556" s="42">
        <v>0.16398128999999997</v>
      </c>
      <c r="K556" s="42">
        <v>5.6813761999999999</v>
      </c>
      <c r="L556" s="42">
        <v>5.7998000000000619E-4</v>
      </c>
      <c r="M556" s="42">
        <v>4.3662752400000002</v>
      </c>
      <c r="N556" s="42">
        <v>7.83942432</v>
      </c>
      <c r="O556" s="42">
        <v>2.3728485599999996</v>
      </c>
      <c r="P556" s="42">
        <v>0</v>
      </c>
      <c r="Q556" s="42">
        <f>F556-H556</f>
        <v>54.490194809999998</v>
      </c>
      <c r="R556" s="42">
        <f t="shared" si="172"/>
        <v>-2.2811658500000007</v>
      </c>
      <c r="S556" s="88">
        <f t="shared" si="173"/>
        <v>-0.22179214990732316</v>
      </c>
      <c r="T556" s="24" t="s">
        <v>1146</v>
      </c>
      <c r="U556" s="1"/>
      <c r="W556" s="3"/>
      <c r="X556" s="3"/>
      <c r="Y556" s="3"/>
      <c r="Z556" s="3"/>
      <c r="AD556" s="1"/>
      <c r="AE556" s="1"/>
    </row>
    <row r="557" spans="1:31" ht="90.75" customHeight="1" x14ac:dyDescent="0.25">
      <c r="A557" s="22" t="s">
        <v>1159</v>
      </c>
      <c r="B557" s="23" t="s">
        <v>1195</v>
      </c>
      <c r="C557" s="33" t="s">
        <v>1196</v>
      </c>
      <c r="D557" s="42" t="s">
        <v>32</v>
      </c>
      <c r="E557" s="34" t="s">
        <v>32</v>
      </c>
      <c r="F557" s="42" t="s">
        <v>32</v>
      </c>
      <c r="G557" s="42" t="s">
        <v>32</v>
      </c>
      <c r="H557" s="42">
        <f t="shared" si="166"/>
        <v>3.2603560099999997</v>
      </c>
      <c r="I557" s="42" t="s">
        <v>32</v>
      </c>
      <c r="J557" s="42">
        <v>0</v>
      </c>
      <c r="K557" s="42" t="s">
        <v>32</v>
      </c>
      <c r="L557" s="42">
        <v>3.2603560099999997</v>
      </c>
      <c r="M557" s="42" t="s">
        <v>32</v>
      </c>
      <c r="N557" s="42">
        <v>0</v>
      </c>
      <c r="O557" s="42" t="s">
        <v>32</v>
      </c>
      <c r="P557" s="42">
        <v>0</v>
      </c>
      <c r="Q557" s="42" t="s">
        <v>32</v>
      </c>
      <c r="R557" s="42" t="s">
        <v>32</v>
      </c>
      <c r="S557" s="88" t="s">
        <v>32</v>
      </c>
      <c r="T557" s="24" t="s">
        <v>1197</v>
      </c>
      <c r="U557" s="1"/>
      <c r="W557" s="3"/>
      <c r="X557" s="3"/>
      <c r="Y557" s="3"/>
      <c r="Z557" s="3"/>
      <c r="AD557" s="1"/>
      <c r="AE557" s="1"/>
    </row>
    <row r="558" spans="1:31" ht="61.5" customHeight="1" x14ac:dyDescent="0.25">
      <c r="A558" s="22" t="s">
        <v>1159</v>
      </c>
      <c r="B558" s="32" t="s">
        <v>1198</v>
      </c>
      <c r="C558" s="33" t="s">
        <v>1199</v>
      </c>
      <c r="D558" s="42">
        <v>13.263418708000001</v>
      </c>
      <c r="E558" s="34">
        <v>0</v>
      </c>
      <c r="F558" s="42">
        <f>D558-E558</f>
        <v>13.263418708000001</v>
      </c>
      <c r="G558" s="42">
        <f>I558+K558+M558+O558</f>
        <v>0.85621146000000004</v>
      </c>
      <c r="H558" s="42">
        <f t="shared" si="166"/>
        <v>0.13191800000000001</v>
      </c>
      <c r="I558" s="42">
        <v>0</v>
      </c>
      <c r="J558" s="42">
        <v>0</v>
      </c>
      <c r="K558" s="42">
        <v>0</v>
      </c>
      <c r="L558" s="42">
        <v>0</v>
      </c>
      <c r="M558" s="42">
        <v>0</v>
      </c>
      <c r="N558" s="42">
        <v>0.13191800000000001</v>
      </c>
      <c r="O558" s="42">
        <v>0.85621146000000004</v>
      </c>
      <c r="P558" s="42">
        <v>0</v>
      </c>
      <c r="Q558" s="42">
        <f>F558-H558</f>
        <v>13.131500708000001</v>
      </c>
      <c r="R558" s="42">
        <f t="shared" ref="R558:R561" si="174">H558-(I558+K558+M558)</f>
        <v>0.13191800000000001</v>
      </c>
      <c r="S558" s="88">
        <v>1</v>
      </c>
      <c r="T558" s="24" t="s">
        <v>732</v>
      </c>
      <c r="U558" s="1"/>
      <c r="W558" s="3"/>
      <c r="X558" s="3"/>
      <c r="Y558" s="3"/>
      <c r="Z558" s="3"/>
      <c r="AD558" s="1"/>
      <c r="AE558" s="1"/>
    </row>
    <row r="559" spans="1:31" ht="62.25" customHeight="1" x14ac:dyDescent="0.25">
      <c r="A559" s="22" t="s">
        <v>1159</v>
      </c>
      <c r="B559" s="32" t="s">
        <v>1200</v>
      </c>
      <c r="C559" s="33" t="s">
        <v>1201</v>
      </c>
      <c r="D559" s="42">
        <v>17.784733142</v>
      </c>
      <c r="E559" s="34">
        <v>0</v>
      </c>
      <c r="F559" s="42">
        <f>D559-E559</f>
        <v>17.784733142</v>
      </c>
      <c r="G559" s="42">
        <f>I559+K559+M559+O559</f>
        <v>17.784733142</v>
      </c>
      <c r="H559" s="42">
        <f t="shared" ref="H559:H578" si="175">J559+L559+N559+P559</f>
        <v>0</v>
      </c>
      <c r="I559" s="42">
        <v>0</v>
      </c>
      <c r="J559" s="42">
        <v>1.509312E-2</v>
      </c>
      <c r="K559" s="42">
        <v>0</v>
      </c>
      <c r="L559" s="42">
        <v>-1.509312E-2</v>
      </c>
      <c r="M559" s="42">
        <v>0</v>
      </c>
      <c r="N559" s="42">
        <v>0</v>
      </c>
      <c r="O559" s="42">
        <v>17.784733142</v>
      </c>
      <c r="P559" s="42">
        <v>0</v>
      </c>
      <c r="Q559" s="42">
        <f>F559-H559</f>
        <v>17.784733142</v>
      </c>
      <c r="R559" s="42">
        <f t="shared" si="174"/>
        <v>0</v>
      </c>
      <c r="S559" s="88">
        <v>0</v>
      </c>
      <c r="T559" s="24" t="s">
        <v>32</v>
      </c>
      <c r="U559" s="1"/>
      <c r="W559" s="3"/>
      <c r="X559" s="3"/>
      <c r="Y559" s="3"/>
      <c r="Z559" s="3"/>
      <c r="AD559" s="1"/>
      <c r="AE559" s="1"/>
    </row>
    <row r="560" spans="1:31" ht="48" customHeight="1" x14ac:dyDescent="0.25">
      <c r="A560" s="27" t="s">
        <v>1159</v>
      </c>
      <c r="B560" s="41" t="s">
        <v>1202</v>
      </c>
      <c r="C560" s="42" t="s">
        <v>1203</v>
      </c>
      <c r="D560" s="42">
        <v>86.216409800000008</v>
      </c>
      <c r="E560" s="34">
        <v>1.7999999999999998</v>
      </c>
      <c r="F560" s="42">
        <f>D560-E560</f>
        <v>84.416409800000011</v>
      </c>
      <c r="G560" s="42">
        <f>I560+K560+M560+O560</f>
        <v>79.1164098</v>
      </c>
      <c r="H560" s="42">
        <f t="shared" si="175"/>
        <v>2.3216395099999998</v>
      </c>
      <c r="I560" s="42">
        <v>0.6</v>
      </c>
      <c r="J560" s="42">
        <v>0.13571563</v>
      </c>
      <c r="K560" s="42">
        <v>0.6</v>
      </c>
      <c r="L560" s="42">
        <v>1.2491657</v>
      </c>
      <c r="M560" s="42">
        <v>0.6</v>
      </c>
      <c r="N560" s="42">
        <v>0.93675818</v>
      </c>
      <c r="O560" s="42">
        <v>77.316409800000002</v>
      </c>
      <c r="P560" s="42">
        <v>0</v>
      </c>
      <c r="Q560" s="42">
        <f>F560-H560</f>
        <v>82.094770290000014</v>
      </c>
      <c r="R560" s="42">
        <f t="shared" si="174"/>
        <v>0.52163950999999997</v>
      </c>
      <c r="S560" s="88">
        <f t="shared" ref="S560" si="176">R560/(I560+K560+M560)</f>
        <v>0.28979972777777779</v>
      </c>
      <c r="T560" s="24" t="s">
        <v>228</v>
      </c>
      <c r="U560" s="1"/>
      <c r="W560" s="3"/>
      <c r="X560" s="3"/>
      <c r="Y560" s="3"/>
      <c r="Z560" s="3"/>
      <c r="AD560" s="1"/>
      <c r="AE560" s="1"/>
    </row>
    <row r="561" spans="1:31" ht="47.25" customHeight="1" x14ac:dyDescent="0.25">
      <c r="A561" s="27" t="s">
        <v>1159</v>
      </c>
      <c r="B561" s="41" t="s">
        <v>1204</v>
      </c>
      <c r="C561" s="42" t="s">
        <v>1205</v>
      </c>
      <c r="D561" s="42">
        <v>10.642496042000001</v>
      </c>
      <c r="E561" s="34">
        <v>0</v>
      </c>
      <c r="F561" s="42">
        <f>D561-E561</f>
        <v>10.642496042000001</v>
      </c>
      <c r="G561" s="42">
        <f>I561+K561+M561+O561</f>
        <v>10.642496042000001</v>
      </c>
      <c r="H561" s="42">
        <f t="shared" si="175"/>
        <v>0</v>
      </c>
      <c r="I561" s="42">
        <v>0</v>
      </c>
      <c r="J561" s="42">
        <v>3.1398000000000003E-3</v>
      </c>
      <c r="K561" s="42">
        <v>0</v>
      </c>
      <c r="L561" s="42">
        <v>-3.1398000000000003E-3</v>
      </c>
      <c r="M561" s="42">
        <v>0</v>
      </c>
      <c r="N561" s="42">
        <v>0</v>
      </c>
      <c r="O561" s="42">
        <v>10.642496042000001</v>
      </c>
      <c r="P561" s="42">
        <v>0</v>
      </c>
      <c r="Q561" s="42">
        <f>F561-H561</f>
        <v>10.642496042000001</v>
      </c>
      <c r="R561" s="42">
        <f t="shared" si="174"/>
        <v>0</v>
      </c>
      <c r="S561" s="88">
        <v>0</v>
      </c>
      <c r="T561" s="24" t="s">
        <v>32</v>
      </c>
      <c r="U561" s="1"/>
      <c r="W561" s="3"/>
      <c r="X561" s="3"/>
      <c r="Y561" s="3"/>
      <c r="Z561" s="3"/>
      <c r="AD561" s="1"/>
      <c r="AE561" s="1"/>
    </row>
    <row r="562" spans="1:31" ht="31.5" customHeight="1" x14ac:dyDescent="0.25">
      <c r="A562" s="27" t="s">
        <v>1159</v>
      </c>
      <c r="B562" s="41" t="s">
        <v>1206</v>
      </c>
      <c r="C562" s="42" t="s">
        <v>1207</v>
      </c>
      <c r="D562" s="87" t="s">
        <v>32</v>
      </c>
      <c r="E562" s="87" t="s">
        <v>32</v>
      </c>
      <c r="F562" s="87" t="s">
        <v>32</v>
      </c>
      <c r="G562" s="87" t="s">
        <v>32</v>
      </c>
      <c r="H562" s="42">
        <f t="shared" si="175"/>
        <v>4.1572835099999992</v>
      </c>
      <c r="I562" s="42" t="s">
        <v>32</v>
      </c>
      <c r="J562" s="42">
        <v>4.1572835099999992</v>
      </c>
      <c r="K562" s="42" t="s">
        <v>32</v>
      </c>
      <c r="L562" s="42">
        <v>0</v>
      </c>
      <c r="M562" s="42" t="s">
        <v>32</v>
      </c>
      <c r="N562" s="42">
        <v>0</v>
      </c>
      <c r="O562" s="42" t="s">
        <v>32</v>
      </c>
      <c r="P562" s="42">
        <v>0</v>
      </c>
      <c r="Q562" s="42" t="s">
        <v>32</v>
      </c>
      <c r="R562" s="42" t="s">
        <v>32</v>
      </c>
      <c r="S562" s="42" t="s">
        <v>32</v>
      </c>
      <c r="T562" s="42" t="s">
        <v>1208</v>
      </c>
      <c r="U562" s="1"/>
      <c r="W562" s="3"/>
      <c r="X562" s="3"/>
      <c r="Y562" s="3"/>
      <c r="Z562" s="3"/>
      <c r="AD562" s="1"/>
      <c r="AE562" s="1"/>
    </row>
    <row r="563" spans="1:31" ht="31.5" customHeight="1" x14ac:dyDescent="0.25">
      <c r="A563" s="22" t="s">
        <v>1159</v>
      </c>
      <c r="B563" s="32" t="s">
        <v>1209</v>
      </c>
      <c r="C563" s="33" t="s">
        <v>1210</v>
      </c>
      <c r="D563" s="42">
        <v>6.1823814219999997</v>
      </c>
      <c r="E563" s="34">
        <v>0</v>
      </c>
      <c r="F563" s="42">
        <f>D563-E563</f>
        <v>6.1823814219999997</v>
      </c>
      <c r="G563" s="42">
        <f>I563+K563+M563+O563</f>
        <v>6.1823814219999997</v>
      </c>
      <c r="H563" s="42">
        <f t="shared" si="175"/>
        <v>0</v>
      </c>
      <c r="I563" s="42">
        <v>0</v>
      </c>
      <c r="J563" s="42">
        <v>1.8159700000000001E-3</v>
      </c>
      <c r="K563" s="42">
        <v>0</v>
      </c>
      <c r="L563" s="42">
        <v>-1.8159700000000001E-3</v>
      </c>
      <c r="M563" s="42">
        <v>0</v>
      </c>
      <c r="N563" s="42">
        <v>0</v>
      </c>
      <c r="O563" s="42">
        <v>6.1823814219999997</v>
      </c>
      <c r="P563" s="42">
        <v>0</v>
      </c>
      <c r="Q563" s="42">
        <f>F563-H563</f>
        <v>6.1823814219999997</v>
      </c>
      <c r="R563" s="42">
        <f t="shared" ref="R563:R565" si="177">H563-(I563+K563+M563)</f>
        <v>0</v>
      </c>
      <c r="S563" s="88">
        <v>0</v>
      </c>
      <c r="T563" s="24" t="s">
        <v>32</v>
      </c>
      <c r="U563" s="1"/>
      <c r="W563" s="3"/>
      <c r="X563" s="3"/>
      <c r="Y563" s="3"/>
      <c r="Z563" s="3"/>
      <c r="AD563" s="1"/>
      <c r="AE563" s="1"/>
    </row>
    <row r="564" spans="1:31" ht="90" customHeight="1" x14ac:dyDescent="0.25">
      <c r="A564" s="22" t="s">
        <v>1159</v>
      </c>
      <c r="B564" s="32" t="s">
        <v>1211</v>
      </c>
      <c r="C564" s="33" t="s">
        <v>1212</v>
      </c>
      <c r="D564" s="42">
        <v>11.875642987999999</v>
      </c>
      <c r="E564" s="34">
        <v>2.6488701699999999</v>
      </c>
      <c r="F564" s="42">
        <f>D564-E564</f>
        <v>9.2267728179999988</v>
      </c>
      <c r="G564" s="42">
        <f>I564+K564+M564+O564</f>
        <v>8.8363271559999994</v>
      </c>
      <c r="H564" s="42">
        <f t="shared" si="175"/>
        <v>4.0845119099999998</v>
      </c>
      <c r="I564" s="42">
        <v>0</v>
      </c>
      <c r="J564" s="42">
        <v>0.23684756000000001</v>
      </c>
      <c r="K564" s="34">
        <v>0.57499999999999996</v>
      </c>
      <c r="L564" s="42">
        <v>3.8315929199999998</v>
      </c>
      <c r="M564" s="42">
        <v>1.7344569320000001</v>
      </c>
      <c r="N564" s="42">
        <v>1.6071430000000001E-2</v>
      </c>
      <c r="O564" s="42">
        <v>6.5268702239999996</v>
      </c>
      <c r="P564" s="42">
        <v>0</v>
      </c>
      <c r="Q564" s="42">
        <f>F564-H564</f>
        <v>5.142260907999999</v>
      </c>
      <c r="R564" s="42">
        <f t="shared" si="177"/>
        <v>1.775054978</v>
      </c>
      <c r="S564" s="88">
        <f t="shared" ref="S564:S565" si="178">R564/(I564+K564+M564)</f>
        <v>0.76860276258228144</v>
      </c>
      <c r="T564" s="24" t="s">
        <v>1213</v>
      </c>
      <c r="U564" s="1"/>
      <c r="W564" s="3"/>
      <c r="X564" s="3"/>
      <c r="Y564" s="3"/>
      <c r="Z564" s="3"/>
      <c r="AD564" s="1"/>
      <c r="AE564" s="1"/>
    </row>
    <row r="565" spans="1:31" ht="31.5" customHeight="1" x14ac:dyDescent="0.25">
      <c r="A565" s="22" t="s">
        <v>1159</v>
      </c>
      <c r="B565" s="32" t="s">
        <v>1214</v>
      </c>
      <c r="C565" s="33" t="s">
        <v>1215</v>
      </c>
      <c r="D565" s="42">
        <v>14.110779999999998</v>
      </c>
      <c r="E565" s="34">
        <v>0</v>
      </c>
      <c r="F565" s="42">
        <f>D565-E565</f>
        <v>14.110779999999998</v>
      </c>
      <c r="G565" s="42">
        <f>I565+K565+M565+O565</f>
        <v>2</v>
      </c>
      <c r="H565" s="42">
        <f t="shared" si="175"/>
        <v>0</v>
      </c>
      <c r="I565" s="42">
        <v>0.26025471499999997</v>
      </c>
      <c r="J565" s="42">
        <v>5.1295589999999995E-2</v>
      </c>
      <c r="K565" s="34">
        <v>1.2277319549999999</v>
      </c>
      <c r="L565" s="42">
        <v>-5.1295589999999995E-2</v>
      </c>
      <c r="M565" s="42">
        <v>0.51201333000000027</v>
      </c>
      <c r="N565" s="42">
        <v>0</v>
      </c>
      <c r="O565" s="42">
        <v>0</v>
      </c>
      <c r="P565" s="42">
        <v>0</v>
      </c>
      <c r="Q565" s="42">
        <f>F565-H565</f>
        <v>14.110779999999998</v>
      </c>
      <c r="R565" s="42">
        <f t="shared" si="177"/>
        <v>-2</v>
      </c>
      <c r="S565" s="88">
        <f t="shared" si="178"/>
        <v>-1</v>
      </c>
      <c r="T565" s="24" t="s">
        <v>228</v>
      </c>
      <c r="U565" s="1"/>
      <c r="W565" s="3"/>
      <c r="X565" s="3"/>
      <c r="Y565" s="3"/>
      <c r="Z565" s="3"/>
      <c r="AD565" s="1"/>
      <c r="AE565" s="1"/>
    </row>
    <row r="566" spans="1:31" ht="47.25" customHeight="1" x14ac:dyDescent="0.25">
      <c r="A566" s="22" t="s">
        <v>1159</v>
      </c>
      <c r="B566" s="32" t="s">
        <v>1216</v>
      </c>
      <c r="C566" s="33" t="s">
        <v>1217</v>
      </c>
      <c r="D566" s="87" t="s">
        <v>32</v>
      </c>
      <c r="E566" s="87" t="s">
        <v>32</v>
      </c>
      <c r="F566" s="87" t="s">
        <v>32</v>
      </c>
      <c r="G566" s="87" t="s">
        <v>32</v>
      </c>
      <c r="H566" s="42">
        <f t="shared" si="175"/>
        <v>0.35519825999999999</v>
      </c>
      <c r="I566" s="42" t="s">
        <v>32</v>
      </c>
      <c r="J566" s="42">
        <v>0.35519825999999999</v>
      </c>
      <c r="K566" s="42" t="s">
        <v>32</v>
      </c>
      <c r="L566" s="42">
        <v>0</v>
      </c>
      <c r="M566" s="42" t="s">
        <v>32</v>
      </c>
      <c r="N566" s="42">
        <v>0</v>
      </c>
      <c r="O566" s="42" t="s">
        <v>32</v>
      </c>
      <c r="P566" s="42">
        <v>0</v>
      </c>
      <c r="Q566" s="42" t="s">
        <v>32</v>
      </c>
      <c r="R566" s="42" t="s">
        <v>32</v>
      </c>
      <c r="S566" s="42" t="s">
        <v>32</v>
      </c>
      <c r="T566" s="42" t="s">
        <v>361</v>
      </c>
      <c r="U566" s="1"/>
      <c r="W566" s="3"/>
      <c r="X566" s="3"/>
      <c r="Y566" s="3"/>
      <c r="Z566" s="3"/>
      <c r="AD566" s="1"/>
      <c r="AE566" s="1"/>
    </row>
    <row r="567" spans="1:31" ht="47.25" customHeight="1" x14ac:dyDescent="0.25">
      <c r="A567" s="27" t="s">
        <v>1159</v>
      </c>
      <c r="B567" s="41" t="s">
        <v>1218</v>
      </c>
      <c r="C567" s="50" t="s">
        <v>1219</v>
      </c>
      <c r="D567" s="42">
        <v>31.598399999999998</v>
      </c>
      <c r="E567" s="34">
        <v>0</v>
      </c>
      <c r="F567" s="42">
        <f>D567-E567</f>
        <v>31.598399999999998</v>
      </c>
      <c r="G567" s="42">
        <f>I567+K567+M567+O567</f>
        <v>31.598399999999998</v>
      </c>
      <c r="H567" s="42">
        <f t="shared" si="175"/>
        <v>0</v>
      </c>
      <c r="I567" s="42">
        <v>0</v>
      </c>
      <c r="J567" s="42">
        <v>0</v>
      </c>
      <c r="K567" s="34">
        <v>0</v>
      </c>
      <c r="L567" s="42">
        <v>0</v>
      </c>
      <c r="M567" s="42">
        <v>0</v>
      </c>
      <c r="N567" s="42">
        <v>0</v>
      </c>
      <c r="O567" s="42">
        <v>31.598399999999998</v>
      </c>
      <c r="P567" s="42">
        <v>0</v>
      </c>
      <c r="Q567" s="42">
        <f>F567-H567</f>
        <v>31.598399999999998</v>
      </c>
      <c r="R567" s="42">
        <f>H567-(I567+K567+M567)</f>
        <v>0</v>
      </c>
      <c r="S567" s="88">
        <v>0</v>
      </c>
      <c r="T567" s="24" t="s">
        <v>32</v>
      </c>
      <c r="U567" s="1"/>
      <c r="W567" s="3"/>
      <c r="X567" s="3"/>
      <c r="Y567" s="3"/>
      <c r="Z567" s="3"/>
      <c r="AD567" s="1"/>
      <c r="AE567" s="1"/>
    </row>
    <row r="568" spans="1:31" ht="47.25" customHeight="1" x14ac:dyDescent="0.25">
      <c r="A568" s="27" t="s">
        <v>1159</v>
      </c>
      <c r="B568" s="41" t="s">
        <v>1220</v>
      </c>
      <c r="C568" s="50" t="s">
        <v>1221</v>
      </c>
      <c r="D568" s="87" t="s">
        <v>32</v>
      </c>
      <c r="E568" s="87" t="s">
        <v>32</v>
      </c>
      <c r="F568" s="87" t="s">
        <v>32</v>
      </c>
      <c r="G568" s="87" t="s">
        <v>32</v>
      </c>
      <c r="H568" s="42">
        <f t="shared" si="175"/>
        <v>3.7125180000000001E-2</v>
      </c>
      <c r="I568" s="42" t="s">
        <v>32</v>
      </c>
      <c r="J568" s="42">
        <v>3.7125180000000001E-2</v>
      </c>
      <c r="K568" s="42" t="s">
        <v>32</v>
      </c>
      <c r="L568" s="42">
        <v>0</v>
      </c>
      <c r="M568" s="42" t="s">
        <v>32</v>
      </c>
      <c r="N568" s="42">
        <v>0</v>
      </c>
      <c r="O568" s="42" t="s">
        <v>32</v>
      </c>
      <c r="P568" s="42">
        <v>0</v>
      </c>
      <c r="Q568" s="42" t="s">
        <v>32</v>
      </c>
      <c r="R568" s="42" t="s">
        <v>32</v>
      </c>
      <c r="S568" s="42" t="s">
        <v>32</v>
      </c>
      <c r="T568" s="42" t="s">
        <v>361</v>
      </c>
      <c r="U568" s="1"/>
      <c r="W568" s="3"/>
      <c r="X568" s="3"/>
      <c r="Y568" s="3"/>
      <c r="Z568" s="3"/>
      <c r="AD568" s="1"/>
      <c r="AE568" s="1"/>
    </row>
    <row r="569" spans="1:31" ht="118.5" customHeight="1" x14ac:dyDescent="0.25">
      <c r="A569" s="22" t="s">
        <v>1159</v>
      </c>
      <c r="B569" s="32" t="s">
        <v>1222</v>
      </c>
      <c r="C569" s="33" t="s">
        <v>1223</v>
      </c>
      <c r="D569" s="42">
        <v>9</v>
      </c>
      <c r="E569" s="34">
        <v>0</v>
      </c>
      <c r="F569" s="42">
        <f>D569-E569</f>
        <v>9</v>
      </c>
      <c r="G569" s="42">
        <f>I569+K569+M569+O569</f>
        <v>9</v>
      </c>
      <c r="H569" s="42">
        <f t="shared" si="175"/>
        <v>0.80400445999999992</v>
      </c>
      <c r="I569" s="42">
        <v>0</v>
      </c>
      <c r="J569" s="42">
        <v>0</v>
      </c>
      <c r="K569" s="34">
        <v>0</v>
      </c>
      <c r="L569" s="42">
        <v>0.76492789999999988</v>
      </c>
      <c r="M569" s="42">
        <v>0</v>
      </c>
      <c r="N569" s="42">
        <v>3.9076560000000003E-2</v>
      </c>
      <c r="O569" s="42">
        <v>9</v>
      </c>
      <c r="P569" s="42">
        <v>0</v>
      </c>
      <c r="Q569" s="42">
        <f>F569-H569</f>
        <v>8.1959955400000002</v>
      </c>
      <c r="R569" s="42">
        <f>H569-(I569+K569+M569)</f>
        <v>0.80400445999999992</v>
      </c>
      <c r="S569" s="88">
        <v>1</v>
      </c>
      <c r="T569" s="24" t="s">
        <v>1224</v>
      </c>
      <c r="U569" s="1"/>
      <c r="W569" s="3"/>
      <c r="X569" s="3"/>
      <c r="Y569" s="3"/>
      <c r="Z569" s="3"/>
      <c r="AD569" s="1"/>
      <c r="AE569" s="1"/>
    </row>
    <row r="570" spans="1:31" ht="78.75" customHeight="1" x14ac:dyDescent="0.25">
      <c r="A570" s="22" t="s">
        <v>1159</v>
      </c>
      <c r="B570" s="23" t="s">
        <v>1225</v>
      </c>
      <c r="C570" s="33" t="s">
        <v>1226</v>
      </c>
      <c r="D570" s="42" t="s">
        <v>32</v>
      </c>
      <c r="E570" s="34" t="s">
        <v>32</v>
      </c>
      <c r="F570" s="42" t="s">
        <v>32</v>
      </c>
      <c r="G570" s="42" t="s">
        <v>32</v>
      </c>
      <c r="H570" s="42">
        <f t="shared" si="175"/>
        <v>6.0286066099999998</v>
      </c>
      <c r="I570" s="42" t="s">
        <v>32</v>
      </c>
      <c r="J570" s="42">
        <v>6.0286066099999998</v>
      </c>
      <c r="K570" s="42" t="s">
        <v>32</v>
      </c>
      <c r="L570" s="42">
        <v>0</v>
      </c>
      <c r="M570" s="42" t="s">
        <v>32</v>
      </c>
      <c r="N570" s="42">
        <v>0</v>
      </c>
      <c r="O570" s="90" t="s">
        <v>32</v>
      </c>
      <c r="P570" s="42">
        <v>0</v>
      </c>
      <c r="Q570" s="42" t="s">
        <v>32</v>
      </c>
      <c r="R570" s="42" t="s">
        <v>32</v>
      </c>
      <c r="S570" s="88" t="s">
        <v>32</v>
      </c>
      <c r="T570" s="24" t="s">
        <v>1227</v>
      </c>
      <c r="U570" s="1"/>
      <c r="W570" s="3"/>
      <c r="X570" s="3"/>
      <c r="Y570" s="3"/>
      <c r="Z570" s="3"/>
      <c r="AD570" s="1"/>
      <c r="AE570" s="1"/>
    </row>
    <row r="571" spans="1:31" ht="63" customHeight="1" x14ac:dyDescent="0.25">
      <c r="A571" s="22" t="s">
        <v>1159</v>
      </c>
      <c r="B571" s="30" t="s">
        <v>1228</v>
      </c>
      <c r="C571" s="40" t="s">
        <v>1229</v>
      </c>
      <c r="D571" s="42">
        <v>27.501172407999995</v>
      </c>
      <c r="E571" s="34">
        <v>3.0008639399999999</v>
      </c>
      <c r="F571" s="42">
        <f>D571-E571</f>
        <v>24.500308467999997</v>
      </c>
      <c r="G571" s="42">
        <f>I571+K571+M571+O571</f>
        <v>24.034542193999997</v>
      </c>
      <c r="H571" s="42">
        <f t="shared" si="175"/>
        <v>7.052431799999999</v>
      </c>
      <c r="I571" s="42">
        <v>0.49261002000000004</v>
      </c>
      <c r="J571" s="42">
        <v>6.7170754099999996</v>
      </c>
      <c r="K571" s="34">
        <v>1.9704400800000001</v>
      </c>
      <c r="L571" s="42">
        <v>0.23553832000000002</v>
      </c>
      <c r="M571" s="42">
        <v>0.34719189800000005</v>
      </c>
      <c r="N571" s="42">
        <v>9.9818069999999898E-2</v>
      </c>
      <c r="O571" s="42">
        <v>21.224300195999994</v>
      </c>
      <c r="P571" s="42">
        <v>0</v>
      </c>
      <c r="Q571" s="42">
        <f>F571-H571</f>
        <v>17.447876667999999</v>
      </c>
      <c r="R571" s="42">
        <f t="shared" ref="R571:R573" si="179">H571-(I571+K571+M571)</f>
        <v>4.2421898019999986</v>
      </c>
      <c r="S571" s="88">
        <f t="shared" ref="S571:S573" si="180">R571/(I571+K571+M571)</f>
        <v>1.5095460835825136</v>
      </c>
      <c r="T571" s="24" t="s">
        <v>1230</v>
      </c>
      <c r="U571" s="1"/>
      <c r="W571" s="3"/>
      <c r="X571" s="3"/>
      <c r="Y571" s="3"/>
      <c r="Z571" s="3"/>
      <c r="AD571" s="1"/>
      <c r="AE571" s="1"/>
    </row>
    <row r="572" spans="1:31" ht="63" customHeight="1" x14ac:dyDescent="0.25">
      <c r="A572" s="22" t="s">
        <v>1159</v>
      </c>
      <c r="B572" s="23" t="s">
        <v>1231</v>
      </c>
      <c r="C572" s="24" t="s">
        <v>1232</v>
      </c>
      <c r="D572" s="42">
        <v>458.95989887539997</v>
      </c>
      <c r="E572" s="34">
        <v>16.006079</v>
      </c>
      <c r="F572" s="42">
        <f>D572-E572</f>
        <v>442.95381987539997</v>
      </c>
      <c r="G572" s="42">
        <f>I572+K572+M572+O572</f>
        <v>18</v>
      </c>
      <c r="H572" s="42">
        <f t="shared" si="175"/>
        <v>0</v>
      </c>
      <c r="I572" s="42">
        <v>0.45724329999999996</v>
      </c>
      <c r="J572" s="42">
        <v>0</v>
      </c>
      <c r="K572" s="42">
        <v>0</v>
      </c>
      <c r="L572" s="42">
        <v>0</v>
      </c>
      <c r="M572" s="42">
        <v>1.8</v>
      </c>
      <c r="N572" s="42">
        <v>0</v>
      </c>
      <c r="O572" s="42">
        <v>15.742756700000001</v>
      </c>
      <c r="P572" s="42">
        <v>0</v>
      </c>
      <c r="Q572" s="42">
        <f>F572-H572</f>
        <v>442.95381987539997</v>
      </c>
      <c r="R572" s="42">
        <f t="shared" si="179"/>
        <v>-2.2572432999999998</v>
      </c>
      <c r="S572" s="88">
        <f t="shared" si="180"/>
        <v>-1</v>
      </c>
      <c r="T572" s="24" t="s">
        <v>1143</v>
      </c>
      <c r="U572" s="1"/>
      <c r="W572" s="3"/>
      <c r="X572" s="3"/>
      <c r="Y572" s="3"/>
      <c r="Z572" s="3"/>
      <c r="AD572" s="1"/>
      <c r="AE572" s="1"/>
    </row>
    <row r="573" spans="1:31" ht="71.25" customHeight="1" x14ac:dyDescent="0.25">
      <c r="A573" s="22" t="s">
        <v>1159</v>
      </c>
      <c r="B573" s="30" t="s">
        <v>1233</v>
      </c>
      <c r="C573" s="48" t="s">
        <v>1234</v>
      </c>
      <c r="D573" s="42">
        <v>8.0400000000000009</v>
      </c>
      <c r="E573" s="34">
        <v>1.9385674700000002</v>
      </c>
      <c r="F573" s="42">
        <f>D573-E573</f>
        <v>6.1014325300000003</v>
      </c>
      <c r="G573" s="42">
        <f>I573+K573+M573+O573</f>
        <v>4.4400000000000004</v>
      </c>
      <c r="H573" s="42">
        <f t="shared" si="175"/>
        <v>2.8801917600000002</v>
      </c>
      <c r="I573" s="42">
        <v>0</v>
      </c>
      <c r="J573" s="42">
        <v>6.2111100000000002E-2</v>
      </c>
      <c r="K573" s="42">
        <v>0.25</v>
      </c>
      <c r="L573" s="42">
        <v>1.087596</v>
      </c>
      <c r="M573" s="42">
        <v>1.0730502959999999</v>
      </c>
      <c r="N573" s="42">
        <v>1.7304846600000001</v>
      </c>
      <c r="O573" s="42">
        <v>3.1169497040000005</v>
      </c>
      <c r="P573" s="42">
        <v>0</v>
      </c>
      <c r="Q573" s="42">
        <f>F573-H573</f>
        <v>3.2212407700000001</v>
      </c>
      <c r="R573" s="42">
        <f t="shared" si="179"/>
        <v>1.5571414640000003</v>
      </c>
      <c r="S573" s="88">
        <f t="shared" si="180"/>
        <v>1.1769329319586204</v>
      </c>
      <c r="T573" s="24" t="s">
        <v>1235</v>
      </c>
      <c r="U573" s="1"/>
      <c r="W573" s="3"/>
      <c r="X573" s="3"/>
      <c r="Y573" s="3"/>
      <c r="Z573" s="3"/>
      <c r="AD573" s="1"/>
      <c r="AE573" s="1"/>
    </row>
    <row r="574" spans="1:31" ht="110.25" customHeight="1" x14ac:dyDescent="0.25">
      <c r="A574" s="22" t="s">
        <v>1159</v>
      </c>
      <c r="B574" s="30" t="s">
        <v>1236</v>
      </c>
      <c r="C574" s="48" t="s">
        <v>1237</v>
      </c>
      <c r="D574" s="87" t="s">
        <v>32</v>
      </c>
      <c r="E574" s="87" t="s">
        <v>32</v>
      </c>
      <c r="F574" s="87" t="s">
        <v>32</v>
      </c>
      <c r="G574" s="87" t="s">
        <v>32</v>
      </c>
      <c r="H574" s="42">
        <f t="shared" si="175"/>
        <v>0.48</v>
      </c>
      <c r="I574" s="42" t="s">
        <v>32</v>
      </c>
      <c r="J574" s="42">
        <v>0.48</v>
      </c>
      <c r="K574" s="42" t="s">
        <v>32</v>
      </c>
      <c r="L574" s="42">
        <v>0</v>
      </c>
      <c r="M574" s="42" t="s">
        <v>32</v>
      </c>
      <c r="N574" s="42">
        <v>0</v>
      </c>
      <c r="O574" s="42" t="s">
        <v>32</v>
      </c>
      <c r="P574" s="42">
        <v>0</v>
      </c>
      <c r="Q574" s="42" t="s">
        <v>32</v>
      </c>
      <c r="R574" s="42" t="s">
        <v>32</v>
      </c>
      <c r="S574" s="42" t="s">
        <v>32</v>
      </c>
      <c r="T574" s="42" t="s">
        <v>1238</v>
      </c>
      <c r="U574" s="1"/>
      <c r="W574" s="3"/>
      <c r="X574" s="3"/>
      <c r="Y574" s="3"/>
      <c r="Z574" s="3"/>
      <c r="AD574" s="1"/>
      <c r="AE574" s="1"/>
    </row>
    <row r="575" spans="1:31" ht="107.25" customHeight="1" x14ac:dyDescent="0.25">
      <c r="A575" s="22" t="s">
        <v>1159</v>
      </c>
      <c r="B575" s="30" t="s">
        <v>1239</v>
      </c>
      <c r="C575" s="48" t="s">
        <v>1240</v>
      </c>
      <c r="D575" s="87" t="s">
        <v>32</v>
      </c>
      <c r="E575" s="87" t="s">
        <v>32</v>
      </c>
      <c r="F575" s="87" t="s">
        <v>32</v>
      </c>
      <c r="G575" s="87" t="s">
        <v>32</v>
      </c>
      <c r="H575" s="42">
        <f t="shared" si="175"/>
        <v>0.8619969999999999</v>
      </c>
      <c r="I575" s="42" t="s">
        <v>32</v>
      </c>
      <c r="J575" s="42">
        <v>0.8619969999999999</v>
      </c>
      <c r="K575" s="42" t="s">
        <v>32</v>
      </c>
      <c r="L575" s="42">
        <v>0</v>
      </c>
      <c r="M575" s="42" t="s">
        <v>32</v>
      </c>
      <c r="N575" s="42">
        <v>0</v>
      </c>
      <c r="O575" s="42" t="s">
        <v>32</v>
      </c>
      <c r="P575" s="42">
        <v>0</v>
      </c>
      <c r="Q575" s="42" t="s">
        <v>32</v>
      </c>
      <c r="R575" s="42" t="s">
        <v>32</v>
      </c>
      <c r="S575" s="106" t="s">
        <v>32</v>
      </c>
      <c r="T575" s="42" t="s">
        <v>1238</v>
      </c>
      <c r="U575" s="1"/>
      <c r="W575" s="3"/>
      <c r="X575" s="3"/>
      <c r="Y575" s="3"/>
      <c r="Z575" s="3"/>
      <c r="AD575" s="1"/>
      <c r="AE575" s="1"/>
    </row>
    <row r="576" spans="1:31" ht="107.25" customHeight="1" x14ac:dyDescent="0.25">
      <c r="A576" s="22" t="s">
        <v>1159</v>
      </c>
      <c r="B576" s="30" t="s">
        <v>1241</v>
      </c>
      <c r="C576" s="48" t="s">
        <v>1242</v>
      </c>
      <c r="D576" s="87" t="s">
        <v>32</v>
      </c>
      <c r="E576" s="87" t="s">
        <v>32</v>
      </c>
      <c r="F576" s="87" t="s">
        <v>32</v>
      </c>
      <c r="G576" s="87" t="s">
        <v>32</v>
      </c>
      <c r="H576" s="42">
        <f>J576+L576+N576+P576</f>
        <v>0</v>
      </c>
      <c r="I576" s="42" t="s">
        <v>32</v>
      </c>
      <c r="J576" s="42">
        <v>0</v>
      </c>
      <c r="K576" s="42" t="s">
        <v>32</v>
      </c>
      <c r="L576" s="42">
        <v>0</v>
      </c>
      <c r="M576" s="42" t="s">
        <v>32</v>
      </c>
      <c r="N576" s="42">
        <v>0</v>
      </c>
      <c r="O576" s="42" t="s">
        <v>32</v>
      </c>
      <c r="P576" s="42">
        <v>0</v>
      </c>
      <c r="Q576" s="42" t="s">
        <v>32</v>
      </c>
      <c r="R576" s="42" t="s">
        <v>32</v>
      </c>
      <c r="S576" s="42" t="s">
        <v>32</v>
      </c>
      <c r="T576" s="42" t="s">
        <v>1243</v>
      </c>
      <c r="U576" s="1"/>
      <c r="W576" s="3"/>
      <c r="X576" s="3"/>
      <c r="Y576" s="3"/>
      <c r="Z576" s="3"/>
      <c r="AD576" s="1"/>
      <c r="AE576" s="1"/>
    </row>
    <row r="577" spans="1:31" ht="110.25" customHeight="1" x14ac:dyDescent="0.25">
      <c r="A577" s="22" t="s">
        <v>1159</v>
      </c>
      <c r="B577" s="46" t="s">
        <v>1244</v>
      </c>
      <c r="C577" s="33" t="s">
        <v>1245</v>
      </c>
      <c r="D577" s="42" t="s">
        <v>32</v>
      </c>
      <c r="E577" s="34" t="s">
        <v>32</v>
      </c>
      <c r="F577" s="42" t="s">
        <v>32</v>
      </c>
      <c r="G577" s="42" t="s">
        <v>32</v>
      </c>
      <c r="H577" s="42">
        <f t="shared" si="175"/>
        <v>4.7237791700000002</v>
      </c>
      <c r="I577" s="42" t="s">
        <v>32</v>
      </c>
      <c r="J577" s="42">
        <v>1.4430608700000001</v>
      </c>
      <c r="K577" s="42" t="s">
        <v>32</v>
      </c>
      <c r="L577" s="42">
        <v>3.28070314</v>
      </c>
      <c r="M577" s="42" t="s">
        <v>32</v>
      </c>
      <c r="N577" s="42">
        <v>1.5160000000001617E-5</v>
      </c>
      <c r="O577" s="90" t="s">
        <v>32</v>
      </c>
      <c r="P577" s="42">
        <v>0</v>
      </c>
      <c r="Q577" s="42" t="s">
        <v>32</v>
      </c>
      <c r="R577" s="42" t="s">
        <v>32</v>
      </c>
      <c r="S577" s="97" t="s">
        <v>32</v>
      </c>
      <c r="T577" s="24" t="s">
        <v>1246</v>
      </c>
      <c r="U577" s="1"/>
      <c r="W577" s="3"/>
      <c r="X577" s="3"/>
      <c r="Y577" s="3"/>
      <c r="Z577" s="3"/>
      <c r="AD577" s="1"/>
      <c r="AE577" s="1"/>
    </row>
    <row r="578" spans="1:31" ht="116.25" customHeight="1" x14ac:dyDescent="0.25">
      <c r="A578" s="92" t="s">
        <v>1159</v>
      </c>
      <c r="B578" s="111" t="s">
        <v>1247</v>
      </c>
      <c r="C578" s="39" t="s">
        <v>1248</v>
      </c>
      <c r="D578" s="95" t="s">
        <v>32</v>
      </c>
      <c r="E578" s="96" t="s">
        <v>32</v>
      </c>
      <c r="F578" s="95" t="s">
        <v>32</v>
      </c>
      <c r="G578" s="95" t="s">
        <v>32</v>
      </c>
      <c r="H578" s="42">
        <f t="shared" si="175"/>
        <v>2.1972070499999998</v>
      </c>
      <c r="I578" s="95" t="s">
        <v>32</v>
      </c>
      <c r="J578" s="95">
        <v>0</v>
      </c>
      <c r="K578" s="95" t="s">
        <v>32</v>
      </c>
      <c r="L578" s="95">
        <v>4.7992999999999999E-4</v>
      </c>
      <c r="M578" s="95" t="s">
        <v>32</v>
      </c>
      <c r="N578" s="95">
        <v>2.1967271199999998</v>
      </c>
      <c r="O578" s="104" t="s">
        <v>32</v>
      </c>
      <c r="P578" s="95">
        <v>0</v>
      </c>
      <c r="Q578" s="95" t="s">
        <v>32</v>
      </c>
      <c r="R578" s="95" t="s">
        <v>32</v>
      </c>
      <c r="S578" s="91" t="s">
        <v>32</v>
      </c>
      <c r="T578" s="43" t="s">
        <v>1249</v>
      </c>
      <c r="U578" s="1"/>
      <c r="W578" s="3"/>
      <c r="X578" s="3"/>
      <c r="Y578" s="3"/>
      <c r="Z578" s="3"/>
      <c r="AD578" s="1"/>
      <c r="AE578" s="1"/>
    </row>
    <row r="579" spans="1:31" ht="76.5" customHeight="1" x14ac:dyDescent="0.25">
      <c r="A579" s="132" t="s">
        <v>1159</v>
      </c>
      <c r="B579" s="152" t="s">
        <v>1250</v>
      </c>
      <c r="C579" s="141" t="s">
        <v>1251</v>
      </c>
      <c r="D579" s="113" t="s">
        <v>32</v>
      </c>
      <c r="E579" s="135" t="s">
        <v>32</v>
      </c>
      <c r="F579" s="113" t="s">
        <v>32</v>
      </c>
      <c r="G579" s="113" t="s">
        <v>32</v>
      </c>
      <c r="H579" s="106">
        <f>J579+L579+N579+P579</f>
        <v>0.53400000000000003</v>
      </c>
      <c r="I579" s="113" t="s">
        <v>32</v>
      </c>
      <c r="J579" s="113">
        <v>0</v>
      </c>
      <c r="K579" s="113" t="s">
        <v>32</v>
      </c>
      <c r="L579" s="113">
        <v>0</v>
      </c>
      <c r="M579" s="113" t="s">
        <v>32</v>
      </c>
      <c r="N579" s="113">
        <v>0.53400000000000003</v>
      </c>
      <c r="O579" s="139" t="s">
        <v>32</v>
      </c>
      <c r="P579" s="113">
        <v>0</v>
      </c>
      <c r="Q579" s="113" t="s">
        <v>32</v>
      </c>
      <c r="R579" s="113" t="s">
        <v>32</v>
      </c>
      <c r="S579" s="91" t="s">
        <v>32</v>
      </c>
      <c r="T579" s="137" t="s">
        <v>1252</v>
      </c>
      <c r="U579" s="1"/>
      <c r="W579" s="3"/>
      <c r="X579" s="3"/>
      <c r="Y579" s="3"/>
      <c r="Z579" s="3"/>
      <c r="AD579" s="1"/>
      <c r="AE579" s="1"/>
    </row>
    <row r="580" spans="1:31" ht="47.25" customHeight="1" x14ac:dyDescent="0.25">
      <c r="A580" s="17" t="s">
        <v>1253</v>
      </c>
      <c r="B580" s="18" t="s">
        <v>442</v>
      </c>
      <c r="C580" s="19" t="s">
        <v>31</v>
      </c>
      <c r="D580" s="82">
        <f t="shared" ref="D580:R580" si="181">D581</f>
        <v>0</v>
      </c>
      <c r="E580" s="82">
        <f t="shared" si="181"/>
        <v>0</v>
      </c>
      <c r="F580" s="82">
        <f t="shared" si="181"/>
        <v>0</v>
      </c>
      <c r="G580" s="82">
        <f t="shared" si="181"/>
        <v>0</v>
      </c>
      <c r="H580" s="82">
        <f t="shared" si="181"/>
        <v>0</v>
      </c>
      <c r="I580" s="82">
        <f t="shared" si="181"/>
        <v>0</v>
      </c>
      <c r="J580" s="82">
        <f t="shared" si="181"/>
        <v>0</v>
      </c>
      <c r="K580" s="82">
        <f t="shared" si="181"/>
        <v>0</v>
      </c>
      <c r="L580" s="82">
        <f t="shared" si="181"/>
        <v>0</v>
      </c>
      <c r="M580" s="82">
        <f t="shared" si="181"/>
        <v>0</v>
      </c>
      <c r="N580" s="82">
        <f t="shared" si="181"/>
        <v>0</v>
      </c>
      <c r="O580" s="82">
        <f t="shared" si="181"/>
        <v>0</v>
      </c>
      <c r="P580" s="82">
        <f t="shared" si="181"/>
        <v>0</v>
      </c>
      <c r="Q580" s="82">
        <f t="shared" si="181"/>
        <v>0</v>
      </c>
      <c r="R580" s="82">
        <f t="shared" si="181"/>
        <v>0</v>
      </c>
      <c r="S580" s="83">
        <v>0</v>
      </c>
      <c r="T580" s="21" t="s">
        <v>32</v>
      </c>
      <c r="U580" s="1"/>
      <c r="W580" s="3"/>
      <c r="X580" s="3"/>
      <c r="Y580" s="3"/>
      <c r="Z580" s="3"/>
      <c r="AD580" s="1"/>
      <c r="AE580" s="1"/>
    </row>
    <row r="581" spans="1:31" ht="15.75" customHeight="1" x14ac:dyDescent="0.25">
      <c r="A581" s="17" t="s">
        <v>1254</v>
      </c>
      <c r="B581" s="18" t="s">
        <v>1255</v>
      </c>
      <c r="C581" s="19" t="s">
        <v>31</v>
      </c>
      <c r="D581" s="82">
        <f t="shared" ref="D581:R581" si="182">SUM(D582:D583)</f>
        <v>0</v>
      </c>
      <c r="E581" s="82">
        <f t="shared" si="182"/>
        <v>0</v>
      </c>
      <c r="F581" s="82">
        <f t="shared" si="182"/>
        <v>0</v>
      </c>
      <c r="G581" s="82">
        <f t="shared" si="182"/>
        <v>0</v>
      </c>
      <c r="H581" s="82">
        <f t="shared" si="182"/>
        <v>0</v>
      </c>
      <c r="I581" s="82">
        <f t="shared" si="182"/>
        <v>0</v>
      </c>
      <c r="J581" s="82">
        <f t="shared" si="182"/>
        <v>0</v>
      </c>
      <c r="K581" s="82">
        <f t="shared" si="182"/>
        <v>0</v>
      </c>
      <c r="L581" s="82">
        <f t="shared" si="182"/>
        <v>0</v>
      </c>
      <c r="M581" s="82">
        <f t="shared" si="182"/>
        <v>0</v>
      </c>
      <c r="N581" s="82">
        <f t="shared" si="182"/>
        <v>0</v>
      </c>
      <c r="O581" s="82">
        <f t="shared" si="182"/>
        <v>0</v>
      </c>
      <c r="P581" s="82">
        <f t="shared" si="182"/>
        <v>0</v>
      </c>
      <c r="Q581" s="82">
        <f t="shared" si="182"/>
        <v>0</v>
      </c>
      <c r="R581" s="82">
        <f t="shared" si="182"/>
        <v>0</v>
      </c>
      <c r="S581" s="83">
        <v>0</v>
      </c>
      <c r="T581" s="21" t="s">
        <v>32</v>
      </c>
      <c r="U581" s="1"/>
      <c r="W581" s="3"/>
      <c r="X581" s="3"/>
      <c r="Y581" s="3"/>
      <c r="Z581" s="3"/>
      <c r="AD581" s="1"/>
      <c r="AE581" s="1"/>
    </row>
    <row r="582" spans="1:31" ht="47.25" customHeight="1" x14ac:dyDescent="0.25">
      <c r="A582" s="17" t="s">
        <v>1256</v>
      </c>
      <c r="B582" s="18" t="s">
        <v>446</v>
      </c>
      <c r="C582" s="19" t="s">
        <v>31</v>
      </c>
      <c r="D582" s="82">
        <v>0</v>
      </c>
      <c r="E582" s="82">
        <v>0</v>
      </c>
      <c r="F582" s="82">
        <v>0</v>
      </c>
      <c r="G582" s="82">
        <v>0</v>
      </c>
      <c r="H582" s="82">
        <v>0</v>
      </c>
      <c r="I582" s="82">
        <v>0</v>
      </c>
      <c r="J582" s="82">
        <v>0</v>
      </c>
      <c r="K582" s="82">
        <v>0</v>
      </c>
      <c r="L582" s="82">
        <v>0</v>
      </c>
      <c r="M582" s="82">
        <v>0</v>
      </c>
      <c r="N582" s="82">
        <v>0</v>
      </c>
      <c r="O582" s="82">
        <v>0</v>
      </c>
      <c r="P582" s="82">
        <v>0</v>
      </c>
      <c r="Q582" s="82">
        <v>0</v>
      </c>
      <c r="R582" s="82">
        <v>0</v>
      </c>
      <c r="S582" s="83">
        <v>0</v>
      </c>
      <c r="T582" s="21" t="s">
        <v>32</v>
      </c>
      <c r="U582" s="1"/>
      <c r="W582" s="3"/>
      <c r="X582" s="3"/>
      <c r="Y582" s="3"/>
      <c r="Z582" s="3"/>
      <c r="AD582" s="1"/>
      <c r="AE582" s="1"/>
    </row>
    <row r="583" spans="1:31" ht="47.25" customHeight="1" x14ac:dyDescent="0.25">
      <c r="A583" s="17" t="s">
        <v>1257</v>
      </c>
      <c r="B583" s="18" t="s">
        <v>450</v>
      </c>
      <c r="C583" s="19" t="s">
        <v>31</v>
      </c>
      <c r="D583" s="82">
        <f t="shared" ref="D583:R583" si="183">SUM(D584:D584)</f>
        <v>0</v>
      </c>
      <c r="E583" s="82">
        <f t="shared" si="183"/>
        <v>0</v>
      </c>
      <c r="F583" s="82">
        <f t="shared" si="183"/>
        <v>0</v>
      </c>
      <c r="G583" s="82">
        <f t="shared" si="183"/>
        <v>0</v>
      </c>
      <c r="H583" s="82">
        <f t="shared" si="183"/>
        <v>0</v>
      </c>
      <c r="I583" s="82">
        <f t="shared" si="183"/>
        <v>0</v>
      </c>
      <c r="J583" s="82">
        <f t="shared" si="183"/>
        <v>0</v>
      </c>
      <c r="K583" s="82">
        <f t="shared" si="183"/>
        <v>0</v>
      </c>
      <c r="L583" s="82">
        <f t="shared" si="183"/>
        <v>0</v>
      </c>
      <c r="M583" s="82">
        <f t="shared" si="183"/>
        <v>0</v>
      </c>
      <c r="N583" s="82">
        <f t="shared" si="183"/>
        <v>0</v>
      </c>
      <c r="O583" s="82">
        <f t="shared" si="183"/>
        <v>0</v>
      </c>
      <c r="P583" s="82">
        <f t="shared" si="183"/>
        <v>0</v>
      </c>
      <c r="Q583" s="82">
        <f t="shared" si="183"/>
        <v>0</v>
      </c>
      <c r="R583" s="82">
        <f t="shared" si="183"/>
        <v>0</v>
      </c>
      <c r="S583" s="83">
        <v>0</v>
      </c>
      <c r="T583" s="21" t="s">
        <v>32</v>
      </c>
      <c r="U583" s="1"/>
      <c r="W583" s="3"/>
      <c r="X583" s="3"/>
      <c r="Y583" s="3"/>
      <c r="Z583" s="3"/>
      <c r="AD583" s="1"/>
      <c r="AE583" s="1"/>
    </row>
    <row r="584" spans="1:31" ht="15.75" customHeight="1" x14ac:dyDescent="0.25">
      <c r="A584" s="17" t="s">
        <v>1258</v>
      </c>
      <c r="B584" s="18" t="s">
        <v>454</v>
      </c>
      <c r="C584" s="19" t="s">
        <v>31</v>
      </c>
      <c r="D584" s="82">
        <v>0</v>
      </c>
      <c r="E584" s="82">
        <v>0</v>
      </c>
      <c r="F584" s="82">
        <v>0</v>
      </c>
      <c r="G584" s="82">
        <v>0</v>
      </c>
      <c r="H584" s="82">
        <v>0</v>
      </c>
      <c r="I584" s="82">
        <v>0</v>
      </c>
      <c r="J584" s="82">
        <v>0</v>
      </c>
      <c r="K584" s="82">
        <v>0</v>
      </c>
      <c r="L584" s="82">
        <v>0</v>
      </c>
      <c r="M584" s="82">
        <v>0</v>
      </c>
      <c r="N584" s="82">
        <v>0</v>
      </c>
      <c r="O584" s="82">
        <v>0</v>
      </c>
      <c r="P584" s="82">
        <v>0</v>
      </c>
      <c r="Q584" s="82">
        <v>0</v>
      </c>
      <c r="R584" s="82">
        <v>0</v>
      </c>
      <c r="S584" s="83">
        <v>0</v>
      </c>
      <c r="T584" s="21" t="s">
        <v>32</v>
      </c>
      <c r="U584" s="1"/>
      <c r="W584" s="3"/>
      <c r="X584" s="3"/>
      <c r="Y584" s="3"/>
      <c r="Z584" s="3"/>
      <c r="AD584" s="1"/>
      <c r="AE584" s="1"/>
    </row>
    <row r="585" spans="1:31" ht="47.25" customHeight="1" x14ac:dyDescent="0.25">
      <c r="A585" s="17" t="s">
        <v>1259</v>
      </c>
      <c r="B585" s="18" t="s">
        <v>446</v>
      </c>
      <c r="C585" s="19" t="s">
        <v>31</v>
      </c>
      <c r="D585" s="82">
        <v>0</v>
      </c>
      <c r="E585" s="82">
        <v>0</v>
      </c>
      <c r="F585" s="82">
        <v>0</v>
      </c>
      <c r="G585" s="82">
        <v>0</v>
      </c>
      <c r="H585" s="82">
        <v>0</v>
      </c>
      <c r="I585" s="82">
        <v>0</v>
      </c>
      <c r="J585" s="82">
        <v>0</v>
      </c>
      <c r="K585" s="82">
        <v>0</v>
      </c>
      <c r="L585" s="82">
        <v>0</v>
      </c>
      <c r="M585" s="82">
        <v>0</v>
      </c>
      <c r="N585" s="82">
        <v>0</v>
      </c>
      <c r="O585" s="82">
        <v>0</v>
      </c>
      <c r="P585" s="82">
        <v>0</v>
      </c>
      <c r="Q585" s="82">
        <v>0</v>
      </c>
      <c r="R585" s="82">
        <v>0</v>
      </c>
      <c r="S585" s="83">
        <v>0</v>
      </c>
      <c r="T585" s="21" t="s">
        <v>32</v>
      </c>
      <c r="U585" s="1"/>
      <c r="W585" s="3"/>
      <c r="X585" s="3"/>
      <c r="Y585" s="3"/>
      <c r="Z585" s="3"/>
      <c r="AD585" s="1"/>
      <c r="AE585" s="1"/>
    </row>
    <row r="586" spans="1:31" ht="47.25" customHeight="1" x14ac:dyDescent="0.25">
      <c r="A586" s="17" t="s">
        <v>1260</v>
      </c>
      <c r="B586" s="18" t="s">
        <v>450</v>
      </c>
      <c r="C586" s="19" t="s">
        <v>31</v>
      </c>
      <c r="D586" s="82">
        <v>0</v>
      </c>
      <c r="E586" s="82">
        <v>0</v>
      </c>
      <c r="F586" s="82">
        <v>0</v>
      </c>
      <c r="G586" s="82">
        <v>0</v>
      </c>
      <c r="H586" s="82">
        <v>0</v>
      </c>
      <c r="I586" s="82">
        <v>0</v>
      </c>
      <c r="J586" s="82">
        <v>0</v>
      </c>
      <c r="K586" s="82">
        <v>0</v>
      </c>
      <c r="L586" s="82">
        <v>0</v>
      </c>
      <c r="M586" s="82">
        <v>0</v>
      </c>
      <c r="N586" s="82">
        <v>0</v>
      </c>
      <c r="O586" s="82">
        <v>0</v>
      </c>
      <c r="P586" s="82">
        <v>0</v>
      </c>
      <c r="Q586" s="82">
        <v>0</v>
      </c>
      <c r="R586" s="82">
        <v>0</v>
      </c>
      <c r="S586" s="83">
        <v>0</v>
      </c>
      <c r="T586" s="21" t="s">
        <v>32</v>
      </c>
      <c r="U586" s="1"/>
      <c r="W586" s="3"/>
      <c r="X586" s="3"/>
      <c r="Y586" s="3"/>
      <c r="Z586" s="3"/>
      <c r="AD586" s="1"/>
      <c r="AE586" s="1"/>
    </row>
    <row r="587" spans="1:31" ht="15.75" customHeight="1" x14ac:dyDescent="0.25">
      <c r="A587" s="17" t="s">
        <v>1261</v>
      </c>
      <c r="B587" s="18" t="s">
        <v>458</v>
      </c>
      <c r="C587" s="19" t="s">
        <v>31</v>
      </c>
      <c r="D587" s="82">
        <f t="shared" ref="D587:R587" si="184">SUM(D589:D591,D588)</f>
        <v>1916.536832643</v>
      </c>
      <c r="E587" s="82">
        <f t="shared" si="184"/>
        <v>1522.2697735600002</v>
      </c>
      <c r="F587" s="82">
        <f t="shared" si="184"/>
        <v>394.26705908299982</v>
      </c>
      <c r="G587" s="82">
        <f t="shared" si="184"/>
        <v>23.626017099999999</v>
      </c>
      <c r="H587" s="82">
        <f t="shared" si="184"/>
        <v>1.1856079499999999</v>
      </c>
      <c r="I587" s="82">
        <f t="shared" si="184"/>
        <v>8.3899349999999995</v>
      </c>
      <c r="J587" s="82">
        <f t="shared" si="184"/>
        <v>0.61347499000000005</v>
      </c>
      <c r="K587" s="82">
        <f t="shared" si="184"/>
        <v>4.9108488000000001</v>
      </c>
      <c r="L587" s="82">
        <f t="shared" si="184"/>
        <v>0.45370736999999994</v>
      </c>
      <c r="M587" s="82">
        <f t="shared" si="184"/>
        <v>1.7035422899999999</v>
      </c>
      <c r="N587" s="82">
        <f t="shared" si="184"/>
        <v>0.11842559</v>
      </c>
      <c r="O587" s="82">
        <f t="shared" si="184"/>
        <v>8.6216910099999993</v>
      </c>
      <c r="P587" s="82">
        <f t="shared" si="184"/>
        <v>0</v>
      </c>
      <c r="Q587" s="82">
        <f t="shared" si="184"/>
        <v>393.0814511329998</v>
      </c>
      <c r="R587" s="82">
        <f t="shared" si="184"/>
        <v>-13.81871814</v>
      </c>
      <c r="S587" s="83">
        <f>R587/(I587+K587)</f>
        <v>-1.0389401367459261</v>
      </c>
      <c r="T587" s="21" t="s">
        <v>32</v>
      </c>
      <c r="U587" s="1"/>
      <c r="W587" s="3"/>
      <c r="X587" s="3"/>
      <c r="Y587" s="3"/>
      <c r="Z587" s="3"/>
      <c r="AD587" s="1"/>
      <c r="AE587" s="1"/>
    </row>
    <row r="588" spans="1:31" ht="31.5" customHeight="1" x14ac:dyDescent="0.25">
      <c r="A588" s="17" t="s">
        <v>1262</v>
      </c>
      <c r="B588" s="18" t="s">
        <v>460</v>
      </c>
      <c r="C588" s="19" t="s">
        <v>31</v>
      </c>
      <c r="D588" s="82">
        <v>0</v>
      </c>
      <c r="E588" s="82">
        <v>0</v>
      </c>
      <c r="F588" s="82">
        <v>0</v>
      </c>
      <c r="G588" s="82">
        <v>0</v>
      </c>
      <c r="H588" s="82">
        <v>0</v>
      </c>
      <c r="I588" s="82">
        <v>0</v>
      </c>
      <c r="J588" s="82">
        <v>0</v>
      </c>
      <c r="K588" s="82">
        <v>0</v>
      </c>
      <c r="L588" s="82">
        <v>0</v>
      </c>
      <c r="M588" s="82">
        <v>0</v>
      </c>
      <c r="N588" s="82">
        <v>0</v>
      </c>
      <c r="O588" s="82">
        <v>0</v>
      </c>
      <c r="P588" s="82">
        <v>0</v>
      </c>
      <c r="Q588" s="82">
        <v>0</v>
      </c>
      <c r="R588" s="82">
        <v>0</v>
      </c>
      <c r="S588" s="83">
        <v>0</v>
      </c>
      <c r="T588" s="21" t="s">
        <v>32</v>
      </c>
      <c r="U588" s="1"/>
      <c r="W588" s="3"/>
      <c r="X588" s="3"/>
      <c r="Y588" s="3"/>
      <c r="Z588" s="3"/>
      <c r="AD588" s="1"/>
      <c r="AE588" s="1"/>
    </row>
    <row r="589" spans="1:31" ht="15.75" customHeight="1" x14ac:dyDescent="0.25">
      <c r="A589" s="17" t="s">
        <v>1263</v>
      </c>
      <c r="B589" s="18" t="s">
        <v>462</v>
      </c>
      <c r="C589" s="19" t="s">
        <v>31</v>
      </c>
      <c r="D589" s="82">
        <v>0</v>
      </c>
      <c r="E589" s="82">
        <v>0</v>
      </c>
      <c r="F589" s="82">
        <v>0</v>
      </c>
      <c r="G589" s="82">
        <v>0</v>
      </c>
      <c r="H589" s="85">
        <v>0</v>
      </c>
      <c r="I589" s="82">
        <v>0</v>
      </c>
      <c r="J589" s="82">
        <v>0</v>
      </c>
      <c r="K589" s="82">
        <v>0</v>
      </c>
      <c r="L589" s="82">
        <v>0</v>
      </c>
      <c r="M589" s="82">
        <v>0</v>
      </c>
      <c r="N589" s="82">
        <v>0</v>
      </c>
      <c r="O589" s="82">
        <v>0</v>
      </c>
      <c r="P589" s="82">
        <v>0</v>
      </c>
      <c r="Q589" s="82">
        <v>0</v>
      </c>
      <c r="R589" s="82">
        <v>0</v>
      </c>
      <c r="S589" s="83">
        <v>0</v>
      </c>
      <c r="T589" s="21" t="s">
        <v>32</v>
      </c>
      <c r="U589" s="1"/>
      <c r="W589" s="3"/>
      <c r="X589" s="3"/>
      <c r="Y589" s="3"/>
      <c r="Z589" s="3"/>
      <c r="AD589" s="1"/>
      <c r="AE589" s="1"/>
    </row>
    <row r="590" spans="1:31" ht="31.5" customHeight="1" x14ac:dyDescent="0.25">
      <c r="A590" s="17" t="s">
        <v>1264</v>
      </c>
      <c r="B590" s="18" t="s">
        <v>468</v>
      </c>
      <c r="C590" s="19" t="s">
        <v>31</v>
      </c>
      <c r="D590" s="82">
        <v>0</v>
      </c>
      <c r="E590" s="82">
        <v>0</v>
      </c>
      <c r="F590" s="82">
        <v>0</v>
      </c>
      <c r="G590" s="82">
        <v>0</v>
      </c>
      <c r="H590" s="85">
        <v>0</v>
      </c>
      <c r="I590" s="82">
        <v>0</v>
      </c>
      <c r="J590" s="82">
        <v>0</v>
      </c>
      <c r="K590" s="82">
        <v>0</v>
      </c>
      <c r="L590" s="82">
        <v>0</v>
      </c>
      <c r="M590" s="82">
        <v>0</v>
      </c>
      <c r="N590" s="82">
        <v>0</v>
      </c>
      <c r="O590" s="82">
        <v>0</v>
      </c>
      <c r="P590" s="82">
        <v>0</v>
      </c>
      <c r="Q590" s="82">
        <v>0</v>
      </c>
      <c r="R590" s="82">
        <v>0</v>
      </c>
      <c r="S590" s="83">
        <v>0</v>
      </c>
      <c r="T590" s="21" t="s">
        <v>32</v>
      </c>
      <c r="U590" s="1"/>
      <c r="W590" s="3"/>
      <c r="X590" s="3"/>
      <c r="Y590" s="3"/>
      <c r="Z590" s="3"/>
      <c r="AD590" s="1"/>
      <c r="AE590" s="1"/>
    </row>
    <row r="591" spans="1:31" ht="15.75" customHeight="1" x14ac:dyDescent="0.25">
      <c r="A591" s="17" t="s">
        <v>1265</v>
      </c>
      <c r="B591" s="18" t="s">
        <v>475</v>
      </c>
      <c r="C591" s="19" t="s">
        <v>31</v>
      </c>
      <c r="D591" s="82">
        <f t="shared" ref="D591:R591" si="185">SUM(D592:D592)</f>
        <v>1916.536832643</v>
      </c>
      <c r="E591" s="82">
        <f t="shared" si="185"/>
        <v>1522.2697735600002</v>
      </c>
      <c r="F591" s="82">
        <f t="shared" si="185"/>
        <v>394.26705908299982</v>
      </c>
      <c r="G591" s="82">
        <f t="shared" si="185"/>
        <v>23.626017099999999</v>
      </c>
      <c r="H591" s="85">
        <f t="shared" si="185"/>
        <v>1.1856079499999999</v>
      </c>
      <c r="I591" s="82">
        <f t="shared" si="185"/>
        <v>8.3899349999999995</v>
      </c>
      <c r="J591" s="82">
        <f t="shared" si="185"/>
        <v>0.61347499000000005</v>
      </c>
      <c r="K591" s="82">
        <f t="shared" si="185"/>
        <v>4.9108488000000001</v>
      </c>
      <c r="L591" s="82">
        <f t="shared" si="185"/>
        <v>0.45370736999999994</v>
      </c>
      <c r="M591" s="82">
        <f t="shared" si="185"/>
        <v>1.7035422899999999</v>
      </c>
      <c r="N591" s="82">
        <f t="shared" si="185"/>
        <v>0.11842559</v>
      </c>
      <c r="O591" s="82">
        <f t="shared" si="185"/>
        <v>8.6216910099999993</v>
      </c>
      <c r="P591" s="82">
        <f t="shared" si="185"/>
        <v>0</v>
      </c>
      <c r="Q591" s="82">
        <f t="shared" si="185"/>
        <v>393.0814511329998</v>
      </c>
      <c r="R591" s="82">
        <f t="shared" si="185"/>
        <v>-13.81871814</v>
      </c>
      <c r="S591" s="83">
        <f>R591/(I591+K591)</f>
        <v>-1.0389401367459261</v>
      </c>
      <c r="T591" s="21" t="s">
        <v>32</v>
      </c>
      <c r="U591" s="1"/>
      <c r="W591" s="3"/>
      <c r="X591" s="3"/>
      <c r="Y591" s="3"/>
      <c r="Z591" s="3"/>
      <c r="AD591" s="1"/>
      <c r="AE591" s="1"/>
    </row>
    <row r="592" spans="1:31" ht="63" customHeight="1" x14ac:dyDescent="0.25">
      <c r="A592" s="121" t="s">
        <v>1265</v>
      </c>
      <c r="B592" s="156" t="s">
        <v>1266</v>
      </c>
      <c r="C592" s="142" t="s">
        <v>1267</v>
      </c>
      <c r="D592" s="106">
        <v>1916.536832643</v>
      </c>
      <c r="E592" s="125">
        <v>1522.2697735600002</v>
      </c>
      <c r="F592" s="106">
        <f>D592-E592</f>
        <v>394.26705908299982</v>
      </c>
      <c r="G592" s="106">
        <f>I592+K592+M592+O592</f>
        <v>23.626017099999999</v>
      </c>
      <c r="H592" s="106">
        <f>J592+L592+N592+P592</f>
        <v>1.1856079499999999</v>
      </c>
      <c r="I592" s="106">
        <v>8.3899349999999995</v>
      </c>
      <c r="J592" s="106">
        <v>0.61347499000000005</v>
      </c>
      <c r="K592" s="125">
        <v>4.9108488000000001</v>
      </c>
      <c r="L592" s="106">
        <v>0.45370736999999994</v>
      </c>
      <c r="M592" s="106">
        <v>1.7035422899999999</v>
      </c>
      <c r="N592" s="106">
        <v>0.11842559</v>
      </c>
      <c r="O592" s="106">
        <v>8.6216910099999993</v>
      </c>
      <c r="P592" s="106">
        <v>0</v>
      </c>
      <c r="Q592" s="106">
        <f>F592-H592</f>
        <v>393.0814511329998</v>
      </c>
      <c r="R592" s="106">
        <f>H592-(I592+K592+M592)</f>
        <v>-13.81871814</v>
      </c>
      <c r="S592" s="91">
        <f>R592/(I592+K592+M592)</f>
        <v>-0.92098225919055587</v>
      </c>
      <c r="T592" s="123" t="s">
        <v>1268</v>
      </c>
      <c r="U592" s="1"/>
      <c r="W592" s="3"/>
      <c r="X592" s="3"/>
      <c r="Y592" s="3"/>
      <c r="Z592" s="3"/>
      <c r="AD592" s="1"/>
      <c r="AE592" s="1"/>
    </row>
    <row r="593" spans="1:31" ht="31.5" customHeight="1" x14ac:dyDescent="0.25">
      <c r="A593" s="19" t="s">
        <v>1269</v>
      </c>
      <c r="B593" s="18" t="s">
        <v>491</v>
      </c>
      <c r="C593" s="19" t="s">
        <v>31</v>
      </c>
      <c r="D593" s="82">
        <v>0</v>
      </c>
      <c r="E593" s="82">
        <v>0</v>
      </c>
      <c r="F593" s="82">
        <v>0</v>
      </c>
      <c r="G593" s="82">
        <v>0</v>
      </c>
      <c r="H593" s="85">
        <v>0</v>
      </c>
      <c r="I593" s="82">
        <v>0</v>
      </c>
      <c r="J593" s="82">
        <v>0</v>
      </c>
      <c r="K593" s="82">
        <v>0</v>
      </c>
      <c r="L593" s="82">
        <v>0</v>
      </c>
      <c r="M593" s="82">
        <v>0</v>
      </c>
      <c r="N593" s="82">
        <v>0</v>
      </c>
      <c r="O593" s="82">
        <v>0</v>
      </c>
      <c r="P593" s="82">
        <v>0</v>
      </c>
      <c r="Q593" s="82">
        <v>0</v>
      </c>
      <c r="R593" s="82">
        <v>0</v>
      </c>
      <c r="S593" s="83">
        <v>0</v>
      </c>
      <c r="T593" s="21" t="s">
        <v>32</v>
      </c>
      <c r="U593" s="1"/>
      <c r="W593" s="3"/>
      <c r="X593" s="3"/>
      <c r="Y593" s="3"/>
      <c r="Z593" s="3"/>
      <c r="AD593" s="1"/>
      <c r="AE593" s="1"/>
    </row>
    <row r="594" spans="1:31" ht="15.75" customHeight="1" x14ac:dyDescent="0.25">
      <c r="A594" s="17" t="s">
        <v>1270</v>
      </c>
      <c r="B594" s="18" t="s">
        <v>493</v>
      </c>
      <c r="C594" s="19" t="s">
        <v>31</v>
      </c>
      <c r="D594" s="82">
        <f>SUM(D595:D674)</f>
        <v>288.37835351600006</v>
      </c>
      <c r="E594" s="82">
        <f t="shared" ref="E594:R594" si="186">SUM(E595:E674)</f>
        <v>98.837347440000002</v>
      </c>
      <c r="F594" s="82">
        <f t="shared" si="186"/>
        <v>189.54100607599997</v>
      </c>
      <c r="G594" s="82">
        <f t="shared" si="186"/>
        <v>98.148956159999983</v>
      </c>
      <c r="H594" s="82">
        <f t="shared" si="186"/>
        <v>152.13611859000002</v>
      </c>
      <c r="I594" s="82">
        <f t="shared" si="186"/>
        <v>37.419029483999999</v>
      </c>
      <c r="J594" s="82">
        <f t="shared" si="186"/>
        <v>88.016869820000011</v>
      </c>
      <c r="K594" s="82">
        <f t="shared" si="186"/>
        <v>0</v>
      </c>
      <c r="L594" s="82">
        <f t="shared" si="186"/>
        <v>24.202249999999999</v>
      </c>
      <c r="M594" s="82">
        <f t="shared" si="186"/>
        <v>8.4</v>
      </c>
      <c r="N594" s="82">
        <f t="shared" si="186"/>
        <v>39.916998769999999</v>
      </c>
      <c r="O594" s="82">
        <f t="shared" si="186"/>
        <v>52.329926676000014</v>
      </c>
      <c r="P594" s="82">
        <f t="shared" si="186"/>
        <v>0</v>
      </c>
      <c r="Q594" s="82">
        <f t="shared" si="186"/>
        <v>133.53946396599997</v>
      </c>
      <c r="R594" s="82">
        <f t="shared" si="186"/>
        <v>10.182512625999998</v>
      </c>
      <c r="S594" s="83">
        <f>R594/(I594+K594)</f>
        <v>0.27212123794803222</v>
      </c>
      <c r="T594" s="21" t="s">
        <v>32</v>
      </c>
      <c r="U594" s="1"/>
      <c r="W594" s="3"/>
      <c r="X594" s="3"/>
      <c r="Y594" s="3"/>
      <c r="Z594" s="3"/>
      <c r="AD594" s="1"/>
      <c r="AE594" s="1"/>
    </row>
    <row r="595" spans="1:31" ht="114" customHeight="1" x14ac:dyDescent="0.25">
      <c r="A595" s="22" t="s">
        <v>1270</v>
      </c>
      <c r="B595" s="32" t="s">
        <v>1271</v>
      </c>
      <c r="C595" s="33" t="s">
        <v>1272</v>
      </c>
      <c r="D595" s="42" t="s">
        <v>32</v>
      </c>
      <c r="E595" s="42" t="s">
        <v>32</v>
      </c>
      <c r="F595" s="42" t="s">
        <v>32</v>
      </c>
      <c r="G595" s="42" t="s">
        <v>32</v>
      </c>
      <c r="H595" s="42">
        <f>J595+L595+N595+P595</f>
        <v>20.934795350000002</v>
      </c>
      <c r="I595" s="42" t="s">
        <v>32</v>
      </c>
      <c r="J595" s="42">
        <v>0</v>
      </c>
      <c r="K595" s="42" t="s">
        <v>32</v>
      </c>
      <c r="L595" s="42">
        <v>0</v>
      </c>
      <c r="M595" s="42" t="s">
        <v>32</v>
      </c>
      <c r="N595" s="42">
        <v>20.934795350000002</v>
      </c>
      <c r="O595" s="42" t="s">
        <v>32</v>
      </c>
      <c r="P595" s="42">
        <v>0</v>
      </c>
      <c r="Q595" s="42" t="s">
        <v>32</v>
      </c>
      <c r="R595" s="42" t="s">
        <v>32</v>
      </c>
      <c r="S595" s="88" t="s">
        <v>32</v>
      </c>
      <c r="T595" s="24" t="s">
        <v>1273</v>
      </c>
      <c r="U595" s="1"/>
      <c r="W595" s="3"/>
      <c r="X595" s="3"/>
      <c r="Y595" s="3"/>
      <c r="Z595" s="3"/>
      <c r="AD595" s="1"/>
      <c r="AE595" s="1"/>
    </row>
    <row r="596" spans="1:31" ht="96" customHeight="1" x14ac:dyDescent="0.25">
      <c r="A596" s="22" t="s">
        <v>1270</v>
      </c>
      <c r="B596" s="32" t="s">
        <v>1274</v>
      </c>
      <c r="C596" s="33" t="s">
        <v>1275</v>
      </c>
      <c r="D596" s="42" t="s">
        <v>32</v>
      </c>
      <c r="E596" s="42" t="s">
        <v>32</v>
      </c>
      <c r="F596" s="42" t="s">
        <v>32</v>
      </c>
      <c r="G596" s="42" t="s">
        <v>32</v>
      </c>
      <c r="H596" s="42">
        <f t="shared" ref="H596:H659" si="187">J596+L596+N596+P596</f>
        <v>9.3232039799999988</v>
      </c>
      <c r="I596" s="42" t="s">
        <v>32</v>
      </c>
      <c r="J596" s="42">
        <v>0</v>
      </c>
      <c r="K596" s="42" t="s">
        <v>32</v>
      </c>
      <c r="L596" s="42">
        <v>5.34838112</v>
      </c>
      <c r="M596" s="42" t="s">
        <v>32</v>
      </c>
      <c r="N596" s="42">
        <v>3.9748228599999997</v>
      </c>
      <c r="O596" s="42" t="s">
        <v>32</v>
      </c>
      <c r="P596" s="42">
        <v>0</v>
      </c>
      <c r="Q596" s="42" t="s">
        <v>32</v>
      </c>
      <c r="R596" s="42" t="s">
        <v>32</v>
      </c>
      <c r="S596" s="97" t="s">
        <v>32</v>
      </c>
      <c r="T596" s="24" t="s">
        <v>1276</v>
      </c>
      <c r="U596" s="1"/>
      <c r="W596" s="3"/>
      <c r="X596" s="3"/>
      <c r="Y596" s="3"/>
      <c r="Z596" s="3"/>
      <c r="AD596" s="1"/>
      <c r="AE596" s="1"/>
    </row>
    <row r="597" spans="1:31" ht="31.5" customHeight="1" x14ac:dyDescent="0.25">
      <c r="A597" s="22" t="s">
        <v>1270</v>
      </c>
      <c r="B597" s="47" t="s">
        <v>1277</v>
      </c>
      <c r="C597" s="33" t="s">
        <v>1278</v>
      </c>
      <c r="D597" s="42">
        <v>0.40862855999999997</v>
      </c>
      <c r="E597" s="42">
        <v>0</v>
      </c>
      <c r="F597" s="42">
        <f>D597-E597</f>
        <v>0.40862855999999997</v>
      </c>
      <c r="G597" s="42">
        <f>I597+K597+M597+O597</f>
        <v>0.40862855999999997</v>
      </c>
      <c r="H597" s="42">
        <f t="shared" si="187"/>
        <v>0</v>
      </c>
      <c r="I597" s="42">
        <v>0</v>
      </c>
      <c r="J597" s="42">
        <v>0</v>
      </c>
      <c r="K597" s="42">
        <v>0</v>
      </c>
      <c r="L597" s="42">
        <v>0</v>
      </c>
      <c r="M597" s="42">
        <v>0</v>
      </c>
      <c r="N597" s="42">
        <v>0</v>
      </c>
      <c r="O597" s="42">
        <v>0.40862855999999997</v>
      </c>
      <c r="P597" s="42">
        <v>0</v>
      </c>
      <c r="Q597" s="42">
        <f>F597-H597</f>
        <v>0.40862855999999997</v>
      </c>
      <c r="R597" s="42">
        <f t="shared" ref="R597:R601" si="188">H597-(I597+K597+M597)</f>
        <v>0</v>
      </c>
      <c r="S597" s="88">
        <v>0</v>
      </c>
      <c r="T597" s="24" t="s">
        <v>32</v>
      </c>
      <c r="U597" s="1"/>
      <c r="W597" s="3"/>
      <c r="X597" s="3"/>
      <c r="Y597" s="3"/>
      <c r="Z597" s="3"/>
      <c r="AD597" s="1"/>
      <c r="AE597" s="1"/>
    </row>
    <row r="598" spans="1:31" ht="31.5" customHeight="1" x14ac:dyDescent="0.25">
      <c r="A598" s="22" t="s">
        <v>1270</v>
      </c>
      <c r="B598" s="30" t="s">
        <v>1279</v>
      </c>
      <c r="C598" s="33" t="s">
        <v>1280</v>
      </c>
      <c r="D598" s="42">
        <v>0.94145999999999996</v>
      </c>
      <c r="E598" s="42">
        <v>0</v>
      </c>
      <c r="F598" s="42">
        <f>D598-E598</f>
        <v>0.94145999999999996</v>
      </c>
      <c r="G598" s="42">
        <f>I598+K598+M598+O598</f>
        <v>0.94145999999999996</v>
      </c>
      <c r="H598" s="42">
        <f t="shared" si="187"/>
        <v>0</v>
      </c>
      <c r="I598" s="42">
        <v>0</v>
      </c>
      <c r="J598" s="42">
        <v>0</v>
      </c>
      <c r="K598" s="42">
        <v>0</v>
      </c>
      <c r="L598" s="42">
        <v>0</v>
      </c>
      <c r="M598" s="42">
        <v>0</v>
      </c>
      <c r="N598" s="42">
        <v>0</v>
      </c>
      <c r="O598" s="42">
        <v>0.94145999999999996</v>
      </c>
      <c r="P598" s="42">
        <v>0</v>
      </c>
      <c r="Q598" s="42">
        <f>F598-H598</f>
        <v>0.94145999999999996</v>
      </c>
      <c r="R598" s="42">
        <f t="shared" si="188"/>
        <v>0</v>
      </c>
      <c r="S598" s="88">
        <v>0</v>
      </c>
      <c r="T598" s="24" t="s">
        <v>32</v>
      </c>
      <c r="U598" s="1"/>
      <c r="W598" s="3"/>
      <c r="X598" s="3"/>
      <c r="Y598" s="3"/>
      <c r="Z598" s="3"/>
      <c r="AD598" s="1"/>
      <c r="AE598" s="1"/>
    </row>
    <row r="599" spans="1:31" ht="31.5" customHeight="1" x14ac:dyDescent="0.25">
      <c r="A599" s="22" t="s">
        <v>1270</v>
      </c>
      <c r="B599" s="30" t="s">
        <v>1281</v>
      </c>
      <c r="C599" s="33" t="s">
        <v>1282</v>
      </c>
      <c r="D599" s="42">
        <v>0.62411400000000006</v>
      </c>
      <c r="E599" s="42">
        <v>0</v>
      </c>
      <c r="F599" s="42">
        <f>D599-E599</f>
        <v>0.62411400000000006</v>
      </c>
      <c r="G599" s="42">
        <f>I599+K599+M599+O599</f>
        <v>0.62411400000000006</v>
      </c>
      <c r="H599" s="42">
        <f t="shared" si="187"/>
        <v>0.86011199999999999</v>
      </c>
      <c r="I599" s="42">
        <v>0</v>
      </c>
      <c r="J599" s="42">
        <v>0</v>
      </c>
      <c r="K599" s="42">
        <v>0</v>
      </c>
      <c r="L599" s="42">
        <v>0</v>
      </c>
      <c r="M599" s="42">
        <v>0</v>
      </c>
      <c r="N599" s="42">
        <v>0.86011199999999999</v>
      </c>
      <c r="O599" s="42">
        <v>0.62411400000000006</v>
      </c>
      <c r="P599" s="42">
        <v>0</v>
      </c>
      <c r="Q599" s="42">
        <f>F599-H599</f>
        <v>-0.23599799999999993</v>
      </c>
      <c r="R599" s="42">
        <f t="shared" si="188"/>
        <v>0.86011199999999999</v>
      </c>
      <c r="S599" s="88">
        <v>1</v>
      </c>
      <c r="T599" s="24" t="s">
        <v>1064</v>
      </c>
      <c r="U599" s="1"/>
      <c r="W599" s="3"/>
      <c r="X599" s="3"/>
      <c r="Y599" s="3"/>
      <c r="Z599" s="3"/>
      <c r="AD599" s="1"/>
      <c r="AE599" s="1"/>
    </row>
    <row r="600" spans="1:31" ht="31.5" customHeight="1" x14ac:dyDescent="0.25">
      <c r="A600" s="22" t="s">
        <v>1270</v>
      </c>
      <c r="B600" s="30" t="s">
        <v>1283</v>
      </c>
      <c r="C600" s="33" t="s">
        <v>1284</v>
      </c>
      <c r="D600" s="42">
        <v>2.4530711999999997</v>
      </c>
      <c r="E600" s="42">
        <v>0</v>
      </c>
      <c r="F600" s="42">
        <f>D600-E600</f>
        <v>2.4530711999999997</v>
      </c>
      <c r="G600" s="42">
        <f>I600+K600+M600+O600</f>
        <v>2.4530711999999997</v>
      </c>
      <c r="H600" s="42">
        <f t="shared" si="187"/>
        <v>2.4865752000000003</v>
      </c>
      <c r="I600" s="42">
        <v>0</v>
      </c>
      <c r="J600" s="42">
        <v>0</v>
      </c>
      <c r="K600" s="42">
        <v>0</v>
      </c>
      <c r="L600" s="42">
        <v>2.4865752000000003</v>
      </c>
      <c r="M600" s="42">
        <v>0</v>
      </c>
      <c r="N600" s="42">
        <v>0</v>
      </c>
      <c r="O600" s="42">
        <v>2.4530711999999997</v>
      </c>
      <c r="P600" s="42">
        <v>0</v>
      </c>
      <c r="Q600" s="42">
        <f>F600-H600</f>
        <v>-3.3504000000000644E-2</v>
      </c>
      <c r="R600" s="42">
        <f t="shared" si="188"/>
        <v>2.4865752000000003</v>
      </c>
      <c r="S600" s="88">
        <v>1</v>
      </c>
      <c r="T600" s="24" t="s">
        <v>1064</v>
      </c>
      <c r="U600" s="1"/>
      <c r="W600" s="3"/>
      <c r="X600" s="3"/>
      <c r="Y600" s="3"/>
      <c r="Z600" s="3"/>
      <c r="AD600" s="1"/>
      <c r="AE600" s="1"/>
    </row>
    <row r="601" spans="1:31" ht="31.5" customHeight="1" x14ac:dyDescent="0.25">
      <c r="A601" s="22" t="s">
        <v>1270</v>
      </c>
      <c r="B601" s="30" t="s">
        <v>1285</v>
      </c>
      <c r="C601" s="40" t="s">
        <v>1286</v>
      </c>
      <c r="D601" s="42">
        <v>108.04374247199999</v>
      </c>
      <c r="E601" s="34">
        <v>76.956454239999999</v>
      </c>
      <c r="F601" s="42">
        <f>D601-E601</f>
        <v>31.087288231999992</v>
      </c>
      <c r="G601" s="42">
        <f>I601+K601+M601+O601</f>
        <v>37.419029483999999</v>
      </c>
      <c r="H601" s="42">
        <f t="shared" si="187"/>
        <v>0</v>
      </c>
      <c r="I601" s="42">
        <v>37.419029483999999</v>
      </c>
      <c r="J601" s="42">
        <v>0</v>
      </c>
      <c r="K601" s="42">
        <v>0</v>
      </c>
      <c r="L601" s="42">
        <v>0</v>
      </c>
      <c r="M601" s="42">
        <v>0</v>
      </c>
      <c r="N601" s="42">
        <v>0</v>
      </c>
      <c r="O601" s="42">
        <v>0</v>
      </c>
      <c r="P601" s="42">
        <v>0</v>
      </c>
      <c r="Q601" s="42">
        <f>F601-H601</f>
        <v>31.087288231999992</v>
      </c>
      <c r="R601" s="42">
        <f t="shared" si="188"/>
        <v>-37.419029483999999</v>
      </c>
      <c r="S601" s="88">
        <f t="shared" ref="S601" si="189">R601/(I601+K601+M601)</f>
        <v>-1</v>
      </c>
      <c r="T601" s="24" t="s">
        <v>1143</v>
      </c>
      <c r="U601" s="1"/>
      <c r="W601" s="3"/>
      <c r="X601" s="3"/>
      <c r="Y601" s="3"/>
      <c r="Z601" s="3"/>
      <c r="AD601" s="1"/>
      <c r="AE601" s="1"/>
    </row>
    <row r="602" spans="1:31" ht="31.5" customHeight="1" x14ac:dyDescent="0.25">
      <c r="A602" s="22" t="s">
        <v>1270</v>
      </c>
      <c r="B602" s="30" t="s">
        <v>1287</v>
      </c>
      <c r="C602" s="40" t="s">
        <v>1288</v>
      </c>
      <c r="D602" s="42" t="s">
        <v>32</v>
      </c>
      <c r="E602" s="34" t="s">
        <v>32</v>
      </c>
      <c r="F602" s="42" t="s">
        <v>32</v>
      </c>
      <c r="G602" s="42" t="s">
        <v>32</v>
      </c>
      <c r="H602" s="42">
        <f t="shared" si="187"/>
        <v>0</v>
      </c>
      <c r="I602" s="42" t="s">
        <v>32</v>
      </c>
      <c r="J602" s="42">
        <v>0</v>
      </c>
      <c r="K602" s="42" t="s">
        <v>32</v>
      </c>
      <c r="L602" s="42">
        <v>0</v>
      </c>
      <c r="M602" s="42" t="s">
        <v>32</v>
      </c>
      <c r="N602" s="42">
        <v>0</v>
      </c>
      <c r="O602" s="90" t="s">
        <v>32</v>
      </c>
      <c r="P602" s="42">
        <v>0</v>
      </c>
      <c r="Q602" s="42" t="s">
        <v>32</v>
      </c>
      <c r="R602" s="42" t="s">
        <v>32</v>
      </c>
      <c r="S602" s="88" t="s">
        <v>32</v>
      </c>
      <c r="T602" s="24" t="s">
        <v>1289</v>
      </c>
      <c r="U602" s="1"/>
      <c r="W602" s="3"/>
      <c r="X602" s="3"/>
      <c r="Y602" s="3"/>
      <c r="Z602" s="3"/>
      <c r="AD602" s="1"/>
      <c r="AE602" s="1"/>
    </row>
    <row r="603" spans="1:31" ht="31.5" customHeight="1" x14ac:dyDescent="0.25">
      <c r="A603" s="22" t="s">
        <v>1270</v>
      </c>
      <c r="B603" s="30" t="s">
        <v>1290</v>
      </c>
      <c r="C603" s="40" t="s">
        <v>1291</v>
      </c>
      <c r="D603" s="42">
        <v>0.62446679999999999</v>
      </c>
      <c r="E603" s="34">
        <v>0</v>
      </c>
      <c r="F603" s="42">
        <f t="shared" ref="F603:F624" si="190">D603-E603</f>
        <v>0.62446679999999999</v>
      </c>
      <c r="G603" s="42">
        <f t="shared" ref="G603:G624" si="191">I603+K603+M603+O603</f>
        <v>0.62446679999999999</v>
      </c>
      <c r="H603" s="42">
        <f t="shared" si="187"/>
        <v>0.97014945000000008</v>
      </c>
      <c r="I603" s="42">
        <v>0</v>
      </c>
      <c r="J603" s="42">
        <v>0.64676630000000002</v>
      </c>
      <c r="K603" s="42">
        <v>0</v>
      </c>
      <c r="L603" s="42">
        <v>0.32338315000000001</v>
      </c>
      <c r="M603" s="42">
        <v>0</v>
      </c>
      <c r="N603" s="42">
        <v>0</v>
      </c>
      <c r="O603" s="42">
        <v>0.62446679999999999</v>
      </c>
      <c r="P603" s="42">
        <v>0</v>
      </c>
      <c r="Q603" s="42">
        <f t="shared" ref="Q603:Q624" si="192">F603-H603</f>
        <v>-0.34568265000000009</v>
      </c>
      <c r="R603" s="42">
        <f t="shared" ref="R603:R624" si="193">H603-(I603+K603+M603)</f>
        <v>0.97014945000000008</v>
      </c>
      <c r="S603" s="88">
        <v>1</v>
      </c>
      <c r="T603" s="24" t="s">
        <v>1292</v>
      </c>
      <c r="U603" s="1"/>
      <c r="W603" s="3"/>
      <c r="X603" s="3"/>
      <c r="Y603" s="3"/>
      <c r="Z603" s="3"/>
      <c r="AD603" s="1"/>
      <c r="AE603" s="1"/>
    </row>
    <row r="604" spans="1:31" ht="31.5" customHeight="1" x14ac:dyDescent="0.25">
      <c r="A604" s="22" t="s">
        <v>1270</v>
      </c>
      <c r="B604" s="30" t="s">
        <v>1293</v>
      </c>
      <c r="C604" s="40" t="s">
        <v>1294</v>
      </c>
      <c r="D604" s="42">
        <v>1.2838800000000001</v>
      </c>
      <c r="E604" s="34">
        <v>0</v>
      </c>
      <c r="F604" s="42">
        <f t="shared" si="190"/>
        <v>1.2838800000000001</v>
      </c>
      <c r="G604" s="42">
        <f t="shared" si="191"/>
        <v>1.2838800000000001</v>
      </c>
      <c r="H604" s="42">
        <f t="shared" si="187"/>
        <v>0</v>
      </c>
      <c r="I604" s="42">
        <v>0</v>
      </c>
      <c r="J604" s="42">
        <v>0</v>
      </c>
      <c r="K604" s="34">
        <v>0</v>
      </c>
      <c r="L604" s="42">
        <v>0</v>
      </c>
      <c r="M604" s="42">
        <v>0</v>
      </c>
      <c r="N604" s="42">
        <v>0</v>
      </c>
      <c r="O604" s="42">
        <v>1.2838800000000001</v>
      </c>
      <c r="P604" s="42">
        <v>0</v>
      </c>
      <c r="Q604" s="42">
        <f t="shared" si="192"/>
        <v>1.2838800000000001</v>
      </c>
      <c r="R604" s="42">
        <f t="shared" si="193"/>
        <v>0</v>
      </c>
      <c r="S604" s="88">
        <v>0</v>
      </c>
      <c r="T604" s="24" t="s">
        <v>32</v>
      </c>
      <c r="U604" s="1"/>
      <c r="W604" s="3"/>
      <c r="X604" s="3"/>
      <c r="Y604" s="3"/>
      <c r="Z604" s="3"/>
      <c r="AD604" s="1"/>
      <c r="AE604" s="1"/>
    </row>
    <row r="605" spans="1:31" ht="31.5" customHeight="1" x14ac:dyDescent="0.25">
      <c r="A605" s="22" t="s">
        <v>1270</v>
      </c>
      <c r="B605" s="30" t="s">
        <v>1295</v>
      </c>
      <c r="C605" s="40" t="s">
        <v>1296</v>
      </c>
      <c r="D605" s="42">
        <v>0.14682719999999999</v>
      </c>
      <c r="E605" s="34">
        <v>0</v>
      </c>
      <c r="F605" s="42">
        <f t="shared" si="190"/>
        <v>0.14682719999999999</v>
      </c>
      <c r="G605" s="42">
        <f t="shared" si="191"/>
        <v>0.14682719999999999</v>
      </c>
      <c r="H605" s="42">
        <f t="shared" si="187"/>
        <v>0.27274014000000002</v>
      </c>
      <c r="I605" s="42">
        <v>0</v>
      </c>
      <c r="J605" s="42">
        <v>0.27274014000000002</v>
      </c>
      <c r="K605" s="34">
        <v>0</v>
      </c>
      <c r="L605" s="42">
        <v>0</v>
      </c>
      <c r="M605" s="42">
        <v>0</v>
      </c>
      <c r="N605" s="42">
        <v>0</v>
      </c>
      <c r="O605" s="42">
        <v>0.14682719999999999</v>
      </c>
      <c r="P605" s="42">
        <v>0</v>
      </c>
      <c r="Q605" s="42">
        <f t="shared" si="192"/>
        <v>-0.12591294000000003</v>
      </c>
      <c r="R605" s="42">
        <f t="shared" si="193"/>
        <v>0.27274014000000002</v>
      </c>
      <c r="S605" s="88">
        <v>1</v>
      </c>
      <c r="T605" s="24" t="s">
        <v>1292</v>
      </c>
      <c r="U605" s="1"/>
      <c r="W605" s="3"/>
      <c r="X605" s="3"/>
      <c r="Y605" s="3"/>
      <c r="Z605" s="3"/>
      <c r="AD605" s="1"/>
      <c r="AE605" s="1"/>
    </row>
    <row r="606" spans="1:31" ht="31.5" customHeight="1" x14ac:dyDescent="0.25">
      <c r="A606" s="22" t="s">
        <v>1270</v>
      </c>
      <c r="B606" s="30" t="s">
        <v>1297</v>
      </c>
      <c r="C606" s="40" t="s">
        <v>1298</v>
      </c>
      <c r="D606" s="42">
        <v>0.30291119999999994</v>
      </c>
      <c r="E606" s="34">
        <v>0</v>
      </c>
      <c r="F606" s="42">
        <f t="shared" si="190"/>
        <v>0.30291119999999994</v>
      </c>
      <c r="G606" s="42">
        <f t="shared" si="191"/>
        <v>0.30291119999999994</v>
      </c>
      <c r="H606" s="42">
        <f t="shared" si="187"/>
        <v>0</v>
      </c>
      <c r="I606" s="42">
        <v>0</v>
      </c>
      <c r="J606" s="42">
        <v>0</v>
      </c>
      <c r="K606" s="34">
        <v>0</v>
      </c>
      <c r="L606" s="42">
        <v>0</v>
      </c>
      <c r="M606" s="42">
        <v>0</v>
      </c>
      <c r="N606" s="42">
        <v>0</v>
      </c>
      <c r="O606" s="42">
        <v>0.30291119999999994</v>
      </c>
      <c r="P606" s="42">
        <v>0</v>
      </c>
      <c r="Q606" s="42">
        <f t="shared" si="192"/>
        <v>0.30291119999999994</v>
      </c>
      <c r="R606" s="42">
        <f t="shared" si="193"/>
        <v>0</v>
      </c>
      <c r="S606" s="88">
        <v>0</v>
      </c>
      <c r="T606" s="24" t="s">
        <v>32</v>
      </c>
      <c r="U606" s="1"/>
      <c r="W606" s="3"/>
      <c r="X606" s="3"/>
      <c r="Y606" s="3"/>
      <c r="Z606" s="3"/>
      <c r="AD606" s="1"/>
      <c r="AE606" s="1"/>
    </row>
    <row r="607" spans="1:31" ht="63.75" customHeight="1" x14ac:dyDescent="0.25">
      <c r="A607" s="22" t="s">
        <v>1270</v>
      </c>
      <c r="B607" s="30" t="s">
        <v>1299</v>
      </c>
      <c r="C607" s="40" t="s">
        <v>1300</v>
      </c>
      <c r="D607" s="42">
        <v>0.1215024</v>
      </c>
      <c r="E607" s="34">
        <v>0</v>
      </c>
      <c r="F607" s="42">
        <f t="shared" si="190"/>
        <v>0.1215024</v>
      </c>
      <c r="G607" s="42">
        <f t="shared" si="191"/>
        <v>0.1215024</v>
      </c>
      <c r="H607" s="42">
        <f t="shared" si="187"/>
        <v>0</v>
      </c>
      <c r="I607" s="42">
        <v>0</v>
      </c>
      <c r="J607" s="42">
        <v>0</v>
      </c>
      <c r="K607" s="42">
        <v>0</v>
      </c>
      <c r="L607" s="42">
        <v>0</v>
      </c>
      <c r="M607" s="42">
        <v>0</v>
      </c>
      <c r="N607" s="42">
        <v>0</v>
      </c>
      <c r="O607" s="42">
        <v>0.1215024</v>
      </c>
      <c r="P607" s="42">
        <v>0</v>
      </c>
      <c r="Q607" s="42">
        <f t="shared" si="192"/>
        <v>0.1215024</v>
      </c>
      <c r="R607" s="42">
        <f t="shared" si="193"/>
        <v>0</v>
      </c>
      <c r="S607" s="88">
        <v>0</v>
      </c>
      <c r="T607" s="24" t="s">
        <v>32</v>
      </c>
      <c r="U607" s="1"/>
      <c r="W607" s="3"/>
      <c r="X607" s="3"/>
      <c r="Y607" s="3"/>
      <c r="Z607" s="3"/>
      <c r="AD607" s="1"/>
      <c r="AE607" s="1"/>
    </row>
    <row r="608" spans="1:31" ht="31.5" customHeight="1" x14ac:dyDescent="0.25">
      <c r="A608" s="22" t="s">
        <v>1270</v>
      </c>
      <c r="B608" s="30" t="s">
        <v>1301</v>
      </c>
      <c r="C608" s="40" t="s">
        <v>1302</v>
      </c>
      <c r="D608" s="42">
        <v>0.81553319999999996</v>
      </c>
      <c r="E608" s="34">
        <v>0</v>
      </c>
      <c r="F608" s="42">
        <f t="shared" si="190"/>
        <v>0.81553319999999996</v>
      </c>
      <c r="G608" s="42">
        <f t="shared" si="191"/>
        <v>0.81553319999999996</v>
      </c>
      <c r="H608" s="42">
        <f t="shared" si="187"/>
        <v>0.98520000000000008</v>
      </c>
      <c r="I608" s="42">
        <v>0</v>
      </c>
      <c r="J608" s="42">
        <v>0</v>
      </c>
      <c r="K608" s="42">
        <v>0</v>
      </c>
      <c r="L608" s="42">
        <v>0</v>
      </c>
      <c r="M608" s="42">
        <v>0</v>
      </c>
      <c r="N608" s="42">
        <v>0.98520000000000008</v>
      </c>
      <c r="O608" s="42">
        <v>0.81553319999999996</v>
      </c>
      <c r="P608" s="42">
        <v>0</v>
      </c>
      <c r="Q608" s="42">
        <f t="shared" si="192"/>
        <v>-0.16966680000000012</v>
      </c>
      <c r="R608" s="42">
        <f t="shared" si="193"/>
        <v>0.98520000000000008</v>
      </c>
      <c r="S608" s="88">
        <v>1</v>
      </c>
      <c r="T608" s="24" t="s">
        <v>1303</v>
      </c>
      <c r="U608" s="1"/>
      <c r="W608" s="3"/>
      <c r="X608" s="3"/>
      <c r="Y608" s="3"/>
      <c r="Z608" s="3"/>
      <c r="AD608" s="1"/>
      <c r="AE608" s="1"/>
    </row>
    <row r="609" spans="1:31" ht="47.25" customHeight="1" x14ac:dyDescent="0.25">
      <c r="A609" s="22" t="s">
        <v>1270</v>
      </c>
      <c r="B609" s="30" t="s">
        <v>1304</v>
      </c>
      <c r="C609" s="40" t="s">
        <v>1305</v>
      </c>
      <c r="D609" s="42">
        <v>6.9441372000000001E-2</v>
      </c>
      <c r="E609" s="34">
        <v>0</v>
      </c>
      <c r="F609" s="42">
        <f t="shared" si="190"/>
        <v>6.9441372000000001E-2</v>
      </c>
      <c r="G609" s="42">
        <f t="shared" si="191"/>
        <v>6.9441372000000001E-2</v>
      </c>
      <c r="H609" s="42">
        <f t="shared" si="187"/>
        <v>0</v>
      </c>
      <c r="I609" s="42">
        <v>0</v>
      </c>
      <c r="J609" s="42">
        <v>0</v>
      </c>
      <c r="K609" s="42">
        <v>0</v>
      </c>
      <c r="L609" s="42">
        <v>0</v>
      </c>
      <c r="M609" s="42">
        <v>0</v>
      </c>
      <c r="N609" s="42">
        <v>0</v>
      </c>
      <c r="O609" s="42">
        <v>6.9441372000000001E-2</v>
      </c>
      <c r="P609" s="42">
        <v>0</v>
      </c>
      <c r="Q609" s="42">
        <f t="shared" si="192"/>
        <v>6.9441372000000001E-2</v>
      </c>
      <c r="R609" s="42">
        <f t="shared" si="193"/>
        <v>0</v>
      </c>
      <c r="S609" s="88">
        <v>0</v>
      </c>
      <c r="T609" s="24" t="s">
        <v>32</v>
      </c>
      <c r="U609" s="1"/>
      <c r="W609" s="3"/>
      <c r="X609" s="3"/>
      <c r="Y609" s="3"/>
      <c r="Z609" s="3"/>
      <c r="AD609" s="1"/>
      <c r="AE609" s="1"/>
    </row>
    <row r="610" spans="1:31" ht="45" customHeight="1" x14ac:dyDescent="0.25">
      <c r="A610" s="22" t="s">
        <v>1270</v>
      </c>
      <c r="B610" s="30" t="s">
        <v>1306</v>
      </c>
      <c r="C610" s="40" t="s">
        <v>1307</v>
      </c>
      <c r="D610" s="42">
        <v>0.54777240000000005</v>
      </c>
      <c r="E610" s="34">
        <v>0</v>
      </c>
      <c r="F610" s="42">
        <f t="shared" si="190"/>
        <v>0.54777240000000005</v>
      </c>
      <c r="G610" s="42">
        <f t="shared" si="191"/>
        <v>0.54777240000000005</v>
      </c>
      <c r="H610" s="42">
        <f t="shared" si="187"/>
        <v>0</v>
      </c>
      <c r="I610" s="42">
        <v>0</v>
      </c>
      <c r="J610" s="42">
        <v>0</v>
      </c>
      <c r="K610" s="34">
        <v>0</v>
      </c>
      <c r="L610" s="42">
        <v>0</v>
      </c>
      <c r="M610" s="42">
        <v>0</v>
      </c>
      <c r="N610" s="42">
        <v>0</v>
      </c>
      <c r="O610" s="42">
        <v>0.54777240000000005</v>
      </c>
      <c r="P610" s="42">
        <v>0</v>
      </c>
      <c r="Q610" s="42">
        <f t="shared" si="192"/>
        <v>0.54777240000000005</v>
      </c>
      <c r="R610" s="42">
        <f t="shared" si="193"/>
        <v>0</v>
      </c>
      <c r="S610" s="88">
        <v>0</v>
      </c>
      <c r="T610" s="24" t="s">
        <v>32</v>
      </c>
      <c r="U610" s="1"/>
      <c r="W610" s="3"/>
      <c r="X610" s="3"/>
      <c r="Y610" s="3"/>
      <c r="Z610" s="3"/>
      <c r="AD610" s="1"/>
      <c r="AE610" s="1"/>
    </row>
    <row r="611" spans="1:31" ht="31.5" customHeight="1" x14ac:dyDescent="0.25">
      <c r="A611" s="22" t="s">
        <v>1270</v>
      </c>
      <c r="B611" s="30" t="s">
        <v>1308</v>
      </c>
      <c r="C611" s="40" t="s">
        <v>1309</v>
      </c>
      <c r="D611" s="42">
        <v>0.40775400000000001</v>
      </c>
      <c r="E611" s="34">
        <v>0</v>
      </c>
      <c r="F611" s="42">
        <f t="shared" si="190"/>
        <v>0.40775400000000001</v>
      </c>
      <c r="G611" s="42">
        <f t="shared" si="191"/>
        <v>0.40775400000000001</v>
      </c>
      <c r="H611" s="42">
        <f t="shared" si="187"/>
        <v>0</v>
      </c>
      <c r="I611" s="42">
        <v>0</v>
      </c>
      <c r="J611" s="42">
        <v>0</v>
      </c>
      <c r="K611" s="34">
        <v>0</v>
      </c>
      <c r="L611" s="42">
        <v>0</v>
      </c>
      <c r="M611" s="42">
        <v>0</v>
      </c>
      <c r="N611" s="42">
        <v>0</v>
      </c>
      <c r="O611" s="42">
        <v>0.40775400000000001</v>
      </c>
      <c r="P611" s="42">
        <v>0</v>
      </c>
      <c r="Q611" s="42">
        <f t="shared" si="192"/>
        <v>0.40775400000000001</v>
      </c>
      <c r="R611" s="42">
        <f t="shared" si="193"/>
        <v>0</v>
      </c>
      <c r="S611" s="88">
        <v>0</v>
      </c>
      <c r="T611" s="24" t="s">
        <v>32</v>
      </c>
      <c r="U611" s="1"/>
      <c r="W611" s="3"/>
      <c r="X611" s="3"/>
      <c r="Y611" s="3"/>
      <c r="Z611" s="3"/>
      <c r="AD611" s="1"/>
      <c r="AE611" s="1"/>
    </row>
    <row r="612" spans="1:31" ht="47.25" customHeight="1" x14ac:dyDescent="0.25">
      <c r="A612" s="22" t="s">
        <v>1270</v>
      </c>
      <c r="B612" s="30" t="s">
        <v>1310</v>
      </c>
      <c r="C612" s="40" t="s">
        <v>1311</v>
      </c>
      <c r="D612" s="42">
        <v>0.11650440000000001</v>
      </c>
      <c r="E612" s="34">
        <v>0</v>
      </c>
      <c r="F612" s="42">
        <f t="shared" si="190"/>
        <v>0.11650440000000001</v>
      </c>
      <c r="G612" s="42">
        <f t="shared" si="191"/>
        <v>0.11650439999999999</v>
      </c>
      <c r="H612" s="42">
        <f t="shared" si="187"/>
        <v>0</v>
      </c>
      <c r="I612" s="42">
        <v>0</v>
      </c>
      <c r="J612" s="42">
        <v>0</v>
      </c>
      <c r="K612" s="34">
        <v>0</v>
      </c>
      <c r="L612" s="42">
        <v>0</v>
      </c>
      <c r="M612" s="42">
        <v>0</v>
      </c>
      <c r="N612" s="42">
        <v>0</v>
      </c>
      <c r="O612" s="42">
        <v>0.11650439999999999</v>
      </c>
      <c r="P612" s="42">
        <v>0</v>
      </c>
      <c r="Q612" s="42">
        <f t="shared" si="192"/>
        <v>0.11650440000000001</v>
      </c>
      <c r="R612" s="42">
        <f t="shared" si="193"/>
        <v>0</v>
      </c>
      <c r="S612" s="88">
        <v>0</v>
      </c>
      <c r="T612" s="24" t="s">
        <v>32</v>
      </c>
      <c r="U612" s="1"/>
      <c r="W612" s="3"/>
      <c r="X612" s="3"/>
      <c r="Y612" s="3"/>
      <c r="Z612" s="3"/>
      <c r="AD612" s="1"/>
      <c r="AE612" s="1"/>
    </row>
    <row r="613" spans="1:31" ht="31.5" customHeight="1" x14ac:dyDescent="0.25">
      <c r="A613" s="22" t="s">
        <v>1270</v>
      </c>
      <c r="B613" s="30" t="s">
        <v>1312</v>
      </c>
      <c r="C613" s="40" t="s">
        <v>1313</v>
      </c>
      <c r="D613" s="42">
        <v>0.2282748</v>
      </c>
      <c r="E613" s="34">
        <v>0</v>
      </c>
      <c r="F613" s="42">
        <f t="shared" si="190"/>
        <v>0.2282748</v>
      </c>
      <c r="G613" s="42">
        <f t="shared" si="191"/>
        <v>0.2282748</v>
      </c>
      <c r="H613" s="42">
        <f t="shared" si="187"/>
        <v>0</v>
      </c>
      <c r="I613" s="42">
        <v>0</v>
      </c>
      <c r="J613" s="42">
        <v>0</v>
      </c>
      <c r="K613" s="34">
        <v>0</v>
      </c>
      <c r="L613" s="42">
        <v>0</v>
      </c>
      <c r="M613" s="42">
        <v>0</v>
      </c>
      <c r="N613" s="42">
        <v>0</v>
      </c>
      <c r="O613" s="42">
        <v>0.2282748</v>
      </c>
      <c r="P613" s="42">
        <v>0</v>
      </c>
      <c r="Q613" s="42">
        <f t="shared" si="192"/>
        <v>0.2282748</v>
      </c>
      <c r="R613" s="42">
        <f t="shared" si="193"/>
        <v>0</v>
      </c>
      <c r="S613" s="88">
        <v>0</v>
      </c>
      <c r="T613" s="24" t="s">
        <v>32</v>
      </c>
      <c r="U613" s="1"/>
      <c r="W613" s="3"/>
      <c r="X613" s="3"/>
      <c r="Y613" s="3"/>
      <c r="Z613" s="3"/>
      <c r="AD613" s="1"/>
      <c r="AE613" s="1"/>
    </row>
    <row r="614" spans="1:31" ht="47.25" customHeight="1" x14ac:dyDescent="0.25">
      <c r="A614" s="22" t="s">
        <v>1270</v>
      </c>
      <c r="B614" s="30" t="s">
        <v>1314</v>
      </c>
      <c r="C614" s="40" t="s">
        <v>1315</v>
      </c>
      <c r="D614" s="42">
        <v>1.1140068000000001</v>
      </c>
      <c r="E614" s="34">
        <v>0</v>
      </c>
      <c r="F614" s="42">
        <f t="shared" si="190"/>
        <v>1.1140068000000001</v>
      </c>
      <c r="G614" s="42">
        <f t="shared" si="191"/>
        <v>1.1140068000000001</v>
      </c>
      <c r="H614" s="42">
        <f t="shared" si="187"/>
        <v>0</v>
      </c>
      <c r="I614" s="42">
        <v>0</v>
      </c>
      <c r="J614" s="42">
        <v>0</v>
      </c>
      <c r="K614" s="34">
        <v>0</v>
      </c>
      <c r="L614" s="42">
        <v>0</v>
      </c>
      <c r="M614" s="42">
        <v>0</v>
      </c>
      <c r="N614" s="42">
        <v>0</v>
      </c>
      <c r="O614" s="42">
        <v>1.1140068000000001</v>
      </c>
      <c r="P614" s="42">
        <v>0</v>
      </c>
      <c r="Q614" s="42">
        <f t="shared" si="192"/>
        <v>1.1140068000000001</v>
      </c>
      <c r="R614" s="42">
        <f t="shared" si="193"/>
        <v>0</v>
      </c>
      <c r="S614" s="88">
        <v>0</v>
      </c>
      <c r="T614" s="24" t="s">
        <v>32</v>
      </c>
      <c r="U614" s="1"/>
      <c r="W614" s="3"/>
      <c r="X614" s="3"/>
      <c r="Y614" s="3"/>
      <c r="Z614" s="3"/>
      <c r="AD614" s="1"/>
      <c r="AE614" s="1"/>
    </row>
    <row r="615" spans="1:31" ht="31.5" customHeight="1" x14ac:dyDescent="0.25">
      <c r="A615" s="22" t="s">
        <v>1270</v>
      </c>
      <c r="B615" s="30" t="s">
        <v>1316</v>
      </c>
      <c r="C615" s="40" t="s">
        <v>1317</v>
      </c>
      <c r="D615" s="42">
        <v>0.35519039999999996</v>
      </c>
      <c r="E615" s="34">
        <v>0</v>
      </c>
      <c r="F615" s="42">
        <f t="shared" si="190"/>
        <v>0.35519039999999996</v>
      </c>
      <c r="G615" s="42">
        <f t="shared" si="191"/>
        <v>0.35519039999999996</v>
      </c>
      <c r="H615" s="42">
        <f t="shared" si="187"/>
        <v>0.57403887999999992</v>
      </c>
      <c r="I615" s="42">
        <v>0</v>
      </c>
      <c r="J615" s="42">
        <v>0.57403887999999992</v>
      </c>
      <c r="K615" s="34">
        <v>0</v>
      </c>
      <c r="L615" s="42">
        <v>0</v>
      </c>
      <c r="M615" s="42">
        <v>0</v>
      </c>
      <c r="N615" s="42">
        <v>0</v>
      </c>
      <c r="O615" s="42">
        <v>0.35519039999999996</v>
      </c>
      <c r="P615" s="42">
        <v>0</v>
      </c>
      <c r="Q615" s="42">
        <f t="shared" si="192"/>
        <v>-0.21884847999999996</v>
      </c>
      <c r="R615" s="42">
        <f t="shared" si="193"/>
        <v>0.57403887999999992</v>
      </c>
      <c r="S615" s="88">
        <v>1</v>
      </c>
      <c r="T615" s="24" t="s">
        <v>1318</v>
      </c>
      <c r="U615" s="1"/>
      <c r="W615" s="3"/>
      <c r="X615" s="3"/>
      <c r="Y615" s="3"/>
      <c r="Z615" s="3"/>
      <c r="AD615" s="1"/>
      <c r="AE615" s="1"/>
    </row>
    <row r="616" spans="1:31" ht="47.25" customHeight="1" x14ac:dyDescent="0.25">
      <c r="A616" s="22" t="s">
        <v>1270</v>
      </c>
      <c r="B616" s="30" t="s">
        <v>1319</v>
      </c>
      <c r="C616" s="40" t="s">
        <v>1320</v>
      </c>
      <c r="D616" s="42">
        <v>9.7354799999999991E-2</v>
      </c>
      <c r="E616" s="34">
        <v>0</v>
      </c>
      <c r="F616" s="42">
        <f t="shared" si="190"/>
        <v>9.7354799999999991E-2</v>
      </c>
      <c r="G616" s="42">
        <f t="shared" si="191"/>
        <v>9.7354799999999991E-2</v>
      </c>
      <c r="H616" s="42">
        <f t="shared" si="187"/>
        <v>0.12432661</v>
      </c>
      <c r="I616" s="42">
        <v>0</v>
      </c>
      <c r="J616" s="42">
        <v>0.12432661</v>
      </c>
      <c r="K616" s="34">
        <v>0</v>
      </c>
      <c r="L616" s="42">
        <v>0</v>
      </c>
      <c r="M616" s="42">
        <v>0</v>
      </c>
      <c r="N616" s="42">
        <v>0</v>
      </c>
      <c r="O616" s="42">
        <v>9.7354799999999991E-2</v>
      </c>
      <c r="P616" s="42">
        <v>0</v>
      </c>
      <c r="Q616" s="42">
        <f t="shared" si="192"/>
        <v>-2.6971810000000013E-2</v>
      </c>
      <c r="R616" s="42">
        <f t="shared" si="193"/>
        <v>0.12432661</v>
      </c>
      <c r="S616" s="88">
        <v>1</v>
      </c>
      <c r="T616" s="24" t="s">
        <v>1321</v>
      </c>
      <c r="U616" s="1"/>
      <c r="W616" s="3"/>
      <c r="X616" s="3"/>
      <c r="Y616" s="3"/>
      <c r="Z616" s="3"/>
      <c r="AD616" s="1"/>
      <c r="AE616" s="1"/>
    </row>
    <row r="617" spans="1:31" ht="63" customHeight="1" x14ac:dyDescent="0.25">
      <c r="A617" s="22" t="s">
        <v>1270</v>
      </c>
      <c r="B617" s="30" t="s">
        <v>1322</v>
      </c>
      <c r="C617" s="40" t="s">
        <v>1323</v>
      </c>
      <c r="D617" s="42">
        <v>1.9805795999999998</v>
      </c>
      <c r="E617" s="34">
        <v>0</v>
      </c>
      <c r="F617" s="42">
        <f t="shared" si="190"/>
        <v>1.9805795999999998</v>
      </c>
      <c r="G617" s="42">
        <f t="shared" si="191"/>
        <v>1.9805795999999998</v>
      </c>
      <c r="H617" s="42">
        <f t="shared" si="187"/>
        <v>2.3800859999999999</v>
      </c>
      <c r="I617" s="42">
        <v>0</v>
      </c>
      <c r="J617" s="42">
        <v>0</v>
      </c>
      <c r="K617" s="34">
        <v>0</v>
      </c>
      <c r="L617" s="42">
        <v>2.3800859999999999</v>
      </c>
      <c r="M617" s="42">
        <v>0</v>
      </c>
      <c r="N617" s="42">
        <v>0</v>
      </c>
      <c r="O617" s="42">
        <v>1.9805795999999998</v>
      </c>
      <c r="P617" s="42">
        <v>0</v>
      </c>
      <c r="Q617" s="42">
        <f t="shared" si="192"/>
        <v>-0.39950640000000015</v>
      </c>
      <c r="R617" s="42">
        <f t="shared" si="193"/>
        <v>2.3800859999999999</v>
      </c>
      <c r="S617" s="88">
        <v>1</v>
      </c>
      <c r="T617" s="24" t="s">
        <v>1321</v>
      </c>
      <c r="U617" s="1"/>
      <c r="W617" s="3"/>
      <c r="X617" s="3"/>
      <c r="Y617" s="3"/>
      <c r="Z617" s="3"/>
      <c r="AD617" s="1"/>
      <c r="AE617" s="1"/>
    </row>
    <row r="618" spans="1:31" ht="47.25" customHeight="1" x14ac:dyDescent="0.25">
      <c r="A618" s="22" t="s">
        <v>1270</v>
      </c>
      <c r="B618" s="30" t="s">
        <v>1324</v>
      </c>
      <c r="C618" s="40" t="s">
        <v>1325</v>
      </c>
      <c r="D618" s="42">
        <v>0.18543713999999997</v>
      </c>
      <c r="E618" s="34">
        <v>0</v>
      </c>
      <c r="F618" s="42">
        <f t="shared" si="190"/>
        <v>0.18543713999999997</v>
      </c>
      <c r="G618" s="42">
        <f t="shared" si="191"/>
        <v>0.18543713999999997</v>
      </c>
      <c r="H618" s="42">
        <f t="shared" si="187"/>
        <v>0.60867119999999997</v>
      </c>
      <c r="I618" s="42">
        <v>0</v>
      </c>
      <c r="J618" s="42">
        <v>0</v>
      </c>
      <c r="K618" s="34">
        <v>0</v>
      </c>
      <c r="L618" s="42">
        <v>0</v>
      </c>
      <c r="M618" s="42">
        <v>0</v>
      </c>
      <c r="N618" s="42">
        <v>0.60867119999999997</v>
      </c>
      <c r="O618" s="42">
        <v>0.18543713999999997</v>
      </c>
      <c r="P618" s="42">
        <v>0</v>
      </c>
      <c r="Q618" s="42">
        <f t="shared" si="192"/>
        <v>-0.42323405999999997</v>
      </c>
      <c r="R618" s="42">
        <f t="shared" si="193"/>
        <v>0.60867119999999997</v>
      </c>
      <c r="S618" s="88">
        <v>1</v>
      </c>
      <c r="T618" s="24" t="s">
        <v>1321</v>
      </c>
      <c r="U618" s="1"/>
      <c r="W618" s="3"/>
      <c r="X618" s="3"/>
      <c r="Y618" s="3"/>
      <c r="Z618" s="3"/>
      <c r="AD618" s="1"/>
      <c r="AE618" s="1"/>
    </row>
    <row r="619" spans="1:31" ht="47.25" customHeight="1" x14ac:dyDescent="0.25">
      <c r="A619" s="22" t="s">
        <v>1270</v>
      </c>
      <c r="B619" s="30" t="s">
        <v>1326</v>
      </c>
      <c r="C619" s="40" t="s">
        <v>1327</v>
      </c>
      <c r="D619" s="42">
        <v>0.1980576</v>
      </c>
      <c r="E619" s="34">
        <v>0</v>
      </c>
      <c r="F619" s="42">
        <f t="shared" si="190"/>
        <v>0.1980576</v>
      </c>
      <c r="G619" s="42">
        <f t="shared" si="191"/>
        <v>0.1980576</v>
      </c>
      <c r="H619" s="42">
        <f t="shared" si="187"/>
        <v>0.25688159999999999</v>
      </c>
      <c r="I619" s="42">
        <v>0</v>
      </c>
      <c r="J619" s="42">
        <v>0</v>
      </c>
      <c r="K619" s="34">
        <v>0</v>
      </c>
      <c r="L619" s="42">
        <v>0.25688159999999999</v>
      </c>
      <c r="M619" s="42">
        <v>0</v>
      </c>
      <c r="N619" s="42">
        <v>0</v>
      </c>
      <c r="O619" s="42">
        <v>0.1980576</v>
      </c>
      <c r="P619" s="42">
        <v>0</v>
      </c>
      <c r="Q619" s="42">
        <f t="shared" si="192"/>
        <v>-5.8823999999999987E-2</v>
      </c>
      <c r="R619" s="42">
        <f t="shared" si="193"/>
        <v>0.25688159999999999</v>
      </c>
      <c r="S619" s="88">
        <v>1</v>
      </c>
      <c r="T619" s="24" t="s">
        <v>1321</v>
      </c>
      <c r="U619" s="1"/>
      <c r="W619" s="3"/>
      <c r="X619" s="3"/>
      <c r="Y619" s="3"/>
      <c r="Z619" s="3"/>
      <c r="AD619" s="1"/>
      <c r="AE619" s="1"/>
    </row>
    <row r="620" spans="1:31" ht="63" customHeight="1" x14ac:dyDescent="0.25">
      <c r="A620" s="22" t="s">
        <v>1270</v>
      </c>
      <c r="B620" s="30" t="s">
        <v>1328</v>
      </c>
      <c r="C620" s="33" t="s">
        <v>1329</v>
      </c>
      <c r="D620" s="42">
        <v>0.10378944</v>
      </c>
      <c r="E620" s="34">
        <v>0</v>
      </c>
      <c r="F620" s="42">
        <f t="shared" si="190"/>
        <v>0.10378944</v>
      </c>
      <c r="G620" s="42">
        <f t="shared" si="191"/>
        <v>0.10378944</v>
      </c>
      <c r="H620" s="42">
        <f t="shared" si="187"/>
        <v>0.23111551</v>
      </c>
      <c r="I620" s="42">
        <v>0</v>
      </c>
      <c r="J620" s="42">
        <v>0.23111551</v>
      </c>
      <c r="K620" s="34">
        <v>0</v>
      </c>
      <c r="L620" s="42">
        <v>0</v>
      </c>
      <c r="M620" s="42">
        <v>0</v>
      </c>
      <c r="N620" s="42">
        <v>0</v>
      </c>
      <c r="O620" s="42">
        <v>0.10378944</v>
      </c>
      <c r="P620" s="42">
        <v>0</v>
      </c>
      <c r="Q620" s="42">
        <f t="shared" si="192"/>
        <v>-0.12732607000000001</v>
      </c>
      <c r="R620" s="42">
        <f t="shared" si="193"/>
        <v>0.23111551</v>
      </c>
      <c r="S620" s="88">
        <v>1</v>
      </c>
      <c r="T620" s="24" t="s">
        <v>1292</v>
      </c>
      <c r="U620" s="1"/>
      <c r="W620" s="3"/>
      <c r="X620" s="3"/>
      <c r="Y620" s="3"/>
      <c r="Z620" s="3"/>
      <c r="AD620" s="1"/>
      <c r="AE620" s="1"/>
    </row>
    <row r="621" spans="1:31" ht="63" customHeight="1" x14ac:dyDescent="0.25">
      <c r="A621" s="22" t="s">
        <v>1270</v>
      </c>
      <c r="B621" s="30" t="s">
        <v>1330</v>
      </c>
      <c r="C621" s="33" t="s">
        <v>1331</v>
      </c>
      <c r="D621" s="42">
        <v>0.62213039999999997</v>
      </c>
      <c r="E621" s="34">
        <v>0</v>
      </c>
      <c r="F621" s="42">
        <f t="shared" si="190"/>
        <v>0.62213039999999997</v>
      </c>
      <c r="G621" s="42">
        <f t="shared" si="191"/>
        <v>0.62213039999999997</v>
      </c>
      <c r="H621" s="42">
        <f t="shared" si="187"/>
        <v>0.81240599999999996</v>
      </c>
      <c r="I621" s="42">
        <v>0</v>
      </c>
      <c r="J621" s="42">
        <v>0.81240599999999996</v>
      </c>
      <c r="K621" s="34">
        <v>0</v>
      </c>
      <c r="L621" s="42">
        <v>0</v>
      </c>
      <c r="M621" s="42">
        <v>0</v>
      </c>
      <c r="N621" s="42">
        <v>0</v>
      </c>
      <c r="O621" s="42">
        <v>0.62213039999999997</v>
      </c>
      <c r="P621" s="42">
        <v>0</v>
      </c>
      <c r="Q621" s="42">
        <f t="shared" si="192"/>
        <v>-0.19027559999999999</v>
      </c>
      <c r="R621" s="42">
        <f t="shared" si="193"/>
        <v>0.81240599999999996</v>
      </c>
      <c r="S621" s="88">
        <v>1</v>
      </c>
      <c r="T621" s="24" t="s">
        <v>1321</v>
      </c>
      <c r="U621" s="1"/>
      <c r="W621" s="3"/>
      <c r="X621" s="3"/>
      <c r="Y621" s="3"/>
      <c r="Z621" s="3"/>
      <c r="AD621" s="1"/>
      <c r="AE621" s="1"/>
    </row>
    <row r="622" spans="1:31" ht="47.25" customHeight="1" x14ac:dyDescent="0.25">
      <c r="A622" s="22" t="s">
        <v>1270</v>
      </c>
      <c r="B622" s="30" t="s">
        <v>1332</v>
      </c>
      <c r="C622" s="33" t="s">
        <v>1333</v>
      </c>
      <c r="D622" s="42">
        <v>0.69902879999999989</v>
      </c>
      <c r="E622" s="34">
        <v>0</v>
      </c>
      <c r="F622" s="42">
        <f t="shared" si="190"/>
        <v>0.69902879999999989</v>
      </c>
      <c r="G622" s="42">
        <f t="shared" si="191"/>
        <v>0.69902879999999989</v>
      </c>
      <c r="H622" s="42">
        <f t="shared" si="187"/>
        <v>1.01359176</v>
      </c>
      <c r="I622" s="42">
        <v>0</v>
      </c>
      <c r="J622" s="42">
        <v>1.01359176</v>
      </c>
      <c r="K622" s="34">
        <v>0</v>
      </c>
      <c r="L622" s="42">
        <v>0</v>
      </c>
      <c r="M622" s="42">
        <v>0</v>
      </c>
      <c r="N622" s="42">
        <v>0</v>
      </c>
      <c r="O622" s="42">
        <v>0.69902879999999989</v>
      </c>
      <c r="P622" s="42">
        <v>0</v>
      </c>
      <c r="Q622" s="42">
        <f t="shared" si="192"/>
        <v>-0.31456296000000006</v>
      </c>
      <c r="R622" s="42">
        <f t="shared" si="193"/>
        <v>1.01359176</v>
      </c>
      <c r="S622" s="88">
        <v>1</v>
      </c>
      <c r="T622" s="24" t="s">
        <v>1321</v>
      </c>
      <c r="U622" s="1"/>
      <c r="W622" s="3"/>
      <c r="X622" s="3"/>
      <c r="Y622" s="3"/>
      <c r="Z622" s="3"/>
      <c r="AD622" s="1"/>
      <c r="AE622" s="1"/>
    </row>
    <row r="623" spans="1:31" ht="31.5" customHeight="1" x14ac:dyDescent="0.25">
      <c r="A623" s="22" t="s">
        <v>1270</v>
      </c>
      <c r="B623" s="30" t="s">
        <v>1334</v>
      </c>
      <c r="C623" s="33" t="s">
        <v>1335</v>
      </c>
      <c r="D623" s="42">
        <v>0.12684480000000001</v>
      </c>
      <c r="E623" s="34">
        <v>0</v>
      </c>
      <c r="F623" s="42">
        <f t="shared" si="190"/>
        <v>0.12684480000000001</v>
      </c>
      <c r="G623" s="42">
        <f t="shared" si="191"/>
        <v>0.12684480000000001</v>
      </c>
      <c r="H623" s="42">
        <f t="shared" si="187"/>
        <v>0.1823304</v>
      </c>
      <c r="I623" s="42">
        <v>0</v>
      </c>
      <c r="J623" s="42">
        <v>0</v>
      </c>
      <c r="K623" s="34">
        <v>0</v>
      </c>
      <c r="L623" s="42">
        <v>0.1823304</v>
      </c>
      <c r="M623" s="42">
        <v>0</v>
      </c>
      <c r="N623" s="42">
        <v>0</v>
      </c>
      <c r="O623" s="42">
        <v>0.12684480000000001</v>
      </c>
      <c r="P623" s="42">
        <v>0</v>
      </c>
      <c r="Q623" s="42">
        <f t="shared" si="192"/>
        <v>-5.5485599999999996E-2</v>
      </c>
      <c r="R623" s="42">
        <f t="shared" si="193"/>
        <v>0.1823304</v>
      </c>
      <c r="S623" s="88">
        <v>1</v>
      </c>
      <c r="T623" s="24" t="s">
        <v>1321</v>
      </c>
      <c r="U623" s="1"/>
      <c r="W623" s="3"/>
      <c r="X623" s="3"/>
      <c r="Y623" s="3"/>
      <c r="Z623" s="3"/>
      <c r="AD623" s="1"/>
      <c r="AE623" s="1"/>
    </row>
    <row r="624" spans="1:31" ht="31.5" customHeight="1" x14ac:dyDescent="0.25">
      <c r="A624" s="22" t="s">
        <v>1270</v>
      </c>
      <c r="B624" s="30" t="s">
        <v>1336</v>
      </c>
      <c r="C624" s="40" t="s">
        <v>1337</v>
      </c>
      <c r="D624" s="42">
        <v>1.2233015999999999</v>
      </c>
      <c r="E624" s="34">
        <v>0</v>
      </c>
      <c r="F624" s="42">
        <f t="shared" si="190"/>
        <v>1.2233015999999999</v>
      </c>
      <c r="G624" s="42">
        <f t="shared" si="191"/>
        <v>1.2233015999999999</v>
      </c>
      <c r="H624" s="42">
        <f t="shared" si="187"/>
        <v>1.85</v>
      </c>
      <c r="I624" s="42">
        <v>0</v>
      </c>
      <c r="J624" s="42">
        <v>0</v>
      </c>
      <c r="K624" s="34">
        <v>0</v>
      </c>
      <c r="L624" s="42">
        <v>1.85</v>
      </c>
      <c r="M624" s="42">
        <v>0</v>
      </c>
      <c r="N624" s="42">
        <v>0</v>
      </c>
      <c r="O624" s="42">
        <v>1.2233015999999999</v>
      </c>
      <c r="P624" s="42">
        <v>0</v>
      </c>
      <c r="Q624" s="42">
        <f t="shared" si="192"/>
        <v>-0.62669840000000021</v>
      </c>
      <c r="R624" s="42">
        <f t="shared" si="193"/>
        <v>1.85</v>
      </c>
      <c r="S624" s="88">
        <v>1</v>
      </c>
      <c r="T624" s="24" t="s">
        <v>1321</v>
      </c>
      <c r="U624" s="1"/>
      <c r="W624" s="3"/>
      <c r="X624" s="3"/>
      <c r="Y624" s="3"/>
      <c r="Z624" s="3"/>
      <c r="AD624" s="1"/>
      <c r="AE624" s="1"/>
    </row>
    <row r="625" spans="1:31" ht="57" customHeight="1" x14ac:dyDescent="0.25">
      <c r="A625" s="22" t="s">
        <v>1270</v>
      </c>
      <c r="B625" s="30" t="s">
        <v>1338</v>
      </c>
      <c r="C625" s="40" t="s">
        <v>1339</v>
      </c>
      <c r="D625" s="87" t="s">
        <v>32</v>
      </c>
      <c r="E625" s="87" t="s">
        <v>32</v>
      </c>
      <c r="F625" s="87" t="s">
        <v>32</v>
      </c>
      <c r="G625" s="87" t="s">
        <v>32</v>
      </c>
      <c r="H625" s="42">
        <f t="shared" si="187"/>
        <v>0.11600000000000001</v>
      </c>
      <c r="I625" s="42" t="s">
        <v>32</v>
      </c>
      <c r="J625" s="42">
        <v>0.11600000000000001</v>
      </c>
      <c r="K625" s="42" t="s">
        <v>32</v>
      </c>
      <c r="L625" s="42">
        <v>0</v>
      </c>
      <c r="M625" s="42" t="s">
        <v>32</v>
      </c>
      <c r="N625" s="42">
        <v>0</v>
      </c>
      <c r="O625" s="42" t="s">
        <v>32</v>
      </c>
      <c r="P625" s="42">
        <v>0</v>
      </c>
      <c r="Q625" s="42" t="s">
        <v>32</v>
      </c>
      <c r="R625" s="42" t="s">
        <v>32</v>
      </c>
      <c r="S625" s="42" t="s">
        <v>32</v>
      </c>
      <c r="T625" s="42" t="s">
        <v>1340</v>
      </c>
      <c r="U625" s="1"/>
      <c r="W625" s="3"/>
      <c r="X625" s="3"/>
      <c r="Y625" s="3"/>
      <c r="Z625" s="3"/>
      <c r="AD625" s="1"/>
      <c r="AE625" s="1"/>
    </row>
    <row r="626" spans="1:31" ht="31.5" customHeight="1" x14ac:dyDescent="0.25">
      <c r="A626" s="22" t="s">
        <v>1270</v>
      </c>
      <c r="B626" s="30" t="s">
        <v>1341</v>
      </c>
      <c r="C626" s="40" t="s">
        <v>1342</v>
      </c>
      <c r="D626" s="42">
        <v>0.21557280000000001</v>
      </c>
      <c r="E626" s="34">
        <v>0</v>
      </c>
      <c r="F626" s="42">
        <f t="shared" ref="F626:F638" si="194">D626-E626</f>
        <v>0.21557280000000001</v>
      </c>
      <c r="G626" s="42">
        <f t="shared" ref="G626:G638" si="195">I626+K626+M626+O626</f>
        <v>0.21557280000000001</v>
      </c>
      <c r="H626" s="42">
        <f t="shared" si="187"/>
        <v>0.2964</v>
      </c>
      <c r="I626" s="42">
        <v>0</v>
      </c>
      <c r="J626" s="42">
        <v>0</v>
      </c>
      <c r="K626" s="34">
        <v>0</v>
      </c>
      <c r="L626" s="42">
        <v>0</v>
      </c>
      <c r="M626" s="42">
        <v>0</v>
      </c>
      <c r="N626" s="42">
        <v>0.2964</v>
      </c>
      <c r="O626" s="42">
        <v>0.21557280000000001</v>
      </c>
      <c r="P626" s="42">
        <v>0</v>
      </c>
      <c r="Q626" s="42">
        <f t="shared" ref="Q626:Q638" si="196">F626-H626</f>
        <v>-8.0827199999999988E-2</v>
      </c>
      <c r="R626" s="42">
        <f t="shared" ref="R626:R638" si="197">H626-(I626+K626+M626)</f>
        <v>0.2964</v>
      </c>
      <c r="S626" s="88">
        <v>1</v>
      </c>
      <c r="T626" s="24" t="s">
        <v>1064</v>
      </c>
      <c r="U626" s="1"/>
      <c r="W626" s="3"/>
      <c r="X626" s="3"/>
      <c r="Y626" s="3"/>
      <c r="Z626" s="3"/>
      <c r="AD626" s="1"/>
      <c r="AE626" s="1"/>
    </row>
    <row r="627" spans="1:31" ht="31.5" customHeight="1" x14ac:dyDescent="0.25">
      <c r="A627" s="22" t="s">
        <v>1270</v>
      </c>
      <c r="B627" s="30" t="s">
        <v>1343</v>
      </c>
      <c r="C627" s="33" t="s">
        <v>1344</v>
      </c>
      <c r="D627" s="42">
        <v>0.18145440000000002</v>
      </c>
      <c r="E627" s="34">
        <v>0</v>
      </c>
      <c r="F627" s="42">
        <f t="shared" si="194"/>
        <v>0.18145440000000002</v>
      </c>
      <c r="G627" s="42">
        <f t="shared" si="195"/>
        <v>0.18145440000000002</v>
      </c>
      <c r="H627" s="42">
        <f t="shared" si="187"/>
        <v>0.24</v>
      </c>
      <c r="I627" s="42">
        <v>0</v>
      </c>
      <c r="J627" s="42">
        <v>0</v>
      </c>
      <c r="K627" s="34">
        <v>0</v>
      </c>
      <c r="L627" s="42">
        <v>0</v>
      </c>
      <c r="M627" s="42">
        <v>0</v>
      </c>
      <c r="N627" s="42">
        <v>0.24</v>
      </c>
      <c r="O627" s="42">
        <v>0.18145440000000002</v>
      </c>
      <c r="P627" s="42">
        <v>0</v>
      </c>
      <c r="Q627" s="42">
        <f t="shared" si="196"/>
        <v>-5.8545599999999975E-2</v>
      </c>
      <c r="R627" s="42">
        <f t="shared" si="197"/>
        <v>0.24</v>
      </c>
      <c r="S627" s="88">
        <v>1</v>
      </c>
      <c r="T627" s="24" t="s">
        <v>1064</v>
      </c>
      <c r="U627" s="1"/>
      <c r="W627" s="3"/>
      <c r="X627" s="3"/>
      <c r="Y627" s="3"/>
      <c r="Z627" s="3"/>
      <c r="AD627" s="1"/>
      <c r="AE627" s="1"/>
    </row>
    <row r="628" spans="1:31" ht="31.5" customHeight="1" x14ac:dyDescent="0.25">
      <c r="A628" s="22" t="s">
        <v>1270</v>
      </c>
      <c r="B628" s="30" t="s">
        <v>1345</v>
      </c>
      <c r="C628" s="33" t="s">
        <v>1346</v>
      </c>
      <c r="D628" s="42">
        <v>9.2745599999999997E-2</v>
      </c>
      <c r="E628" s="42">
        <v>0</v>
      </c>
      <c r="F628" s="42">
        <f t="shared" si="194"/>
        <v>9.2745599999999997E-2</v>
      </c>
      <c r="G628" s="42">
        <f t="shared" si="195"/>
        <v>9.2745599999999997E-2</v>
      </c>
      <c r="H628" s="42">
        <f t="shared" si="187"/>
        <v>0</v>
      </c>
      <c r="I628" s="42">
        <v>0</v>
      </c>
      <c r="J628" s="42">
        <v>0</v>
      </c>
      <c r="K628" s="34">
        <v>0</v>
      </c>
      <c r="L628" s="42">
        <v>0</v>
      </c>
      <c r="M628" s="42">
        <v>0</v>
      </c>
      <c r="N628" s="42">
        <v>0</v>
      </c>
      <c r="O628" s="42">
        <v>9.2745599999999997E-2</v>
      </c>
      <c r="P628" s="42">
        <v>0</v>
      </c>
      <c r="Q628" s="42">
        <f t="shared" si="196"/>
        <v>9.2745599999999997E-2</v>
      </c>
      <c r="R628" s="42">
        <f t="shared" si="197"/>
        <v>0</v>
      </c>
      <c r="S628" s="88">
        <v>0</v>
      </c>
      <c r="T628" s="24" t="s">
        <v>32</v>
      </c>
      <c r="U628" s="1"/>
      <c r="W628" s="3"/>
      <c r="X628" s="3"/>
      <c r="Y628" s="3"/>
      <c r="Z628" s="3"/>
      <c r="AD628" s="1"/>
      <c r="AE628" s="1"/>
    </row>
    <row r="629" spans="1:31" ht="31.5" customHeight="1" x14ac:dyDescent="0.25">
      <c r="A629" s="22" t="s">
        <v>1270</v>
      </c>
      <c r="B629" s="30" t="s">
        <v>1347</v>
      </c>
      <c r="C629" s="33" t="s">
        <v>1348</v>
      </c>
      <c r="D629" s="42">
        <v>0.34444439999999998</v>
      </c>
      <c r="E629" s="42">
        <v>0</v>
      </c>
      <c r="F629" s="42">
        <f t="shared" si="194"/>
        <v>0.34444439999999998</v>
      </c>
      <c r="G629" s="42">
        <f t="shared" si="195"/>
        <v>0.34444439999999998</v>
      </c>
      <c r="H629" s="42">
        <f t="shared" si="187"/>
        <v>0</v>
      </c>
      <c r="I629" s="42">
        <v>0</v>
      </c>
      <c r="J629" s="42">
        <v>0</v>
      </c>
      <c r="K629" s="34">
        <v>0</v>
      </c>
      <c r="L629" s="42">
        <v>0</v>
      </c>
      <c r="M629" s="42">
        <v>0</v>
      </c>
      <c r="N629" s="42">
        <v>0</v>
      </c>
      <c r="O629" s="42">
        <v>0.34444439999999998</v>
      </c>
      <c r="P629" s="42">
        <v>0</v>
      </c>
      <c r="Q629" s="42">
        <f t="shared" si="196"/>
        <v>0.34444439999999998</v>
      </c>
      <c r="R629" s="42">
        <f t="shared" si="197"/>
        <v>0</v>
      </c>
      <c r="S629" s="88">
        <v>0</v>
      </c>
      <c r="T629" s="24" t="s">
        <v>32</v>
      </c>
      <c r="U629" s="1"/>
      <c r="W629" s="3"/>
      <c r="X629" s="3"/>
      <c r="Y629" s="3"/>
      <c r="Z629" s="3"/>
      <c r="AD629" s="1"/>
      <c r="AE629" s="1"/>
    </row>
    <row r="630" spans="1:31" ht="31.5" customHeight="1" x14ac:dyDescent="0.25">
      <c r="A630" s="22" t="s">
        <v>1270</v>
      </c>
      <c r="B630" s="30" t="s">
        <v>1349</v>
      </c>
      <c r="C630" s="33" t="s">
        <v>1350</v>
      </c>
      <c r="D630" s="42">
        <v>0.68015760000000003</v>
      </c>
      <c r="E630" s="34">
        <v>0</v>
      </c>
      <c r="F630" s="42">
        <f t="shared" si="194"/>
        <v>0.68015760000000003</v>
      </c>
      <c r="G630" s="42">
        <f t="shared" si="195"/>
        <v>0.68015760000000003</v>
      </c>
      <c r="H630" s="42">
        <f t="shared" si="187"/>
        <v>0</v>
      </c>
      <c r="I630" s="42">
        <v>0</v>
      </c>
      <c r="J630" s="42">
        <v>0</v>
      </c>
      <c r="K630" s="34">
        <v>0</v>
      </c>
      <c r="L630" s="42">
        <v>0</v>
      </c>
      <c r="M630" s="42">
        <v>0</v>
      </c>
      <c r="N630" s="42">
        <v>0</v>
      </c>
      <c r="O630" s="42">
        <v>0.68015760000000003</v>
      </c>
      <c r="P630" s="42">
        <v>0</v>
      </c>
      <c r="Q630" s="42">
        <f t="shared" si="196"/>
        <v>0.68015760000000003</v>
      </c>
      <c r="R630" s="42">
        <f t="shared" si="197"/>
        <v>0</v>
      </c>
      <c r="S630" s="88">
        <v>0</v>
      </c>
      <c r="T630" s="24" t="s">
        <v>32</v>
      </c>
      <c r="U630" s="1"/>
      <c r="W630" s="3"/>
      <c r="X630" s="3"/>
      <c r="Y630" s="3"/>
      <c r="Z630" s="3"/>
      <c r="AD630" s="1"/>
      <c r="AE630" s="1"/>
    </row>
    <row r="631" spans="1:31" ht="31.5" customHeight="1" x14ac:dyDescent="0.25">
      <c r="A631" s="22" t="s">
        <v>1270</v>
      </c>
      <c r="B631" s="30" t="s">
        <v>1351</v>
      </c>
      <c r="C631" s="33" t="s">
        <v>1352</v>
      </c>
      <c r="D631" s="42">
        <v>2.3547996000000002</v>
      </c>
      <c r="E631" s="34">
        <v>0</v>
      </c>
      <c r="F631" s="42">
        <f t="shared" si="194"/>
        <v>2.3547996000000002</v>
      </c>
      <c r="G631" s="42">
        <f t="shared" si="195"/>
        <v>2.3547996000000002</v>
      </c>
      <c r="H631" s="42">
        <f t="shared" si="187"/>
        <v>0</v>
      </c>
      <c r="I631" s="42">
        <v>0</v>
      </c>
      <c r="J631" s="42">
        <v>0</v>
      </c>
      <c r="K631" s="34">
        <v>0</v>
      </c>
      <c r="L631" s="42">
        <v>0</v>
      </c>
      <c r="M631" s="42">
        <v>0</v>
      </c>
      <c r="N631" s="42">
        <v>0</v>
      </c>
      <c r="O631" s="42">
        <v>2.3547996000000002</v>
      </c>
      <c r="P631" s="42">
        <v>0</v>
      </c>
      <c r="Q631" s="42">
        <f t="shared" si="196"/>
        <v>2.3547996000000002</v>
      </c>
      <c r="R631" s="42">
        <f t="shared" si="197"/>
        <v>0</v>
      </c>
      <c r="S631" s="88">
        <v>0</v>
      </c>
      <c r="T631" s="24" t="s">
        <v>32</v>
      </c>
      <c r="U631" s="1"/>
      <c r="W631" s="3"/>
      <c r="X631" s="3"/>
      <c r="Y631" s="3"/>
      <c r="Z631" s="3"/>
      <c r="AD631" s="1"/>
      <c r="AE631" s="1"/>
    </row>
    <row r="632" spans="1:31" ht="47.25" customHeight="1" x14ac:dyDescent="0.25">
      <c r="A632" s="22" t="s">
        <v>1270</v>
      </c>
      <c r="B632" s="30" t="s">
        <v>1353</v>
      </c>
      <c r="C632" s="33" t="s">
        <v>1354</v>
      </c>
      <c r="D632" s="42">
        <v>5.8729957800000001</v>
      </c>
      <c r="E632" s="34">
        <v>0</v>
      </c>
      <c r="F632" s="42">
        <f t="shared" si="194"/>
        <v>5.8729957800000001</v>
      </c>
      <c r="G632" s="42">
        <f t="shared" si="195"/>
        <v>2.8289960399999998</v>
      </c>
      <c r="H632" s="42">
        <f t="shared" si="187"/>
        <v>0</v>
      </c>
      <c r="I632" s="42">
        <v>0</v>
      </c>
      <c r="J632" s="42">
        <v>0</v>
      </c>
      <c r="K632" s="34">
        <v>0</v>
      </c>
      <c r="L632" s="42">
        <v>0</v>
      </c>
      <c r="M632" s="42">
        <v>0</v>
      </c>
      <c r="N632" s="42">
        <v>0</v>
      </c>
      <c r="O632" s="42">
        <v>2.8289960399999998</v>
      </c>
      <c r="P632" s="42">
        <v>0</v>
      </c>
      <c r="Q632" s="42">
        <f t="shared" si="196"/>
        <v>5.8729957800000001</v>
      </c>
      <c r="R632" s="42">
        <f t="shared" si="197"/>
        <v>0</v>
      </c>
      <c r="S632" s="88">
        <v>0</v>
      </c>
      <c r="T632" s="24" t="s">
        <v>32</v>
      </c>
      <c r="U632" s="1"/>
      <c r="W632" s="3"/>
      <c r="X632" s="3"/>
      <c r="Y632" s="3"/>
      <c r="Z632" s="3"/>
      <c r="AD632" s="1"/>
      <c r="AE632" s="1"/>
    </row>
    <row r="633" spans="1:31" ht="31.5" customHeight="1" x14ac:dyDescent="0.25">
      <c r="A633" s="22" t="s">
        <v>1270</v>
      </c>
      <c r="B633" s="30" t="s">
        <v>1355</v>
      </c>
      <c r="C633" s="33" t="s">
        <v>1356</v>
      </c>
      <c r="D633" s="42">
        <v>1.0952412</v>
      </c>
      <c r="E633" s="34">
        <v>0</v>
      </c>
      <c r="F633" s="42">
        <f t="shared" si="194"/>
        <v>1.0952412</v>
      </c>
      <c r="G633" s="42">
        <f t="shared" si="195"/>
        <v>1.0952412</v>
      </c>
      <c r="H633" s="42">
        <f t="shared" si="187"/>
        <v>1.008</v>
      </c>
      <c r="I633" s="42">
        <v>0</v>
      </c>
      <c r="J633" s="42">
        <v>0</v>
      </c>
      <c r="K633" s="34">
        <v>0</v>
      </c>
      <c r="L633" s="42">
        <v>1.008</v>
      </c>
      <c r="M633" s="42">
        <v>0</v>
      </c>
      <c r="N633" s="42">
        <v>0</v>
      </c>
      <c r="O633" s="42">
        <v>1.0952412</v>
      </c>
      <c r="P633" s="42">
        <v>0</v>
      </c>
      <c r="Q633" s="42">
        <f t="shared" si="196"/>
        <v>8.7241200000000019E-2</v>
      </c>
      <c r="R633" s="42">
        <f t="shared" si="197"/>
        <v>1.008</v>
      </c>
      <c r="S633" s="88">
        <v>1</v>
      </c>
      <c r="T633" s="24" t="s">
        <v>1321</v>
      </c>
      <c r="U633" s="1"/>
      <c r="W633" s="3"/>
      <c r="X633" s="3"/>
      <c r="Y633" s="3"/>
      <c r="Z633" s="3"/>
      <c r="AD633" s="1"/>
      <c r="AE633" s="1"/>
    </row>
    <row r="634" spans="1:31" ht="31.5" customHeight="1" x14ac:dyDescent="0.25">
      <c r="A634" s="22" t="s">
        <v>1270</v>
      </c>
      <c r="B634" s="30" t="s">
        <v>1357</v>
      </c>
      <c r="C634" s="33" t="s">
        <v>1358</v>
      </c>
      <c r="D634" s="42">
        <v>0.17697033199999998</v>
      </c>
      <c r="E634" s="34">
        <v>7.6893199999999995E-2</v>
      </c>
      <c r="F634" s="42">
        <f t="shared" si="194"/>
        <v>0.10007713199999999</v>
      </c>
      <c r="G634" s="42">
        <f t="shared" si="195"/>
        <v>0.10007713199999999</v>
      </c>
      <c r="H634" s="42">
        <f t="shared" si="187"/>
        <v>0</v>
      </c>
      <c r="I634" s="42">
        <v>0</v>
      </c>
      <c r="J634" s="42">
        <v>0</v>
      </c>
      <c r="K634" s="34">
        <v>0</v>
      </c>
      <c r="L634" s="42">
        <v>0</v>
      </c>
      <c r="M634" s="42">
        <v>0</v>
      </c>
      <c r="N634" s="42">
        <v>0</v>
      </c>
      <c r="O634" s="42">
        <v>0.10007713199999999</v>
      </c>
      <c r="P634" s="42">
        <v>0</v>
      </c>
      <c r="Q634" s="42">
        <f t="shared" si="196"/>
        <v>0.10007713199999999</v>
      </c>
      <c r="R634" s="42">
        <f t="shared" si="197"/>
        <v>0</v>
      </c>
      <c r="S634" s="88">
        <v>0</v>
      </c>
      <c r="T634" s="24" t="s">
        <v>32</v>
      </c>
      <c r="U634" s="1"/>
      <c r="W634" s="3"/>
      <c r="X634" s="3"/>
      <c r="Y634" s="3"/>
      <c r="Z634" s="3"/>
      <c r="AD634" s="1"/>
      <c r="AE634" s="1"/>
    </row>
    <row r="635" spans="1:31" ht="31.5" customHeight="1" x14ac:dyDescent="0.25">
      <c r="A635" s="22" t="s">
        <v>1270</v>
      </c>
      <c r="B635" s="30" t="s">
        <v>1359</v>
      </c>
      <c r="C635" s="33" t="s">
        <v>1360</v>
      </c>
      <c r="D635" s="42">
        <v>2.1824429279999999</v>
      </c>
      <c r="E635" s="34">
        <v>0</v>
      </c>
      <c r="F635" s="42">
        <f t="shared" si="194"/>
        <v>2.1824429279999999</v>
      </c>
      <c r="G635" s="42">
        <f t="shared" si="195"/>
        <v>2.1824429279999999</v>
      </c>
      <c r="H635" s="42">
        <f t="shared" si="187"/>
        <v>0</v>
      </c>
      <c r="I635" s="42">
        <v>0</v>
      </c>
      <c r="J635" s="42">
        <v>0</v>
      </c>
      <c r="K635" s="34">
        <v>0</v>
      </c>
      <c r="L635" s="42">
        <v>0</v>
      </c>
      <c r="M635" s="42">
        <v>0</v>
      </c>
      <c r="N635" s="42">
        <v>0</v>
      </c>
      <c r="O635" s="42">
        <v>2.1824429279999999</v>
      </c>
      <c r="P635" s="42">
        <v>0</v>
      </c>
      <c r="Q635" s="42">
        <f t="shared" si="196"/>
        <v>2.1824429279999999</v>
      </c>
      <c r="R635" s="42">
        <f t="shared" si="197"/>
        <v>0</v>
      </c>
      <c r="S635" s="88">
        <v>0</v>
      </c>
      <c r="T635" s="24" t="s">
        <v>32</v>
      </c>
      <c r="U635" s="1"/>
      <c r="W635" s="3"/>
      <c r="X635" s="3"/>
      <c r="Y635" s="3"/>
      <c r="Z635" s="3"/>
      <c r="AD635" s="1"/>
      <c r="AE635" s="1"/>
    </row>
    <row r="636" spans="1:31" ht="31.5" customHeight="1" x14ac:dyDescent="0.25">
      <c r="A636" s="22" t="s">
        <v>1270</v>
      </c>
      <c r="B636" s="30" t="s">
        <v>1361</v>
      </c>
      <c r="C636" s="33" t="s">
        <v>1362</v>
      </c>
      <c r="D636" s="42">
        <v>0.48376259999999999</v>
      </c>
      <c r="E636" s="34">
        <v>0</v>
      </c>
      <c r="F636" s="42">
        <f t="shared" si="194"/>
        <v>0.48376259999999999</v>
      </c>
      <c r="G636" s="42">
        <f t="shared" si="195"/>
        <v>0.48376259999999999</v>
      </c>
      <c r="H636" s="42">
        <f t="shared" si="187"/>
        <v>0.63107039999999992</v>
      </c>
      <c r="I636" s="42">
        <v>0</v>
      </c>
      <c r="J636" s="42">
        <v>0</v>
      </c>
      <c r="K636" s="34">
        <v>0</v>
      </c>
      <c r="L636" s="42">
        <v>0.63107039999999992</v>
      </c>
      <c r="M636" s="42">
        <v>0</v>
      </c>
      <c r="N636" s="42">
        <v>0</v>
      </c>
      <c r="O636" s="42">
        <v>0.48376259999999999</v>
      </c>
      <c r="P636" s="42">
        <v>0</v>
      </c>
      <c r="Q636" s="42">
        <f t="shared" si="196"/>
        <v>-0.14730779999999993</v>
      </c>
      <c r="R636" s="42">
        <f t="shared" si="197"/>
        <v>0.63107039999999992</v>
      </c>
      <c r="S636" s="88">
        <v>1</v>
      </c>
      <c r="T636" s="24" t="s">
        <v>1303</v>
      </c>
      <c r="U636" s="1"/>
      <c r="W636" s="3"/>
      <c r="X636" s="3"/>
      <c r="Y636" s="3"/>
      <c r="Z636" s="3"/>
      <c r="AD636" s="1"/>
      <c r="AE636" s="1"/>
    </row>
    <row r="637" spans="1:31" ht="31.5" customHeight="1" x14ac:dyDescent="0.25">
      <c r="A637" s="22" t="s">
        <v>1270</v>
      </c>
      <c r="B637" s="30" t="s">
        <v>1363</v>
      </c>
      <c r="C637" s="33" t="s">
        <v>1364</v>
      </c>
      <c r="D637" s="42">
        <v>15.160915320000001</v>
      </c>
      <c r="E637" s="34">
        <v>5.73</v>
      </c>
      <c r="F637" s="42">
        <f t="shared" si="194"/>
        <v>9.4309153200000004</v>
      </c>
      <c r="G637" s="42">
        <f t="shared" si="195"/>
        <v>9.4309153200000004</v>
      </c>
      <c r="H637" s="42">
        <f t="shared" si="187"/>
        <v>0</v>
      </c>
      <c r="I637" s="42">
        <v>0</v>
      </c>
      <c r="J637" s="42">
        <v>0</v>
      </c>
      <c r="K637" s="34">
        <v>0</v>
      </c>
      <c r="L637" s="42">
        <v>0</v>
      </c>
      <c r="M637" s="42">
        <v>0</v>
      </c>
      <c r="N637" s="42">
        <v>0</v>
      </c>
      <c r="O637" s="42">
        <v>9.4309153200000004</v>
      </c>
      <c r="P637" s="42">
        <v>0</v>
      </c>
      <c r="Q637" s="42">
        <f t="shared" si="196"/>
        <v>9.4309153200000004</v>
      </c>
      <c r="R637" s="42">
        <f t="shared" si="197"/>
        <v>0</v>
      </c>
      <c r="S637" s="88">
        <v>0</v>
      </c>
      <c r="T637" s="24" t="s">
        <v>32</v>
      </c>
      <c r="U637" s="1"/>
      <c r="W637" s="3"/>
      <c r="X637" s="3"/>
      <c r="Y637" s="3"/>
      <c r="Z637" s="3"/>
      <c r="AD637" s="1"/>
      <c r="AE637" s="1"/>
    </row>
    <row r="638" spans="1:31" ht="47.25" customHeight="1" x14ac:dyDescent="0.25">
      <c r="A638" s="22" t="s">
        <v>1270</v>
      </c>
      <c r="B638" s="30" t="s">
        <v>1365</v>
      </c>
      <c r="C638" s="33" t="s">
        <v>1366</v>
      </c>
      <c r="D638" s="42">
        <v>22.569175643999998</v>
      </c>
      <c r="E638" s="34">
        <v>0</v>
      </c>
      <c r="F638" s="42">
        <f t="shared" si="194"/>
        <v>22.569175643999998</v>
      </c>
      <c r="G638" s="42">
        <f t="shared" si="195"/>
        <v>11.914271352</v>
      </c>
      <c r="H638" s="42">
        <f t="shared" si="187"/>
        <v>0</v>
      </c>
      <c r="I638" s="42">
        <v>0</v>
      </c>
      <c r="J638" s="42">
        <v>0</v>
      </c>
      <c r="K638" s="34">
        <v>0</v>
      </c>
      <c r="L638" s="42">
        <v>0</v>
      </c>
      <c r="M638" s="42">
        <v>0</v>
      </c>
      <c r="N638" s="42">
        <v>0</v>
      </c>
      <c r="O638" s="42">
        <v>11.914271352</v>
      </c>
      <c r="P638" s="42">
        <v>0</v>
      </c>
      <c r="Q638" s="42">
        <f t="shared" si="196"/>
        <v>22.569175643999998</v>
      </c>
      <c r="R638" s="42">
        <f t="shared" si="197"/>
        <v>0</v>
      </c>
      <c r="S638" s="88">
        <v>0</v>
      </c>
      <c r="T638" s="24" t="s">
        <v>32</v>
      </c>
      <c r="U638" s="1"/>
      <c r="W638" s="3"/>
      <c r="X638" s="3"/>
      <c r="Y638" s="3"/>
      <c r="Z638" s="3"/>
      <c r="AD638" s="1"/>
      <c r="AE638" s="1"/>
    </row>
    <row r="639" spans="1:31" ht="47.25" customHeight="1" x14ac:dyDescent="0.25">
      <c r="A639" s="22" t="s">
        <v>1270</v>
      </c>
      <c r="B639" s="30" t="s">
        <v>1367</v>
      </c>
      <c r="C639" s="40" t="s">
        <v>1368</v>
      </c>
      <c r="D639" s="42" t="s">
        <v>32</v>
      </c>
      <c r="E639" s="34" t="s">
        <v>32</v>
      </c>
      <c r="F639" s="42" t="s">
        <v>32</v>
      </c>
      <c r="G639" s="42" t="s">
        <v>32</v>
      </c>
      <c r="H639" s="42">
        <f t="shared" si="187"/>
        <v>10.675624619999999</v>
      </c>
      <c r="I639" s="42" t="s">
        <v>32</v>
      </c>
      <c r="J639" s="42">
        <v>10.675624619999999</v>
      </c>
      <c r="K639" s="42" t="s">
        <v>32</v>
      </c>
      <c r="L639" s="42">
        <v>0</v>
      </c>
      <c r="M639" s="42" t="s">
        <v>32</v>
      </c>
      <c r="N639" s="42">
        <v>0</v>
      </c>
      <c r="O639" s="90" t="s">
        <v>32</v>
      </c>
      <c r="P639" s="42">
        <v>0</v>
      </c>
      <c r="Q639" s="42" t="s">
        <v>32</v>
      </c>
      <c r="R639" s="42" t="s">
        <v>32</v>
      </c>
      <c r="S639" s="88" t="s">
        <v>32</v>
      </c>
      <c r="T639" s="24" t="s">
        <v>1369</v>
      </c>
      <c r="U639" s="1"/>
      <c r="W639" s="3"/>
      <c r="X639" s="3"/>
      <c r="Y639" s="3"/>
      <c r="Z639" s="3"/>
      <c r="AD639" s="1"/>
      <c r="AE639" s="1"/>
    </row>
    <row r="640" spans="1:31" ht="31.5" customHeight="1" x14ac:dyDescent="0.25">
      <c r="A640" s="22" t="s">
        <v>1270</v>
      </c>
      <c r="B640" s="30" t="s">
        <v>1370</v>
      </c>
      <c r="C640" s="40" t="s">
        <v>1371</v>
      </c>
      <c r="D640" s="42">
        <v>0.27565048799999997</v>
      </c>
      <c r="E640" s="34">
        <v>0.14399999999999999</v>
      </c>
      <c r="F640" s="42">
        <f t="shared" ref="F640:F653" si="198">D640-E640</f>
        <v>0.13165048799999998</v>
      </c>
      <c r="G640" s="42">
        <f t="shared" ref="G640:G653" si="199">I640+K640+M640+O640</f>
        <v>0.13165048799999998</v>
      </c>
      <c r="H640" s="42">
        <f t="shared" si="187"/>
        <v>0</v>
      </c>
      <c r="I640" s="42">
        <v>0</v>
      </c>
      <c r="J640" s="42">
        <v>0</v>
      </c>
      <c r="K640" s="34">
        <v>0</v>
      </c>
      <c r="L640" s="42">
        <v>0</v>
      </c>
      <c r="M640" s="42">
        <v>0</v>
      </c>
      <c r="N640" s="42">
        <v>0</v>
      </c>
      <c r="O640" s="42">
        <v>0.13165048799999998</v>
      </c>
      <c r="P640" s="42">
        <v>0</v>
      </c>
      <c r="Q640" s="42">
        <f t="shared" ref="Q640:Q653" si="200">F640-H640</f>
        <v>0.13165048799999998</v>
      </c>
      <c r="R640" s="42">
        <f t="shared" ref="R640:R653" si="201">H640-(I640+K640+M640)</f>
        <v>0</v>
      </c>
      <c r="S640" s="88">
        <v>0</v>
      </c>
      <c r="T640" s="24" t="s">
        <v>32</v>
      </c>
      <c r="U640" s="1"/>
      <c r="W640" s="3"/>
      <c r="X640" s="3"/>
      <c r="Y640" s="3"/>
      <c r="Z640" s="3"/>
      <c r="AD640" s="1"/>
      <c r="AE640" s="1"/>
    </row>
    <row r="641" spans="1:31" ht="31.5" customHeight="1" x14ac:dyDescent="0.25">
      <c r="A641" s="22" t="s">
        <v>1270</v>
      </c>
      <c r="B641" s="30" t="s">
        <v>1372</v>
      </c>
      <c r="C641" s="40" t="s">
        <v>1373</v>
      </c>
      <c r="D641" s="42">
        <v>0.11928924</v>
      </c>
      <c r="E641" s="34">
        <v>0</v>
      </c>
      <c r="F641" s="42">
        <f t="shared" si="198"/>
        <v>0.11928924</v>
      </c>
      <c r="G641" s="42">
        <f t="shared" si="199"/>
        <v>0.11928924</v>
      </c>
      <c r="H641" s="42">
        <f t="shared" si="187"/>
        <v>0.25770880000000002</v>
      </c>
      <c r="I641" s="42">
        <v>0</v>
      </c>
      <c r="J641" s="42">
        <v>0.25770880000000002</v>
      </c>
      <c r="K641" s="34">
        <v>0</v>
      </c>
      <c r="L641" s="42">
        <v>0</v>
      </c>
      <c r="M641" s="42">
        <v>0</v>
      </c>
      <c r="N641" s="42">
        <v>0</v>
      </c>
      <c r="O641" s="42">
        <v>0.11928924</v>
      </c>
      <c r="P641" s="42">
        <v>0</v>
      </c>
      <c r="Q641" s="42">
        <f t="shared" si="200"/>
        <v>-0.13841956</v>
      </c>
      <c r="R641" s="42">
        <f t="shared" si="201"/>
        <v>0.25770880000000002</v>
      </c>
      <c r="S641" s="88">
        <v>1</v>
      </c>
      <c r="T641" s="24" t="s">
        <v>75</v>
      </c>
      <c r="U641" s="1"/>
      <c r="W641" s="3"/>
      <c r="X641" s="3"/>
      <c r="Y641" s="3"/>
      <c r="Z641" s="3"/>
      <c r="AD641" s="1"/>
      <c r="AE641" s="1"/>
    </row>
    <row r="642" spans="1:31" ht="31.5" customHeight="1" x14ac:dyDescent="0.25">
      <c r="A642" s="22" t="s">
        <v>1270</v>
      </c>
      <c r="B642" s="30" t="s">
        <v>1374</v>
      </c>
      <c r="C642" s="40" t="s">
        <v>1375</v>
      </c>
      <c r="D642" s="42">
        <v>1.0042666679999999</v>
      </c>
      <c r="E642" s="34">
        <v>0</v>
      </c>
      <c r="F642" s="42">
        <f t="shared" si="198"/>
        <v>1.0042666679999999</v>
      </c>
      <c r="G642" s="42">
        <f t="shared" si="199"/>
        <v>1.0042666679999999</v>
      </c>
      <c r="H642" s="42">
        <f t="shared" si="187"/>
        <v>0</v>
      </c>
      <c r="I642" s="42">
        <v>0</v>
      </c>
      <c r="J642" s="42">
        <v>0</v>
      </c>
      <c r="K642" s="34">
        <v>0</v>
      </c>
      <c r="L642" s="42">
        <v>0</v>
      </c>
      <c r="M642" s="42">
        <v>0</v>
      </c>
      <c r="N642" s="42">
        <v>0</v>
      </c>
      <c r="O642" s="42">
        <v>1.0042666679999999</v>
      </c>
      <c r="P642" s="42">
        <v>0</v>
      </c>
      <c r="Q642" s="42">
        <f t="shared" si="200"/>
        <v>1.0042666679999999</v>
      </c>
      <c r="R642" s="42">
        <f t="shared" si="201"/>
        <v>0</v>
      </c>
      <c r="S642" s="88">
        <v>0</v>
      </c>
      <c r="T642" s="24" t="s">
        <v>32</v>
      </c>
      <c r="U642" s="1"/>
      <c r="W642" s="3"/>
      <c r="X642" s="3"/>
      <c r="Y642" s="3"/>
      <c r="Z642" s="3"/>
      <c r="AD642" s="1"/>
      <c r="AE642" s="1"/>
    </row>
    <row r="643" spans="1:31" ht="31.5" customHeight="1" x14ac:dyDescent="0.25">
      <c r="A643" s="22" t="s">
        <v>1270</v>
      </c>
      <c r="B643" s="30" t="s">
        <v>1376</v>
      </c>
      <c r="C643" s="40" t="s">
        <v>1377</v>
      </c>
      <c r="D643" s="42">
        <v>0.39304522799999997</v>
      </c>
      <c r="E643" s="34">
        <v>0</v>
      </c>
      <c r="F643" s="42">
        <f t="shared" si="198"/>
        <v>0.39304522799999997</v>
      </c>
      <c r="G643" s="42">
        <f t="shared" si="199"/>
        <v>9.643521599999999E-2</v>
      </c>
      <c r="H643" s="42">
        <f t="shared" si="187"/>
        <v>0</v>
      </c>
      <c r="I643" s="42">
        <v>0</v>
      </c>
      <c r="J643" s="42">
        <v>0</v>
      </c>
      <c r="K643" s="34">
        <v>0</v>
      </c>
      <c r="L643" s="42">
        <v>0</v>
      </c>
      <c r="M643" s="42">
        <v>0</v>
      </c>
      <c r="N643" s="42">
        <v>0</v>
      </c>
      <c r="O643" s="42">
        <v>9.643521599999999E-2</v>
      </c>
      <c r="P643" s="42">
        <v>0</v>
      </c>
      <c r="Q643" s="42">
        <f t="shared" si="200"/>
        <v>0.39304522799999997</v>
      </c>
      <c r="R643" s="42">
        <f t="shared" si="201"/>
        <v>0</v>
      </c>
      <c r="S643" s="88">
        <v>0</v>
      </c>
      <c r="T643" s="24" t="s">
        <v>32</v>
      </c>
      <c r="U643" s="1"/>
      <c r="W643" s="3"/>
      <c r="X643" s="3"/>
      <c r="Y643" s="3"/>
      <c r="Z643" s="3"/>
      <c r="AD643" s="1"/>
      <c r="AE643" s="1"/>
    </row>
    <row r="644" spans="1:31" ht="31.5" customHeight="1" x14ac:dyDescent="0.25">
      <c r="A644" s="22" t="s">
        <v>1270</v>
      </c>
      <c r="B644" s="30" t="s">
        <v>1378</v>
      </c>
      <c r="C644" s="40" t="s">
        <v>1379</v>
      </c>
      <c r="D644" s="42">
        <v>0.18030943199999999</v>
      </c>
      <c r="E644" s="34">
        <v>0</v>
      </c>
      <c r="F644" s="42">
        <f t="shared" si="198"/>
        <v>0.18030943199999999</v>
      </c>
      <c r="G644" s="42">
        <f t="shared" si="199"/>
        <v>0.12203230800000001</v>
      </c>
      <c r="H644" s="42">
        <f t="shared" si="187"/>
        <v>0</v>
      </c>
      <c r="I644" s="42">
        <v>0</v>
      </c>
      <c r="J644" s="42">
        <v>0</v>
      </c>
      <c r="K644" s="34">
        <v>0</v>
      </c>
      <c r="L644" s="42">
        <v>0</v>
      </c>
      <c r="M644" s="42">
        <v>0</v>
      </c>
      <c r="N644" s="42">
        <v>0</v>
      </c>
      <c r="O644" s="42">
        <v>0.12203230800000001</v>
      </c>
      <c r="P644" s="42">
        <v>0</v>
      </c>
      <c r="Q644" s="42">
        <f t="shared" si="200"/>
        <v>0.18030943199999999</v>
      </c>
      <c r="R644" s="42">
        <f t="shared" si="201"/>
        <v>0</v>
      </c>
      <c r="S644" s="88">
        <v>0</v>
      </c>
      <c r="T644" s="24" t="s">
        <v>32</v>
      </c>
      <c r="U644" s="1"/>
      <c r="W644" s="3"/>
      <c r="X644" s="3"/>
      <c r="Y644" s="3"/>
      <c r="Z644" s="3"/>
      <c r="AD644" s="1"/>
      <c r="AE644" s="1"/>
    </row>
    <row r="645" spans="1:31" ht="31.5" customHeight="1" x14ac:dyDescent="0.25">
      <c r="A645" s="22" t="s">
        <v>1270</v>
      </c>
      <c r="B645" s="30" t="s">
        <v>1380</v>
      </c>
      <c r="C645" s="40" t="s">
        <v>1381</v>
      </c>
      <c r="D645" s="42">
        <v>0.35741048400000003</v>
      </c>
      <c r="E645" s="34">
        <v>0</v>
      </c>
      <c r="F645" s="42">
        <f t="shared" si="198"/>
        <v>0.35741048400000003</v>
      </c>
      <c r="G645" s="42">
        <f t="shared" si="199"/>
        <v>0.35741048400000003</v>
      </c>
      <c r="H645" s="42">
        <f t="shared" si="187"/>
        <v>0</v>
      </c>
      <c r="I645" s="42">
        <v>0</v>
      </c>
      <c r="J645" s="42">
        <v>0</v>
      </c>
      <c r="K645" s="34">
        <v>0</v>
      </c>
      <c r="L645" s="42">
        <v>0</v>
      </c>
      <c r="M645" s="42">
        <v>0</v>
      </c>
      <c r="N645" s="42">
        <v>0</v>
      </c>
      <c r="O645" s="42">
        <v>0.35741048400000003</v>
      </c>
      <c r="P645" s="42">
        <v>0</v>
      </c>
      <c r="Q645" s="42">
        <f t="shared" si="200"/>
        <v>0.35741048400000003</v>
      </c>
      <c r="R645" s="42">
        <f t="shared" si="201"/>
        <v>0</v>
      </c>
      <c r="S645" s="88">
        <v>0</v>
      </c>
      <c r="T645" s="24" t="s">
        <v>32</v>
      </c>
      <c r="U645" s="1"/>
      <c r="W645" s="3"/>
      <c r="X645" s="3"/>
      <c r="Y645" s="3"/>
      <c r="Z645" s="3"/>
      <c r="AD645" s="1"/>
      <c r="AE645" s="1"/>
    </row>
    <row r="646" spans="1:31" ht="31.5" customHeight="1" x14ac:dyDescent="0.25">
      <c r="A646" s="22" t="s">
        <v>1270</v>
      </c>
      <c r="B646" s="30" t="s">
        <v>1382</v>
      </c>
      <c r="C646" s="33" t="s">
        <v>1383</v>
      </c>
      <c r="D646" s="42">
        <v>0.26523969599999997</v>
      </c>
      <c r="E646" s="34">
        <v>0</v>
      </c>
      <c r="F646" s="42">
        <f t="shared" si="198"/>
        <v>0.26523969599999997</v>
      </c>
      <c r="G646" s="42">
        <f t="shared" si="199"/>
        <v>0.26523969599999997</v>
      </c>
      <c r="H646" s="42">
        <f t="shared" si="187"/>
        <v>0</v>
      </c>
      <c r="I646" s="42">
        <v>0</v>
      </c>
      <c r="J646" s="42">
        <v>0</v>
      </c>
      <c r="K646" s="34">
        <v>0</v>
      </c>
      <c r="L646" s="42">
        <v>0</v>
      </c>
      <c r="M646" s="42">
        <v>0</v>
      </c>
      <c r="N646" s="42">
        <v>0</v>
      </c>
      <c r="O646" s="42">
        <v>0.26523969599999997</v>
      </c>
      <c r="P646" s="42">
        <v>0</v>
      </c>
      <c r="Q646" s="42">
        <f t="shared" si="200"/>
        <v>0.26523969599999997</v>
      </c>
      <c r="R646" s="42">
        <f t="shared" si="201"/>
        <v>0</v>
      </c>
      <c r="S646" s="88">
        <v>0</v>
      </c>
      <c r="T646" s="24" t="s">
        <v>32</v>
      </c>
      <c r="U646" s="1"/>
      <c r="W646" s="3"/>
      <c r="X646" s="3"/>
      <c r="Y646" s="3"/>
      <c r="Z646" s="3"/>
      <c r="AD646" s="1"/>
      <c r="AE646" s="1"/>
    </row>
    <row r="647" spans="1:31" ht="31.5" customHeight="1" x14ac:dyDescent="0.25">
      <c r="A647" s="22" t="s">
        <v>1270</v>
      </c>
      <c r="B647" s="30" t="s">
        <v>1384</v>
      </c>
      <c r="C647" s="33" t="s">
        <v>1385</v>
      </c>
      <c r="D647" s="42">
        <v>1.1989293599999999</v>
      </c>
      <c r="E647" s="34">
        <v>0</v>
      </c>
      <c r="F647" s="42">
        <f t="shared" si="198"/>
        <v>1.1989293599999999</v>
      </c>
      <c r="G647" s="42">
        <f t="shared" si="199"/>
        <v>1.1989293599999999</v>
      </c>
      <c r="H647" s="42">
        <f t="shared" si="187"/>
        <v>0.17952000000000001</v>
      </c>
      <c r="I647" s="42">
        <v>0</v>
      </c>
      <c r="J647" s="42">
        <v>0</v>
      </c>
      <c r="K647" s="34">
        <v>0</v>
      </c>
      <c r="L647" s="42">
        <v>0</v>
      </c>
      <c r="M647" s="42">
        <v>0</v>
      </c>
      <c r="N647" s="42">
        <v>0.17952000000000001</v>
      </c>
      <c r="O647" s="42">
        <v>1.1989293599999999</v>
      </c>
      <c r="P647" s="42">
        <v>0</v>
      </c>
      <c r="Q647" s="42">
        <f t="shared" si="200"/>
        <v>1.01940936</v>
      </c>
      <c r="R647" s="42">
        <f t="shared" si="201"/>
        <v>0.17952000000000001</v>
      </c>
      <c r="S647" s="88">
        <v>1</v>
      </c>
      <c r="T647" s="24" t="s">
        <v>1386</v>
      </c>
      <c r="U647" s="1"/>
      <c r="W647" s="3"/>
      <c r="X647" s="3"/>
      <c r="Y647" s="3"/>
      <c r="Z647" s="3"/>
      <c r="AD647" s="1"/>
      <c r="AE647" s="1"/>
    </row>
    <row r="648" spans="1:31" ht="31.5" customHeight="1" x14ac:dyDescent="0.25">
      <c r="A648" s="22" t="s">
        <v>1270</v>
      </c>
      <c r="B648" s="30" t="s">
        <v>1387</v>
      </c>
      <c r="C648" s="33" t="s">
        <v>1388</v>
      </c>
      <c r="D648" s="42">
        <v>0.11649327599999999</v>
      </c>
      <c r="E648" s="34">
        <v>0</v>
      </c>
      <c r="F648" s="42">
        <f t="shared" si="198"/>
        <v>0.11649327599999999</v>
      </c>
      <c r="G648" s="42">
        <f t="shared" si="199"/>
        <v>0.11649327599999999</v>
      </c>
      <c r="H648" s="42">
        <f t="shared" si="187"/>
        <v>0</v>
      </c>
      <c r="I648" s="42">
        <v>0</v>
      </c>
      <c r="J648" s="42">
        <v>0</v>
      </c>
      <c r="K648" s="34">
        <v>0</v>
      </c>
      <c r="L648" s="42">
        <v>0</v>
      </c>
      <c r="M648" s="42">
        <v>0</v>
      </c>
      <c r="N648" s="42">
        <v>0</v>
      </c>
      <c r="O648" s="42">
        <v>0.11649327599999999</v>
      </c>
      <c r="P648" s="42">
        <v>0</v>
      </c>
      <c r="Q648" s="42">
        <f t="shared" si="200"/>
        <v>0.11649327599999999</v>
      </c>
      <c r="R648" s="42">
        <f t="shared" si="201"/>
        <v>0</v>
      </c>
      <c r="S648" s="88">
        <v>0</v>
      </c>
      <c r="T648" s="24" t="s">
        <v>32</v>
      </c>
      <c r="U648" s="1"/>
      <c r="W648" s="3"/>
      <c r="X648" s="3"/>
      <c r="Y648" s="3"/>
      <c r="Z648" s="3"/>
      <c r="AD648" s="1"/>
      <c r="AE648" s="1"/>
    </row>
    <row r="649" spans="1:31" ht="31.5" customHeight="1" x14ac:dyDescent="0.25">
      <c r="A649" s="22" t="s">
        <v>1270</v>
      </c>
      <c r="B649" s="30" t="s">
        <v>1389</v>
      </c>
      <c r="C649" s="33" t="s">
        <v>1390</v>
      </c>
      <c r="D649" s="42">
        <v>0.12731505600000001</v>
      </c>
      <c r="E649" s="34">
        <v>0</v>
      </c>
      <c r="F649" s="42">
        <f t="shared" si="198"/>
        <v>0.12731505600000001</v>
      </c>
      <c r="G649" s="42">
        <f t="shared" si="199"/>
        <v>0.12731505600000001</v>
      </c>
      <c r="H649" s="42">
        <f t="shared" si="187"/>
        <v>0</v>
      </c>
      <c r="I649" s="42">
        <v>0</v>
      </c>
      <c r="J649" s="42">
        <v>0</v>
      </c>
      <c r="K649" s="34">
        <v>0</v>
      </c>
      <c r="L649" s="42">
        <v>0</v>
      </c>
      <c r="M649" s="42">
        <v>0</v>
      </c>
      <c r="N649" s="42">
        <v>0</v>
      </c>
      <c r="O649" s="42">
        <v>0.12731505600000001</v>
      </c>
      <c r="P649" s="42">
        <v>0</v>
      </c>
      <c r="Q649" s="42">
        <f t="shared" si="200"/>
        <v>0.12731505600000001</v>
      </c>
      <c r="R649" s="42">
        <f t="shared" si="201"/>
        <v>0</v>
      </c>
      <c r="S649" s="88">
        <v>0</v>
      </c>
      <c r="T649" s="24" t="s">
        <v>32</v>
      </c>
      <c r="U649" s="1"/>
      <c r="W649" s="3"/>
      <c r="X649" s="3"/>
      <c r="Y649" s="3"/>
      <c r="Z649" s="3"/>
      <c r="AD649" s="1"/>
      <c r="AE649" s="1"/>
    </row>
    <row r="650" spans="1:31" ht="47.25" customHeight="1" x14ac:dyDescent="0.25">
      <c r="A650" s="22" t="s">
        <v>1270</v>
      </c>
      <c r="B650" s="30" t="s">
        <v>1391</v>
      </c>
      <c r="C650" s="33" t="s">
        <v>1392</v>
      </c>
      <c r="D650" s="42">
        <v>0.43454246400000002</v>
      </c>
      <c r="E650" s="34">
        <v>0</v>
      </c>
      <c r="F650" s="42">
        <f t="shared" si="198"/>
        <v>0.43454246400000002</v>
      </c>
      <c r="G650" s="42">
        <f t="shared" si="199"/>
        <v>0.43454246400000002</v>
      </c>
      <c r="H650" s="42">
        <f t="shared" si="187"/>
        <v>0.14167560000000001</v>
      </c>
      <c r="I650" s="42">
        <v>0</v>
      </c>
      <c r="J650" s="42">
        <v>0</v>
      </c>
      <c r="K650" s="34">
        <v>0</v>
      </c>
      <c r="L650" s="42">
        <v>0.14167560000000001</v>
      </c>
      <c r="M650" s="42">
        <v>0</v>
      </c>
      <c r="N650" s="42">
        <v>0</v>
      </c>
      <c r="O650" s="42">
        <v>0.43454246400000002</v>
      </c>
      <c r="P650" s="42">
        <v>0</v>
      </c>
      <c r="Q650" s="42">
        <f t="shared" si="200"/>
        <v>0.292866864</v>
      </c>
      <c r="R650" s="42">
        <f t="shared" si="201"/>
        <v>0.14167560000000001</v>
      </c>
      <c r="S650" s="88">
        <v>1</v>
      </c>
      <c r="T650" s="24" t="s">
        <v>1386</v>
      </c>
      <c r="U650" s="1"/>
      <c r="W650" s="3"/>
      <c r="X650" s="3"/>
      <c r="Y650" s="3"/>
      <c r="Z650" s="3"/>
      <c r="AD650" s="1"/>
      <c r="AE650" s="1"/>
    </row>
    <row r="651" spans="1:31" ht="31.5" customHeight="1" x14ac:dyDescent="0.25">
      <c r="A651" s="22" t="s">
        <v>1270</v>
      </c>
      <c r="B651" s="23" t="s">
        <v>1393</v>
      </c>
      <c r="C651" s="24" t="s">
        <v>1394</v>
      </c>
      <c r="D651" s="42">
        <v>0.16425814799999996</v>
      </c>
      <c r="E651" s="34">
        <v>0</v>
      </c>
      <c r="F651" s="42">
        <f t="shared" si="198"/>
        <v>0.16425814799999996</v>
      </c>
      <c r="G651" s="42">
        <f t="shared" si="199"/>
        <v>0.16425814799999996</v>
      </c>
      <c r="H651" s="42">
        <f t="shared" si="187"/>
        <v>0.16005568000000001</v>
      </c>
      <c r="I651" s="42">
        <v>0</v>
      </c>
      <c r="J651" s="42">
        <v>0</v>
      </c>
      <c r="K651" s="34">
        <v>0</v>
      </c>
      <c r="L651" s="42">
        <v>0</v>
      </c>
      <c r="M651" s="42">
        <v>0</v>
      </c>
      <c r="N651" s="42">
        <v>0.16005568000000001</v>
      </c>
      <c r="O651" s="42">
        <v>0.16425814799999996</v>
      </c>
      <c r="P651" s="42">
        <v>0</v>
      </c>
      <c r="Q651" s="42">
        <f t="shared" si="200"/>
        <v>4.2024679999999592E-3</v>
      </c>
      <c r="R651" s="42">
        <f t="shared" si="201"/>
        <v>0.16005568000000001</v>
      </c>
      <c r="S651" s="88">
        <v>1</v>
      </c>
      <c r="T651" s="24" t="s">
        <v>1386</v>
      </c>
      <c r="U651" s="1"/>
      <c r="W651" s="3"/>
      <c r="X651" s="3"/>
      <c r="Y651" s="3"/>
      <c r="Z651" s="3"/>
      <c r="AD651" s="1"/>
      <c r="AE651" s="1"/>
    </row>
    <row r="652" spans="1:31" ht="31.5" customHeight="1" x14ac:dyDescent="0.25">
      <c r="A652" s="22" t="s">
        <v>1270</v>
      </c>
      <c r="B652" s="30" t="s">
        <v>1395</v>
      </c>
      <c r="C652" s="40" t="s">
        <v>1396</v>
      </c>
      <c r="D652" s="42">
        <v>0.20504854799999997</v>
      </c>
      <c r="E652" s="34">
        <v>0</v>
      </c>
      <c r="F652" s="42">
        <f t="shared" si="198"/>
        <v>0.20504854799999997</v>
      </c>
      <c r="G652" s="42">
        <f t="shared" si="199"/>
        <v>0.20504854799999997</v>
      </c>
      <c r="H652" s="42">
        <f t="shared" si="187"/>
        <v>0.18349847999999999</v>
      </c>
      <c r="I652" s="42">
        <v>0</v>
      </c>
      <c r="J652" s="42">
        <v>0</v>
      </c>
      <c r="K652" s="34">
        <v>0</v>
      </c>
      <c r="L652" s="42">
        <v>0</v>
      </c>
      <c r="M652" s="42">
        <v>0</v>
      </c>
      <c r="N652" s="42">
        <v>0.18349847999999999</v>
      </c>
      <c r="O652" s="42">
        <v>0.20504854799999997</v>
      </c>
      <c r="P652" s="42">
        <v>0</v>
      </c>
      <c r="Q652" s="42">
        <f t="shared" si="200"/>
        <v>2.1550067999999978E-2</v>
      </c>
      <c r="R652" s="42">
        <f t="shared" si="201"/>
        <v>0.18349847999999999</v>
      </c>
      <c r="S652" s="88">
        <v>1</v>
      </c>
      <c r="T652" s="24" t="s">
        <v>1386</v>
      </c>
      <c r="U652" s="1"/>
      <c r="W652" s="3"/>
      <c r="X652" s="3"/>
      <c r="Y652" s="3"/>
      <c r="Z652" s="3"/>
      <c r="AD652" s="1"/>
      <c r="AE652" s="1"/>
    </row>
    <row r="653" spans="1:31" ht="31.5" customHeight="1" x14ac:dyDescent="0.25">
      <c r="A653" s="22" t="s">
        <v>1270</v>
      </c>
      <c r="B653" s="30" t="s">
        <v>1397</v>
      </c>
      <c r="C653" s="40" t="s">
        <v>1398</v>
      </c>
      <c r="D653" s="42">
        <v>0.28427184</v>
      </c>
      <c r="E653" s="34">
        <v>0</v>
      </c>
      <c r="F653" s="42">
        <f t="shared" si="198"/>
        <v>0.28427184</v>
      </c>
      <c r="G653" s="42">
        <f t="shared" si="199"/>
        <v>0.28427184</v>
      </c>
      <c r="H653" s="42">
        <f t="shared" si="187"/>
        <v>0</v>
      </c>
      <c r="I653" s="42">
        <v>0</v>
      </c>
      <c r="J653" s="42">
        <v>0</v>
      </c>
      <c r="K653" s="34">
        <v>0</v>
      </c>
      <c r="L653" s="42">
        <v>0</v>
      </c>
      <c r="M653" s="42">
        <v>0</v>
      </c>
      <c r="N653" s="42">
        <v>0</v>
      </c>
      <c r="O653" s="42">
        <v>0.28427184</v>
      </c>
      <c r="P653" s="42">
        <v>0</v>
      </c>
      <c r="Q653" s="42">
        <f t="shared" si="200"/>
        <v>0.28427184</v>
      </c>
      <c r="R653" s="42">
        <f t="shared" si="201"/>
        <v>0</v>
      </c>
      <c r="S653" s="88">
        <v>0</v>
      </c>
      <c r="T653" s="24" t="s">
        <v>32</v>
      </c>
      <c r="U653" s="1"/>
      <c r="W653" s="3"/>
      <c r="X653" s="3"/>
      <c r="Y653" s="3"/>
      <c r="Z653" s="3"/>
      <c r="AD653" s="1"/>
      <c r="AE653" s="1"/>
    </row>
    <row r="654" spans="1:31" ht="31.5" customHeight="1" x14ac:dyDescent="0.25">
      <c r="A654" s="22" t="s">
        <v>1270</v>
      </c>
      <c r="B654" s="30" t="s">
        <v>1399</v>
      </c>
      <c r="C654" s="40" t="s">
        <v>1400</v>
      </c>
      <c r="D654" s="42" t="s">
        <v>32</v>
      </c>
      <c r="E654" s="34" t="s">
        <v>32</v>
      </c>
      <c r="F654" s="42" t="s">
        <v>32</v>
      </c>
      <c r="G654" s="42" t="s">
        <v>32</v>
      </c>
      <c r="H654" s="42">
        <f t="shared" si="187"/>
        <v>3.61550693</v>
      </c>
      <c r="I654" s="42" t="s">
        <v>32</v>
      </c>
      <c r="J654" s="42">
        <v>0</v>
      </c>
      <c r="K654" s="34" t="s">
        <v>32</v>
      </c>
      <c r="L654" s="42">
        <v>3.61550693</v>
      </c>
      <c r="M654" s="42" t="s">
        <v>32</v>
      </c>
      <c r="N654" s="42">
        <v>0</v>
      </c>
      <c r="O654" s="42" t="s">
        <v>32</v>
      </c>
      <c r="P654" s="42">
        <v>0</v>
      </c>
      <c r="Q654" s="42" t="s">
        <v>32</v>
      </c>
      <c r="R654" s="42" t="s">
        <v>32</v>
      </c>
      <c r="S654" s="91" t="s">
        <v>32</v>
      </c>
      <c r="T654" s="24" t="s">
        <v>1401</v>
      </c>
      <c r="U654" s="1"/>
      <c r="W654" s="3"/>
      <c r="X654" s="3"/>
      <c r="Y654" s="3"/>
      <c r="Z654" s="3"/>
      <c r="AD654" s="1"/>
      <c r="AE654" s="1"/>
    </row>
    <row r="655" spans="1:31" ht="54" customHeight="1" x14ac:dyDescent="0.25">
      <c r="A655" s="22" t="s">
        <v>1270</v>
      </c>
      <c r="B655" s="30" t="s">
        <v>1402</v>
      </c>
      <c r="C655" s="40" t="s">
        <v>1403</v>
      </c>
      <c r="D655" s="42" t="s">
        <v>32</v>
      </c>
      <c r="E655" s="34" t="s">
        <v>32</v>
      </c>
      <c r="F655" s="42" t="s">
        <v>32</v>
      </c>
      <c r="G655" s="42" t="s">
        <v>32</v>
      </c>
      <c r="H655" s="42">
        <f>J655+L655+N655+P655</f>
        <v>0.27900000000000003</v>
      </c>
      <c r="I655" s="42" t="s">
        <v>32</v>
      </c>
      <c r="J655" s="42">
        <v>0</v>
      </c>
      <c r="K655" s="34" t="s">
        <v>32</v>
      </c>
      <c r="L655" s="42">
        <v>0</v>
      </c>
      <c r="M655" s="42" t="s">
        <v>32</v>
      </c>
      <c r="N655" s="42">
        <v>0.27900000000000003</v>
      </c>
      <c r="O655" s="42" t="s">
        <v>32</v>
      </c>
      <c r="P655" s="42">
        <v>0</v>
      </c>
      <c r="Q655" s="42" t="s">
        <v>32</v>
      </c>
      <c r="R655" s="42" t="s">
        <v>32</v>
      </c>
      <c r="S655" s="88" t="s">
        <v>32</v>
      </c>
      <c r="T655" s="24" t="s">
        <v>1404</v>
      </c>
      <c r="U655" s="1"/>
      <c r="W655" s="3"/>
      <c r="X655" s="3"/>
      <c r="Y655" s="3"/>
      <c r="Z655" s="3"/>
      <c r="AD655" s="1"/>
      <c r="AE655" s="1"/>
    </row>
    <row r="656" spans="1:31" ht="94.5" customHeight="1" x14ac:dyDescent="0.25">
      <c r="A656" s="22" t="s">
        <v>1270</v>
      </c>
      <c r="B656" s="30" t="s">
        <v>1405</v>
      </c>
      <c r="C656" s="40" t="s">
        <v>1406</v>
      </c>
      <c r="D656" s="42" t="s">
        <v>32</v>
      </c>
      <c r="E656" s="34" t="s">
        <v>32</v>
      </c>
      <c r="F656" s="42" t="s">
        <v>32</v>
      </c>
      <c r="G656" s="42" t="s">
        <v>32</v>
      </c>
      <c r="H656" s="42">
        <f t="shared" si="187"/>
        <v>1.9858800000000001</v>
      </c>
      <c r="I656" s="42" t="s">
        <v>32</v>
      </c>
      <c r="J656" s="42">
        <v>1.9858800000000001</v>
      </c>
      <c r="K656" s="42" t="s">
        <v>32</v>
      </c>
      <c r="L656" s="42">
        <v>0</v>
      </c>
      <c r="M656" s="42" t="s">
        <v>32</v>
      </c>
      <c r="N656" s="42">
        <v>0</v>
      </c>
      <c r="O656" s="90" t="s">
        <v>32</v>
      </c>
      <c r="P656" s="42">
        <v>0</v>
      </c>
      <c r="Q656" s="42" t="s">
        <v>32</v>
      </c>
      <c r="R656" s="42" t="s">
        <v>32</v>
      </c>
      <c r="S656" s="98" t="s">
        <v>32</v>
      </c>
      <c r="T656" s="24" t="s">
        <v>1407</v>
      </c>
      <c r="U656" s="1"/>
      <c r="W656" s="3"/>
      <c r="X656" s="3"/>
      <c r="Y656" s="3"/>
      <c r="Z656" s="3"/>
      <c r="AD656" s="1"/>
      <c r="AE656" s="1"/>
    </row>
    <row r="657" spans="1:31" ht="48" customHeight="1" x14ac:dyDescent="0.25">
      <c r="A657" s="22" t="s">
        <v>1270</v>
      </c>
      <c r="B657" s="30" t="s">
        <v>1408</v>
      </c>
      <c r="C657" s="40" t="s">
        <v>1409</v>
      </c>
      <c r="D657" s="42" t="s">
        <v>32</v>
      </c>
      <c r="E657" s="34" t="s">
        <v>32</v>
      </c>
      <c r="F657" s="42" t="s">
        <v>32</v>
      </c>
      <c r="G657" s="42" t="s">
        <v>32</v>
      </c>
      <c r="H657" s="42">
        <f t="shared" si="187"/>
        <v>0.57550000000000001</v>
      </c>
      <c r="I657" s="42" t="s">
        <v>32</v>
      </c>
      <c r="J657" s="42">
        <v>0</v>
      </c>
      <c r="K657" s="42" t="s">
        <v>32</v>
      </c>
      <c r="L657" s="42">
        <v>0</v>
      </c>
      <c r="M657" s="42" t="s">
        <v>32</v>
      </c>
      <c r="N657" s="42">
        <v>0.57550000000000001</v>
      </c>
      <c r="O657" s="90" t="s">
        <v>32</v>
      </c>
      <c r="P657" s="42">
        <v>0</v>
      </c>
      <c r="Q657" s="42" t="s">
        <v>32</v>
      </c>
      <c r="R657" s="42" t="s">
        <v>32</v>
      </c>
      <c r="S657" s="88" t="s">
        <v>32</v>
      </c>
      <c r="T657" s="24" t="s">
        <v>1410</v>
      </c>
      <c r="U657" s="1"/>
      <c r="W657" s="3"/>
      <c r="X657" s="3"/>
      <c r="Y657" s="3"/>
      <c r="Z657" s="3"/>
      <c r="AD657" s="1"/>
      <c r="AE657" s="1"/>
    </row>
    <row r="658" spans="1:31" ht="48" customHeight="1" x14ac:dyDescent="0.25">
      <c r="A658" s="22" t="s">
        <v>1270</v>
      </c>
      <c r="B658" s="30" t="s">
        <v>1411</v>
      </c>
      <c r="C658" s="40" t="s">
        <v>1412</v>
      </c>
      <c r="D658" s="42" t="s">
        <v>32</v>
      </c>
      <c r="E658" s="34" t="s">
        <v>32</v>
      </c>
      <c r="F658" s="42" t="s">
        <v>32</v>
      </c>
      <c r="G658" s="42" t="s">
        <v>32</v>
      </c>
      <c r="H658" s="42">
        <f t="shared" si="187"/>
        <v>0.27900000000000003</v>
      </c>
      <c r="I658" s="42" t="s">
        <v>32</v>
      </c>
      <c r="J658" s="42">
        <v>0</v>
      </c>
      <c r="K658" s="42" t="s">
        <v>32</v>
      </c>
      <c r="L658" s="42">
        <v>0</v>
      </c>
      <c r="M658" s="42" t="s">
        <v>32</v>
      </c>
      <c r="N658" s="42">
        <v>0.27900000000000003</v>
      </c>
      <c r="O658" s="90" t="s">
        <v>32</v>
      </c>
      <c r="P658" s="42">
        <v>0</v>
      </c>
      <c r="Q658" s="42" t="s">
        <v>32</v>
      </c>
      <c r="R658" s="42" t="s">
        <v>32</v>
      </c>
      <c r="S658" s="88" t="s">
        <v>32</v>
      </c>
      <c r="T658" s="24" t="s">
        <v>1064</v>
      </c>
      <c r="U658" s="1"/>
      <c r="W658" s="3"/>
      <c r="X658" s="3"/>
      <c r="Y658" s="3"/>
      <c r="Z658" s="3"/>
      <c r="AD658" s="1"/>
      <c r="AE658" s="1"/>
    </row>
    <row r="659" spans="1:31" ht="48" customHeight="1" x14ac:dyDescent="0.25">
      <c r="A659" s="22" t="s">
        <v>1270</v>
      </c>
      <c r="B659" s="30" t="s">
        <v>1413</v>
      </c>
      <c r="C659" s="40" t="s">
        <v>1414</v>
      </c>
      <c r="D659" s="42" t="s">
        <v>32</v>
      </c>
      <c r="E659" s="34" t="s">
        <v>32</v>
      </c>
      <c r="F659" s="42" t="s">
        <v>32</v>
      </c>
      <c r="G659" s="42" t="s">
        <v>32</v>
      </c>
      <c r="H659" s="42">
        <f t="shared" si="187"/>
        <v>1.3560000000000001</v>
      </c>
      <c r="I659" s="42" t="s">
        <v>32</v>
      </c>
      <c r="J659" s="42">
        <v>0</v>
      </c>
      <c r="K659" s="42" t="s">
        <v>32</v>
      </c>
      <c r="L659" s="42">
        <v>0</v>
      </c>
      <c r="M659" s="42" t="s">
        <v>32</v>
      </c>
      <c r="N659" s="42">
        <v>1.3560000000000001</v>
      </c>
      <c r="O659" s="90" t="s">
        <v>32</v>
      </c>
      <c r="P659" s="42">
        <v>0</v>
      </c>
      <c r="Q659" s="42" t="s">
        <v>32</v>
      </c>
      <c r="R659" s="42" t="s">
        <v>32</v>
      </c>
      <c r="S659" s="88" t="s">
        <v>32</v>
      </c>
      <c r="T659" s="24" t="s">
        <v>729</v>
      </c>
      <c r="U659" s="1"/>
      <c r="W659" s="3"/>
      <c r="X659" s="3"/>
      <c r="Y659" s="3"/>
      <c r="Z659" s="3"/>
      <c r="AD659" s="1"/>
      <c r="AE659" s="1"/>
    </row>
    <row r="660" spans="1:31" ht="48" customHeight="1" x14ac:dyDescent="0.25">
      <c r="A660" s="22" t="s">
        <v>1270</v>
      </c>
      <c r="B660" s="30" t="s">
        <v>1415</v>
      </c>
      <c r="C660" s="40" t="s">
        <v>1416</v>
      </c>
      <c r="D660" s="42" t="s">
        <v>32</v>
      </c>
      <c r="E660" s="34" t="s">
        <v>32</v>
      </c>
      <c r="F660" s="42" t="s">
        <v>32</v>
      </c>
      <c r="G660" s="42" t="s">
        <v>32</v>
      </c>
      <c r="H660" s="42">
        <f t="shared" ref="H660:H674" si="202">J660+L660+N660+P660</f>
        <v>0.55800000000000005</v>
      </c>
      <c r="I660" s="42" t="s">
        <v>32</v>
      </c>
      <c r="J660" s="42">
        <v>0</v>
      </c>
      <c r="K660" s="42" t="s">
        <v>32</v>
      </c>
      <c r="L660" s="42">
        <v>0</v>
      </c>
      <c r="M660" s="42" t="s">
        <v>32</v>
      </c>
      <c r="N660" s="42">
        <v>0.55800000000000005</v>
      </c>
      <c r="O660" s="90" t="s">
        <v>32</v>
      </c>
      <c r="P660" s="42">
        <v>0</v>
      </c>
      <c r="Q660" s="42" t="s">
        <v>32</v>
      </c>
      <c r="R660" s="42" t="s">
        <v>32</v>
      </c>
      <c r="S660" s="88" t="s">
        <v>32</v>
      </c>
      <c r="T660" s="24" t="s">
        <v>729</v>
      </c>
      <c r="U660" s="1"/>
      <c r="W660" s="3"/>
      <c r="X660" s="3"/>
      <c r="Y660" s="3"/>
      <c r="Z660" s="3"/>
      <c r="AD660" s="1"/>
      <c r="AE660" s="1"/>
    </row>
    <row r="661" spans="1:31" ht="78.75" customHeight="1" x14ac:dyDescent="0.25">
      <c r="A661" s="22" t="s">
        <v>1270</v>
      </c>
      <c r="B661" s="30" t="s">
        <v>1417</v>
      </c>
      <c r="C661" s="40" t="s">
        <v>1418</v>
      </c>
      <c r="D661" s="87" t="s">
        <v>32</v>
      </c>
      <c r="E661" s="87" t="s">
        <v>32</v>
      </c>
      <c r="F661" s="87" t="s">
        <v>32</v>
      </c>
      <c r="G661" s="87" t="s">
        <v>32</v>
      </c>
      <c r="H661" s="42">
        <f t="shared" si="202"/>
        <v>33.066000000000003</v>
      </c>
      <c r="I661" s="42" t="s">
        <v>32</v>
      </c>
      <c r="J661" s="42">
        <v>33.066000000000003</v>
      </c>
      <c r="K661" s="42" t="s">
        <v>32</v>
      </c>
      <c r="L661" s="42">
        <v>0</v>
      </c>
      <c r="M661" s="42" t="s">
        <v>32</v>
      </c>
      <c r="N661" s="42">
        <v>0</v>
      </c>
      <c r="O661" s="42" t="s">
        <v>32</v>
      </c>
      <c r="P661" s="42">
        <v>0</v>
      </c>
      <c r="Q661" s="42" t="s">
        <v>32</v>
      </c>
      <c r="R661" s="42" t="s">
        <v>32</v>
      </c>
      <c r="S661" s="113" t="s">
        <v>32</v>
      </c>
      <c r="T661" s="42" t="s">
        <v>1419</v>
      </c>
      <c r="U661" s="1"/>
      <c r="W661" s="3"/>
      <c r="X661" s="3"/>
      <c r="Y661" s="3"/>
      <c r="Z661" s="3"/>
      <c r="AD661" s="1"/>
      <c r="AE661" s="1"/>
    </row>
    <row r="662" spans="1:31" ht="78.75" customHeight="1" x14ac:dyDescent="0.25">
      <c r="A662" s="22" t="s">
        <v>1270</v>
      </c>
      <c r="B662" s="30" t="s">
        <v>1420</v>
      </c>
      <c r="C662" s="40" t="s">
        <v>1421</v>
      </c>
      <c r="D662" s="87" t="s">
        <v>32</v>
      </c>
      <c r="E662" s="87" t="s">
        <v>32</v>
      </c>
      <c r="F662" s="87" t="s">
        <v>32</v>
      </c>
      <c r="G662" s="87" t="s">
        <v>32</v>
      </c>
      <c r="H662" s="42">
        <f>J662+L662+N662+P662</f>
        <v>0</v>
      </c>
      <c r="I662" s="42" t="s">
        <v>32</v>
      </c>
      <c r="J662" s="42">
        <v>0</v>
      </c>
      <c r="K662" s="42" t="s">
        <v>32</v>
      </c>
      <c r="L662" s="42">
        <v>0</v>
      </c>
      <c r="M662" s="42" t="s">
        <v>32</v>
      </c>
      <c r="N662" s="42">
        <v>0</v>
      </c>
      <c r="O662" s="42" t="s">
        <v>32</v>
      </c>
      <c r="P662" s="42">
        <v>0</v>
      </c>
      <c r="Q662" s="42" t="s">
        <v>32</v>
      </c>
      <c r="R662" s="42" t="s">
        <v>32</v>
      </c>
      <c r="S662" s="42" t="s">
        <v>32</v>
      </c>
      <c r="T662" s="42" t="s">
        <v>1321</v>
      </c>
      <c r="U662" s="1"/>
      <c r="W662" s="3"/>
      <c r="X662" s="3"/>
      <c r="Y662" s="3"/>
      <c r="Z662" s="3"/>
      <c r="AD662" s="1"/>
      <c r="AE662" s="1"/>
    </row>
    <row r="663" spans="1:31" ht="31.5" customHeight="1" x14ac:dyDescent="0.25">
      <c r="A663" s="22" t="s">
        <v>1270</v>
      </c>
      <c r="B663" s="30" t="s">
        <v>1422</v>
      </c>
      <c r="C663" s="40" t="s">
        <v>1423</v>
      </c>
      <c r="D663" s="87" t="s">
        <v>32</v>
      </c>
      <c r="E663" s="87" t="s">
        <v>32</v>
      </c>
      <c r="F663" s="87" t="s">
        <v>32</v>
      </c>
      <c r="G663" s="87" t="s">
        <v>32</v>
      </c>
      <c r="H663" s="42">
        <f t="shared" si="202"/>
        <v>1.38</v>
      </c>
      <c r="I663" s="42" t="s">
        <v>32</v>
      </c>
      <c r="J663" s="42">
        <v>0</v>
      </c>
      <c r="K663" s="42" t="s">
        <v>32</v>
      </c>
      <c r="L663" s="42">
        <v>1.38</v>
      </c>
      <c r="M663" s="42" t="s">
        <v>32</v>
      </c>
      <c r="N663" s="42">
        <v>0</v>
      </c>
      <c r="O663" s="42" t="s">
        <v>32</v>
      </c>
      <c r="P663" s="42">
        <v>0</v>
      </c>
      <c r="Q663" s="42" t="s">
        <v>32</v>
      </c>
      <c r="R663" s="42" t="s">
        <v>32</v>
      </c>
      <c r="S663" s="95" t="s">
        <v>32</v>
      </c>
      <c r="T663" s="42" t="s">
        <v>729</v>
      </c>
      <c r="U663" s="1"/>
      <c r="W663" s="3"/>
      <c r="X663" s="3"/>
      <c r="Y663" s="3"/>
      <c r="Z663" s="3"/>
      <c r="AD663" s="1"/>
      <c r="AE663" s="1"/>
    </row>
    <row r="664" spans="1:31" ht="47.25" x14ac:dyDescent="0.25">
      <c r="A664" s="22" t="s">
        <v>1270</v>
      </c>
      <c r="B664" s="30" t="s">
        <v>1424</v>
      </c>
      <c r="C664" s="40" t="s">
        <v>1425</v>
      </c>
      <c r="D664" s="87" t="s">
        <v>32</v>
      </c>
      <c r="E664" s="87" t="s">
        <v>32</v>
      </c>
      <c r="F664" s="87" t="s">
        <v>32</v>
      </c>
      <c r="G664" s="87" t="s">
        <v>32</v>
      </c>
      <c r="H664" s="42">
        <f t="shared" si="202"/>
        <v>0.26699665999999994</v>
      </c>
      <c r="I664" s="42" t="s">
        <v>32</v>
      </c>
      <c r="J664" s="42">
        <v>0</v>
      </c>
      <c r="K664" s="42" t="s">
        <v>32</v>
      </c>
      <c r="L664" s="42">
        <v>0.26699665999999994</v>
      </c>
      <c r="M664" s="42" t="s">
        <v>32</v>
      </c>
      <c r="N664" s="42">
        <v>0</v>
      </c>
      <c r="O664" s="42" t="s">
        <v>32</v>
      </c>
      <c r="P664" s="42">
        <v>0</v>
      </c>
      <c r="Q664" s="42" t="s">
        <v>32</v>
      </c>
      <c r="R664" s="42" t="s">
        <v>32</v>
      </c>
      <c r="S664" s="106" t="s">
        <v>32</v>
      </c>
      <c r="T664" s="42" t="s">
        <v>1426</v>
      </c>
      <c r="U664" s="1"/>
      <c r="W664" s="3"/>
      <c r="X664" s="3"/>
      <c r="Y664" s="3"/>
      <c r="Z664" s="3"/>
      <c r="AD664" s="1"/>
      <c r="AE664" s="1"/>
    </row>
    <row r="665" spans="1:31" ht="31.5" x14ac:dyDescent="0.25">
      <c r="A665" s="22" t="s">
        <v>1270</v>
      </c>
      <c r="B665" s="30" t="s">
        <v>1427</v>
      </c>
      <c r="C665" s="40" t="s">
        <v>1428</v>
      </c>
      <c r="D665" s="87" t="s">
        <v>32</v>
      </c>
      <c r="E665" s="87" t="s">
        <v>32</v>
      </c>
      <c r="F665" s="87" t="s">
        <v>32</v>
      </c>
      <c r="G665" s="87" t="s">
        <v>32</v>
      </c>
      <c r="H665" s="42">
        <f t="shared" si="202"/>
        <v>0</v>
      </c>
      <c r="I665" s="42" t="s">
        <v>32</v>
      </c>
      <c r="J665" s="42">
        <v>0</v>
      </c>
      <c r="K665" s="42" t="s">
        <v>32</v>
      </c>
      <c r="L665" s="42">
        <v>0</v>
      </c>
      <c r="M665" s="42" t="s">
        <v>32</v>
      </c>
      <c r="N665" s="42">
        <v>0</v>
      </c>
      <c r="O665" s="42" t="s">
        <v>32</v>
      </c>
      <c r="P665" s="42">
        <v>0</v>
      </c>
      <c r="Q665" s="42" t="s">
        <v>32</v>
      </c>
      <c r="R665" s="42" t="s">
        <v>32</v>
      </c>
      <c r="S665" s="42" t="s">
        <v>32</v>
      </c>
      <c r="T665" s="42" t="s">
        <v>1321</v>
      </c>
      <c r="U665" s="1"/>
      <c r="W665" s="3"/>
      <c r="X665" s="3"/>
      <c r="Y665" s="3"/>
      <c r="Z665" s="3"/>
      <c r="AD665" s="1"/>
      <c r="AE665" s="1"/>
    </row>
    <row r="666" spans="1:31" x14ac:dyDescent="0.25">
      <c r="A666" s="22" t="s">
        <v>1270</v>
      </c>
      <c r="B666" s="30" t="s">
        <v>1429</v>
      </c>
      <c r="C666" s="40" t="s">
        <v>1430</v>
      </c>
      <c r="D666" s="87" t="s">
        <v>32</v>
      </c>
      <c r="E666" s="87" t="s">
        <v>32</v>
      </c>
      <c r="F666" s="87" t="s">
        <v>32</v>
      </c>
      <c r="G666" s="87" t="s">
        <v>32</v>
      </c>
      <c r="H666" s="42">
        <f t="shared" si="202"/>
        <v>0</v>
      </c>
      <c r="I666" s="42" t="s">
        <v>32</v>
      </c>
      <c r="J666" s="42">
        <v>0</v>
      </c>
      <c r="K666" s="42" t="s">
        <v>32</v>
      </c>
      <c r="L666" s="42">
        <v>0</v>
      </c>
      <c r="M666" s="42" t="s">
        <v>32</v>
      </c>
      <c r="N666" s="42">
        <v>0</v>
      </c>
      <c r="O666" s="42" t="s">
        <v>32</v>
      </c>
      <c r="P666" s="42">
        <v>0</v>
      </c>
      <c r="Q666" s="42" t="s">
        <v>32</v>
      </c>
      <c r="R666" s="42" t="s">
        <v>32</v>
      </c>
      <c r="S666" s="42" t="s">
        <v>32</v>
      </c>
      <c r="T666" s="42" t="s">
        <v>1321</v>
      </c>
      <c r="U666" s="1"/>
      <c r="W666" s="3"/>
      <c r="X666" s="3"/>
      <c r="Y666" s="3"/>
      <c r="Z666" s="3"/>
      <c r="AD666" s="1"/>
      <c r="AE666" s="1"/>
    </row>
    <row r="667" spans="1:31" x14ac:dyDescent="0.25">
      <c r="A667" s="22" t="s">
        <v>1270</v>
      </c>
      <c r="B667" s="30" t="s">
        <v>1431</v>
      </c>
      <c r="C667" s="40" t="s">
        <v>1432</v>
      </c>
      <c r="D667" s="87" t="s">
        <v>32</v>
      </c>
      <c r="E667" s="87" t="s">
        <v>32</v>
      </c>
      <c r="F667" s="87" t="s">
        <v>32</v>
      </c>
      <c r="G667" s="87" t="s">
        <v>32</v>
      </c>
      <c r="H667" s="42">
        <f t="shared" si="202"/>
        <v>1.5020640000000001</v>
      </c>
      <c r="I667" s="42" t="s">
        <v>32</v>
      </c>
      <c r="J667" s="42">
        <v>0</v>
      </c>
      <c r="K667" s="42" t="s">
        <v>32</v>
      </c>
      <c r="L667" s="42">
        <v>0</v>
      </c>
      <c r="M667" s="42" t="s">
        <v>32</v>
      </c>
      <c r="N667" s="42">
        <v>1.5020640000000001</v>
      </c>
      <c r="O667" s="42" t="s">
        <v>32</v>
      </c>
      <c r="P667" s="42">
        <v>0</v>
      </c>
      <c r="Q667" s="42" t="s">
        <v>32</v>
      </c>
      <c r="R667" s="42" t="s">
        <v>32</v>
      </c>
      <c r="S667" s="42" t="s">
        <v>32</v>
      </c>
      <c r="T667" s="42" t="s">
        <v>1064</v>
      </c>
      <c r="U667" s="1"/>
      <c r="W667" s="3"/>
      <c r="X667" s="3"/>
      <c r="Y667" s="3"/>
      <c r="Z667" s="3"/>
      <c r="AD667" s="1"/>
      <c r="AE667" s="1"/>
    </row>
    <row r="668" spans="1:31" ht="31.5" x14ac:dyDescent="0.25">
      <c r="A668" s="22" t="s">
        <v>1270</v>
      </c>
      <c r="B668" s="30" t="s">
        <v>1433</v>
      </c>
      <c r="C668" s="40" t="s">
        <v>1434</v>
      </c>
      <c r="D668" s="87" t="s">
        <v>32</v>
      </c>
      <c r="E668" s="87" t="s">
        <v>32</v>
      </c>
      <c r="F668" s="87" t="s">
        <v>32</v>
      </c>
      <c r="G668" s="87" t="s">
        <v>32</v>
      </c>
      <c r="H668" s="42">
        <f t="shared" si="202"/>
        <v>0.32995200000000002</v>
      </c>
      <c r="I668" s="42" t="s">
        <v>32</v>
      </c>
      <c r="J668" s="42">
        <v>0</v>
      </c>
      <c r="K668" s="42" t="s">
        <v>32</v>
      </c>
      <c r="L668" s="42">
        <v>0</v>
      </c>
      <c r="M668" s="42" t="s">
        <v>32</v>
      </c>
      <c r="N668" s="42">
        <v>0.32995200000000002</v>
      </c>
      <c r="O668" s="42" t="s">
        <v>32</v>
      </c>
      <c r="P668" s="42">
        <v>0</v>
      </c>
      <c r="Q668" s="42" t="s">
        <v>32</v>
      </c>
      <c r="R668" s="42" t="s">
        <v>32</v>
      </c>
      <c r="S668" s="42" t="s">
        <v>32</v>
      </c>
      <c r="T668" s="42" t="s">
        <v>1064</v>
      </c>
      <c r="U668" s="1"/>
      <c r="W668" s="3"/>
      <c r="X668" s="3"/>
      <c r="Y668" s="3"/>
      <c r="Z668" s="3"/>
      <c r="AD668" s="1"/>
      <c r="AE668" s="1"/>
    </row>
    <row r="669" spans="1:31" ht="31.5" x14ac:dyDescent="0.25">
      <c r="A669" s="22" t="s">
        <v>1270</v>
      </c>
      <c r="B669" s="30" t="s">
        <v>1435</v>
      </c>
      <c r="C669" s="40" t="s">
        <v>1436</v>
      </c>
      <c r="D669" s="87" t="s">
        <v>32</v>
      </c>
      <c r="E669" s="87" t="s">
        <v>32</v>
      </c>
      <c r="F669" s="87" t="s">
        <v>32</v>
      </c>
      <c r="G669" s="87" t="s">
        <v>32</v>
      </c>
      <c r="H669" s="42">
        <f t="shared" si="202"/>
        <v>0.23746454</v>
      </c>
      <c r="I669" s="42" t="s">
        <v>32</v>
      </c>
      <c r="J669" s="42">
        <v>0</v>
      </c>
      <c r="K669" s="42" t="s">
        <v>32</v>
      </c>
      <c r="L669" s="42">
        <v>0.23746454</v>
      </c>
      <c r="M669" s="42" t="s">
        <v>32</v>
      </c>
      <c r="N669" s="42">
        <v>0</v>
      </c>
      <c r="O669" s="42" t="s">
        <v>32</v>
      </c>
      <c r="P669" s="42">
        <v>0</v>
      </c>
      <c r="Q669" s="42" t="s">
        <v>32</v>
      </c>
      <c r="R669" s="42" t="s">
        <v>32</v>
      </c>
      <c r="S669" s="113" t="s">
        <v>32</v>
      </c>
      <c r="T669" s="42" t="s">
        <v>1437</v>
      </c>
      <c r="U669" s="1"/>
      <c r="W669" s="3"/>
      <c r="X669" s="3"/>
      <c r="Y669" s="3"/>
      <c r="Z669" s="3"/>
      <c r="AD669" s="1"/>
      <c r="AE669" s="1"/>
    </row>
    <row r="670" spans="1:31" x14ac:dyDescent="0.25">
      <c r="A670" s="22" t="s">
        <v>1270</v>
      </c>
      <c r="B670" s="30" t="s">
        <v>1438</v>
      </c>
      <c r="C670" s="40" t="s">
        <v>1439</v>
      </c>
      <c r="D670" s="87" t="s">
        <v>32</v>
      </c>
      <c r="E670" s="87" t="s">
        <v>32</v>
      </c>
      <c r="F670" s="87" t="s">
        <v>32</v>
      </c>
      <c r="G670" s="87" t="s">
        <v>32</v>
      </c>
      <c r="H670" s="42">
        <f>J670+L670+N670+P670</f>
        <v>0.124374</v>
      </c>
      <c r="I670" s="42" t="s">
        <v>32</v>
      </c>
      <c r="J670" s="42">
        <v>0</v>
      </c>
      <c r="K670" s="42" t="s">
        <v>32</v>
      </c>
      <c r="L670" s="42">
        <v>0</v>
      </c>
      <c r="M670" s="42" t="s">
        <v>32</v>
      </c>
      <c r="N670" s="42">
        <v>0.124374</v>
      </c>
      <c r="O670" s="42" t="s">
        <v>32</v>
      </c>
      <c r="P670" s="42">
        <v>0</v>
      </c>
      <c r="Q670" s="42" t="s">
        <v>32</v>
      </c>
      <c r="R670" s="42" t="s">
        <v>32</v>
      </c>
      <c r="S670" s="42" t="s">
        <v>32</v>
      </c>
      <c r="T670" s="42" t="s">
        <v>1064</v>
      </c>
      <c r="U670" s="1"/>
      <c r="W670" s="3"/>
      <c r="X670" s="3"/>
      <c r="Y670" s="3"/>
      <c r="Z670" s="3"/>
      <c r="AD670" s="1"/>
      <c r="AE670" s="1"/>
    </row>
    <row r="671" spans="1:31" ht="31.5" customHeight="1" x14ac:dyDescent="0.25">
      <c r="A671" s="22" t="s">
        <v>1270</v>
      </c>
      <c r="B671" s="30" t="s">
        <v>1440</v>
      </c>
      <c r="C671" s="40" t="s">
        <v>1441</v>
      </c>
      <c r="D671" s="87" t="s">
        <v>32</v>
      </c>
      <c r="E671" s="87" t="s">
        <v>32</v>
      </c>
      <c r="F671" s="87" t="s">
        <v>32</v>
      </c>
      <c r="G671" s="87" t="s">
        <v>32</v>
      </c>
      <c r="H671" s="42">
        <f t="shared" si="202"/>
        <v>0.45411840000000003</v>
      </c>
      <c r="I671" s="42" t="s">
        <v>32</v>
      </c>
      <c r="J671" s="42">
        <v>0</v>
      </c>
      <c r="K671" s="42" t="s">
        <v>32</v>
      </c>
      <c r="L671" s="42">
        <v>0</v>
      </c>
      <c r="M671" s="42" t="s">
        <v>32</v>
      </c>
      <c r="N671" s="42">
        <v>0.45411840000000003</v>
      </c>
      <c r="O671" s="42" t="s">
        <v>32</v>
      </c>
      <c r="P671" s="42">
        <v>0</v>
      </c>
      <c r="Q671" s="42" t="s">
        <v>32</v>
      </c>
      <c r="R671" s="42" t="s">
        <v>32</v>
      </c>
      <c r="S671" s="95" t="s">
        <v>32</v>
      </c>
      <c r="T671" s="42" t="s">
        <v>729</v>
      </c>
      <c r="U671" s="1"/>
      <c r="W671" s="3"/>
      <c r="X671" s="3"/>
      <c r="Y671" s="3"/>
      <c r="Z671" s="3"/>
      <c r="AD671" s="1"/>
      <c r="AE671" s="1"/>
    </row>
    <row r="672" spans="1:31" ht="31.5" customHeight="1" x14ac:dyDescent="0.25">
      <c r="A672" s="22" t="s">
        <v>1270</v>
      </c>
      <c r="B672" s="30" t="s">
        <v>1442</v>
      </c>
      <c r="C672" s="40" t="s">
        <v>1443</v>
      </c>
      <c r="D672" s="87" t="s">
        <v>32</v>
      </c>
      <c r="E672" s="87" t="s">
        <v>32</v>
      </c>
      <c r="F672" s="87" t="s">
        <v>32</v>
      </c>
      <c r="G672" s="87" t="s">
        <v>32</v>
      </c>
      <c r="H672" s="42">
        <f t="shared" si="202"/>
        <v>4.9811975999999998</v>
      </c>
      <c r="I672" s="42" t="s">
        <v>32</v>
      </c>
      <c r="J672" s="42">
        <v>0</v>
      </c>
      <c r="K672" s="42" t="s">
        <v>32</v>
      </c>
      <c r="L672" s="42">
        <v>0</v>
      </c>
      <c r="M672" s="42" t="s">
        <v>32</v>
      </c>
      <c r="N672" s="42">
        <v>4.9811975999999998</v>
      </c>
      <c r="O672" s="42" t="s">
        <v>32</v>
      </c>
      <c r="P672" s="42">
        <v>0</v>
      </c>
      <c r="Q672" s="42" t="s">
        <v>32</v>
      </c>
      <c r="R672" s="42" t="s">
        <v>32</v>
      </c>
      <c r="S672" s="42" t="s">
        <v>32</v>
      </c>
      <c r="T672" s="42" t="s">
        <v>729</v>
      </c>
      <c r="U672" s="1"/>
      <c r="W672" s="3"/>
      <c r="X672" s="3"/>
      <c r="Y672" s="3"/>
      <c r="Z672" s="3"/>
      <c r="AD672" s="1"/>
      <c r="AE672" s="1"/>
    </row>
    <row r="673" spans="1:31" ht="31.5" customHeight="1" x14ac:dyDescent="0.25">
      <c r="A673" s="22" t="s">
        <v>1270</v>
      </c>
      <c r="B673" s="30" t="s">
        <v>1444</v>
      </c>
      <c r="C673" s="40" t="s">
        <v>1445</v>
      </c>
      <c r="D673" s="87" t="s">
        <v>32</v>
      </c>
      <c r="E673" s="87" t="s">
        <v>32</v>
      </c>
      <c r="F673" s="87" t="s">
        <v>32</v>
      </c>
      <c r="G673" s="87" t="s">
        <v>32</v>
      </c>
      <c r="H673" s="42">
        <f t="shared" si="202"/>
        <v>4.0938983999999996</v>
      </c>
      <c r="I673" s="42" t="s">
        <v>32</v>
      </c>
      <c r="J673" s="42">
        <v>0</v>
      </c>
      <c r="K673" s="42" t="s">
        <v>32</v>
      </c>
      <c r="L673" s="42">
        <v>4.0938983999999996</v>
      </c>
      <c r="M673" s="42" t="s">
        <v>32</v>
      </c>
      <c r="N673" s="42">
        <v>0</v>
      </c>
      <c r="O673" s="42" t="s">
        <v>32</v>
      </c>
      <c r="P673" s="42">
        <v>0</v>
      </c>
      <c r="Q673" s="42" t="s">
        <v>32</v>
      </c>
      <c r="R673" s="42" t="s">
        <v>32</v>
      </c>
      <c r="S673" s="42" t="s">
        <v>32</v>
      </c>
      <c r="T673" s="42" t="s">
        <v>1446</v>
      </c>
      <c r="U673" s="1"/>
      <c r="W673" s="3"/>
      <c r="X673" s="3"/>
      <c r="Y673" s="3"/>
      <c r="Z673" s="3"/>
      <c r="AD673" s="1"/>
      <c r="AE673" s="1"/>
    </row>
    <row r="674" spans="1:31" ht="63" customHeight="1" x14ac:dyDescent="0.25">
      <c r="A674" s="144" t="s">
        <v>1270</v>
      </c>
      <c r="B674" s="157" t="s">
        <v>1447</v>
      </c>
      <c r="C674" s="150" t="s">
        <v>1448</v>
      </c>
      <c r="D674" s="106">
        <v>108</v>
      </c>
      <c r="E674" s="125">
        <v>15.93</v>
      </c>
      <c r="F674" s="106">
        <f>D674-E674</f>
        <v>92.07</v>
      </c>
      <c r="G674" s="106">
        <f>I674+K674+M674+O674</f>
        <v>8.4</v>
      </c>
      <c r="H674" s="106">
        <f t="shared" si="202"/>
        <v>39.2953884</v>
      </c>
      <c r="I674" s="106">
        <v>0</v>
      </c>
      <c r="J674" s="106">
        <v>38.240671200000001</v>
      </c>
      <c r="K674" s="106">
        <v>0</v>
      </c>
      <c r="L674" s="106">
        <v>0</v>
      </c>
      <c r="M674" s="106">
        <v>8.4</v>
      </c>
      <c r="N674" s="106">
        <v>1.0547172</v>
      </c>
      <c r="O674" s="106">
        <v>0</v>
      </c>
      <c r="P674" s="106">
        <v>0</v>
      </c>
      <c r="Q674" s="106">
        <f>F674-H674</f>
        <v>52.774611599999993</v>
      </c>
      <c r="R674" s="106">
        <f>H674-(I674+K674+M674)</f>
        <v>30.895388400000002</v>
      </c>
      <c r="S674" s="91">
        <f>R674/(I674+K674+M674)</f>
        <v>3.6780224285714285</v>
      </c>
      <c r="T674" s="123" t="s">
        <v>1449</v>
      </c>
      <c r="U674" s="1"/>
      <c r="W674" s="3"/>
      <c r="X674" s="3"/>
      <c r="Y674" s="3"/>
      <c r="Z674" s="3"/>
      <c r="AD674" s="1"/>
      <c r="AE674" s="1"/>
    </row>
    <row r="675" spans="1:31" ht="15.75" customHeight="1" x14ac:dyDescent="0.25">
      <c r="A675" s="17" t="s">
        <v>1450</v>
      </c>
      <c r="B675" s="18" t="s">
        <v>1451</v>
      </c>
      <c r="C675" s="19" t="s">
        <v>31</v>
      </c>
      <c r="D675" s="82">
        <f t="shared" ref="D675:R675" si="203">SUM(D676,D691,D700,D734,D741,D747,D748)</f>
        <v>4865.4462916581997</v>
      </c>
      <c r="E675" s="82">
        <f t="shared" si="203"/>
        <v>2075.7020117800002</v>
      </c>
      <c r="F675" s="82">
        <f t="shared" si="203"/>
        <v>2789.7442798782004</v>
      </c>
      <c r="G675" s="82">
        <f t="shared" si="203"/>
        <v>1334.741685836</v>
      </c>
      <c r="H675" s="85">
        <f t="shared" si="203"/>
        <v>1310.2439621899996</v>
      </c>
      <c r="I675" s="82">
        <f t="shared" si="203"/>
        <v>107.77721025768659</v>
      </c>
      <c r="J675" s="82">
        <f t="shared" si="203"/>
        <v>136.03207642000001</v>
      </c>
      <c r="K675" s="82">
        <f t="shared" si="203"/>
        <v>107.52299349213665</v>
      </c>
      <c r="L675" s="82">
        <f t="shared" si="203"/>
        <v>582.41459734</v>
      </c>
      <c r="M675" s="82">
        <f t="shared" si="203"/>
        <v>19.637205024176787</v>
      </c>
      <c r="N675" s="82">
        <f t="shared" si="203"/>
        <v>591.79728842999987</v>
      </c>
      <c r="O675" s="82">
        <f t="shared" si="203"/>
        <v>1099.8042770620002</v>
      </c>
      <c r="P675" s="82">
        <f t="shared" si="203"/>
        <v>0</v>
      </c>
      <c r="Q675" s="82">
        <f t="shared" si="203"/>
        <v>2327.0970274881997</v>
      </c>
      <c r="R675" s="82">
        <f t="shared" si="203"/>
        <v>227.70984361599992</v>
      </c>
      <c r="S675" s="83">
        <f>R675/(I675+K675)</f>
        <v>1.0576387743719766</v>
      </c>
      <c r="T675" s="21" t="s">
        <v>32</v>
      </c>
      <c r="U675" s="1"/>
      <c r="W675" s="3"/>
      <c r="X675" s="3"/>
      <c r="Y675" s="3"/>
      <c r="Z675" s="3"/>
      <c r="AD675" s="1"/>
      <c r="AE675" s="1"/>
    </row>
    <row r="676" spans="1:31" ht="31.5" customHeight="1" x14ac:dyDescent="0.25">
      <c r="A676" s="17" t="s">
        <v>1452</v>
      </c>
      <c r="B676" s="18" t="s">
        <v>50</v>
      </c>
      <c r="C676" s="19" t="s">
        <v>31</v>
      </c>
      <c r="D676" s="82">
        <f t="shared" ref="D676:R676" si="204">D677+D681+D684+D690</f>
        <v>0</v>
      </c>
      <c r="E676" s="82">
        <f t="shared" si="204"/>
        <v>0</v>
      </c>
      <c r="F676" s="82">
        <f t="shared" si="204"/>
        <v>0</v>
      </c>
      <c r="G676" s="82">
        <f t="shared" si="204"/>
        <v>0</v>
      </c>
      <c r="H676" s="85">
        <f t="shared" si="204"/>
        <v>135.38388126000001</v>
      </c>
      <c r="I676" s="82">
        <f t="shared" si="204"/>
        <v>0</v>
      </c>
      <c r="J676" s="82">
        <f t="shared" si="204"/>
        <v>2.9354299999999998</v>
      </c>
      <c r="K676" s="82">
        <f t="shared" si="204"/>
        <v>0</v>
      </c>
      <c r="L676" s="82">
        <f t="shared" si="204"/>
        <v>0</v>
      </c>
      <c r="M676" s="82">
        <f t="shared" si="204"/>
        <v>0</v>
      </c>
      <c r="N676" s="82">
        <f t="shared" si="204"/>
        <v>132.44845126000001</v>
      </c>
      <c r="O676" s="82">
        <f t="shared" si="204"/>
        <v>0</v>
      </c>
      <c r="P676" s="82">
        <f t="shared" si="204"/>
        <v>0</v>
      </c>
      <c r="Q676" s="82">
        <f t="shared" si="204"/>
        <v>0</v>
      </c>
      <c r="R676" s="82">
        <f t="shared" si="204"/>
        <v>0</v>
      </c>
      <c r="S676" s="83">
        <v>0</v>
      </c>
      <c r="T676" s="21" t="s">
        <v>32</v>
      </c>
      <c r="U676" s="1"/>
      <c r="W676" s="3"/>
      <c r="X676" s="3"/>
      <c r="Y676" s="3"/>
      <c r="Z676" s="3"/>
      <c r="AD676" s="1"/>
      <c r="AE676" s="1"/>
    </row>
    <row r="677" spans="1:31" ht="78.75" customHeight="1" x14ac:dyDescent="0.25">
      <c r="A677" s="17" t="s">
        <v>1453</v>
      </c>
      <c r="B677" s="18" t="s">
        <v>52</v>
      </c>
      <c r="C677" s="51" t="s">
        <v>31</v>
      </c>
      <c r="D677" s="82">
        <f t="shared" ref="D677:R677" si="205">D678+D679</f>
        <v>0</v>
      </c>
      <c r="E677" s="82">
        <f t="shared" si="205"/>
        <v>0</v>
      </c>
      <c r="F677" s="82">
        <f t="shared" si="205"/>
        <v>0</v>
      </c>
      <c r="G677" s="82">
        <f t="shared" si="205"/>
        <v>0</v>
      </c>
      <c r="H677" s="82">
        <f t="shared" si="205"/>
        <v>135.38388126000001</v>
      </c>
      <c r="I677" s="82">
        <f t="shared" si="205"/>
        <v>0</v>
      </c>
      <c r="J677" s="82">
        <f t="shared" si="205"/>
        <v>2.9354299999999998</v>
      </c>
      <c r="K677" s="82">
        <f t="shared" si="205"/>
        <v>0</v>
      </c>
      <c r="L677" s="82">
        <f t="shared" si="205"/>
        <v>0</v>
      </c>
      <c r="M677" s="82">
        <f t="shared" si="205"/>
        <v>0</v>
      </c>
      <c r="N677" s="82">
        <f t="shared" si="205"/>
        <v>132.44845126000001</v>
      </c>
      <c r="O677" s="82">
        <f t="shared" si="205"/>
        <v>0</v>
      </c>
      <c r="P677" s="82">
        <f t="shared" si="205"/>
        <v>0</v>
      </c>
      <c r="Q677" s="82">
        <f t="shared" si="205"/>
        <v>0</v>
      </c>
      <c r="R677" s="82">
        <f t="shared" si="205"/>
        <v>0</v>
      </c>
      <c r="S677" s="83">
        <v>0</v>
      </c>
      <c r="T677" s="21" t="s">
        <v>32</v>
      </c>
      <c r="U677" s="1"/>
      <c r="W677" s="3"/>
      <c r="X677" s="3"/>
      <c r="Y677" s="3"/>
      <c r="Z677" s="3"/>
      <c r="AD677" s="1"/>
      <c r="AE677" s="1"/>
    </row>
    <row r="678" spans="1:31" ht="15.75" customHeight="1" x14ac:dyDescent="0.25">
      <c r="A678" s="18" t="s">
        <v>1454</v>
      </c>
      <c r="B678" s="18" t="s">
        <v>1455</v>
      </c>
      <c r="C678" s="51" t="s">
        <v>31</v>
      </c>
      <c r="D678" s="82">
        <v>0</v>
      </c>
      <c r="E678" s="82">
        <v>0</v>
      </c>
      <c r="F678" s="82">
        <v>0</v>
      </c>
      <c r="G678" s="82">
        <v>0</v>
      </c>
      <c r="H678" s="82">
        <v>0</v>
      </c>
      <c r="I678" s="82">
        <v>0</v>
      </c>
      <c r="J678" s="82">
        <v>0</v>
      </c>
      <c r="K678" s="82">
        <v>0</v>
      </c>
      <c r="L678" s="82">
        <v>0</v>
      </c>
      <c r="M678" s="82">
        <v>0</v>
      </c>
      <c r="N678" s="82">
        <v>0</v>
      </c>
      <c r="O678" s="82">
        <v>0</v>
      </c>
      <c r="P678" s="82">
        <v>0</v>
      </c>
      <c r="Q678" s="82">
        <v>0</v>
      </c>
      <c r="R678" s="82">
        <v>0</v>
      </c>
      <c r="S678" s="83">
        <v>0</v>
      </c>
      <c r="T678" s="21" t="s">
        <v>32</v>
      </c>
      <c r="U678" s="1"/>
      <c r="W678" s="3"/>
      <c r="X678" s="3"/>
      <c r="Y678" s="3"/>
      <c r="Z678" s="3"/>
      <c r="AD678" s="1"/>
      <c r="AE678" s="1"/>
    </row>
    <row r="679" spans="1:31" ht="15.75" customHeight="1" x14ac:dyDescent="0.25">
      <c r="A679" s="19" t="s">
        <v>1456</v>
      </c>
      <c r="B679" s="18" t="s">
        <v>1457</v>
      </c>
      <c r="C679" s="51" t="s">
        <v>31</v>
      </c>
      <c r="D679" s="82">
        <f t="shared" ref="D679:R679" si="206">SUM(D680)</f>
        <v>0</v>
      </c>
      <c r="E679" s="82">
        <f t="shared" si="206"/>
        <v>0</v>
      </c>
      <c r="F679" s="82">
        <f t="shared" si="206"/>
        <v>0</v>
      </c>
      <c r="G679" s="82">
        <f t="shared" si="206"/>
        <v>0</v>
      </c>
      <c r="H679" s="82">
        <f t="shared" si="206"/>
        <v>135.38388126000001</v>
      </c>
      <c r="I679" s="82">
        <f t="shared" si="206"/>
        <v>0</v>
      </c>
      <c r="J679" s="82">
        <f t="shared" si="206"/>
        <v>2.9354299999999998</v>
      </c>
      <c r="K679" s="82">
        <f t="shared" si="206"/>
        <v>0</v>
      </c>
      <c r="L679" s="82">
        <f t="shared" si="206"/>
        <v>0</v>
      </c>
      <c r="M679" s="82">
        <f t="shared" si="206"/>
        <v>0</v>
      </c>
      <c r="N679" s="82">
        <f t="shared" si="206"/>
        <v>132.44845126000001</v>
      </c>
      <c r="O679" s="82">
        <f t="shared" si="206"/>
        <v>0</v>
      </c>
      <c r="P679" s="82">
        <f t="shared" si="206"/>
        <v>0</v>
      </c>
      <c r="Q679" s="82">
        <f t="shared" si="206"/>
        <v>0</v>
      </c>
      <c r="R679" s="82">
        <f t="shared" si="206"/>
        <v>0</v>
      </c>
      <c r="S679" s="83">
        <v>0</v>
      </c>
      <c r="T679" s="21" t="s">
        <v>32</v>
      </c>
      <c r="U679" s="1"/>
      <c r="W679" s="3"/>
      <c r="X679" s="3"/>
      <c r="Y679" s="3"/>
      <c r="Z679" s="3"/>
      <c r="AD679" s="1"/>
      <c r="AE679" s="1"/>
    </row>
    <row r="680" spans="1:31" ht="63" customHeight="1" x14ac:dyDescent="0.25">
      <c r="A680" s="121" t="s">
        <v>1456</v>
      </c>
      <c r="B680" s="129" t="s">
        <v>1458</v>
      </c>
      <c r="C680" s="130" t="s">
        <v>1459</v>
      </c>
      <c r="D680" s="106" t="s">
        <v>32</v>
      </c>
      <c r="E680" s="106" t="s">
        <v>32</v>
      </c>
      <c r="F680" s="106" t="s">
        <v>32</v>
      </c>
      <c r="G680" s="106" t="s">
        <v>32</v>
      </c>
      <c r="H680" s="106">
        <f>J680+L680+N680+P680</f>
        <v>135.38388126000001</v>
      </c>
      <c r="I680" s="106" t="s">
        <v>32</v>
      </c>
      <c r="J680" s="106">
        <v>2.9354299999999998</v>
      </c>
      <c r="K680" s="106" t="s">
        <v>32</v>
      </c>
      <c r="L680" s="106">
        <v>0</v>
      </c>
      <c r="M680" s="106" t="s">
        <v>32</v>
      </c>
      <c r="N680" s="106">
        <v>132.44845126000001</v>
      </c>
      <c r="O680" s="128" t="s">
        <v>32</v>
      </c>
      <c r="P680" s="106">
        <v>0</v>
      </c>
      <c r="Q680" s="106" t="s">
        <v>32</v>
      </c>
      <c r="R680" s="106" t="s">
        <v>32</v>
      </c>
      <c r="S680" s="91" t="s">
        <v>32</v>
      </c>
      <c r="T680" s="123" t="s">
        <v>1460</v>
      </c>
      <c r="U680" s="1"/>
      <c r="W680" s="3"/>
      <c r="X680" s="3"/>
      <c r="Y680" s="3"/>
      <c r="Z680" s="3"/>
      <c r="AD680" s="1"/>
      <c r="AE680" s="1"/>
    </row>
    <row r="681" spans="1:31" ht="47.25" customHeight="1" x14ac:dyDescent="0.25">
      <c r="A681" s="19" t="s">
        <v>1461</v>
      </c>
      <c r="B681" s="18" t="s">
        <v>58</v>
      </c>
      <c r="C681" s="51" t="s">
        <v>31</v>
      </c>
      <c r="D681" s="82">
        <v>0</v>
      </c>
      <c r="E681" s="82">
        <f t="shared" ref="E681:R681" si="207">E682</f>
        <v>0</v>
      </c>
      <c r="F681" s="82">
        <f t="shared" si="207"/>
        <v>0</v>
      </c>
      <c r="G681" s="82">
        <f t="shared" si="207"/>
        <v>0</v>
      </c>
      <c r="H681" s="85">
        <f t="shared" si="207"/>
        <v>0</v>
      </c>
      <c r="I681" s="82">
        <f t="shared" si="207"/>
        <v>0</v>
      </c>
      <c r="J681" s="82">
        <f t="shared" si="207"/>
        <v>0</v>
      </c>
      <c r="K681" s="82">
        <f t="shared" si="207"/>
        <v>0</v>
      </c>
      <c r="L681" s="82">
        <f t="shared" si="207"/>
        <v>0</v>
      </c>
      <c r="M681" s="82">
        <f t="shared" si="207"/>
        <v>0</v>
      </c>
      <c r="N681" s="82">
        <f t="shared" si="207"/>
        <v>0</v>
      </c>
      <c r="O681" s="82">
        <f t="shared" si="207"/>
        <v>0</v>
      </c>
      <c r="P681" s="82">
        <f t="shared" si="207"/>
        <v>0</v>
      </c>
      <c r="Q681" s="82">
        <f t="shared" si="207"/>
        <v>0</v>
      </c>
      <c r="R681" s="82">
        <f t="shared" si="207"/>
        <v>0</v>
      </c>
      <c r="S681" s="83">
        <v>0</v>
      </c>
      <c r="T681" s="21" t="s">
        <v>32</v>
      </c>
      <c r="U681" s="1"/>
      <c r="W681" s="3"/>
      <c r="X681" s="3"/>
      <c r="Y681" s="3"/>
      <c r="Z681" s="3"/>
      <c r="AD681" s="1"/>
      <c r="AE681" s="1"/>
    </row>
    <row r="682" spans="1:31" ht="31.5" customHeight="1" x14ac:dyDescent="0.25">
      <c r="A682" s="17" t="s">
        <v>1462</v>
      </c>
      <c r="B682" s="18" t="s">
        <v>1463</v>
      </c>
      <c r="C682" s="51" t="s">
        <v>31</v>
      </c>
      <c r="D682" s="82">
        <v>0</v>
      </c>
      <c r="E682" s="82">
        <v>0</v>
      </c>
      <c r="F682" s="82">
        <v>0</v>
      </c>
      <c r="G682" s="82">
        <v>0</v>
      </c>
      <c r="H682" s="85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  <c r="P682" s="82">
        <v>0</v>
      </c>
      <c r="Q682" s="82">
        <v>0</v>
      </c>
      <c r="R682" s="82">
        <v>0</v>
      </c>
      <c r="S682" s="83">
        <v>0</v>
      </c>
      <c r="T682" s="21" t="s">
        <v>32</v>
      </c>
      <c r="U682" s="1"/>
      <c r="W682" s="3"/>
      <c r="X682" s="3"/>
      <c r="Y682" s="3"/>
      <c r="Z682" s="3"/>
      <c r="AD682" s="1"/>
      <c r="AE682" s="1"/>
    </row>
    <row r="683" spans="1:31" ht="31.5" customHeight="1" x14ac:dyDescent="0.25">
      <c r="A683" s="17" t="s">
        <v>1464</v>
      </c>
      <c r="B683" s="18" t="s">
        <v>1463</v>
      </c>
      <c r="C683" s="51" t="s">
        <v>31</v>
      </c>
      <c r="D683" s="82">
        <v>0</v>
      </c>
      <c r="E683" s="82">
        <v>0</v>
      </c>
      <c r="F683" s="82">
        <v>0</v>
      </c>
      <c r="G683" s="82">
        <v>0</v>
      </c>
      <c r="H683" s="85">
        <v>0</v>
      </c>
      <c r="I683" s="82">
        <v>0</v>
      </c>
      <c r="J683" s="82">
        <v>0</v>
      </c>
      <c r="K683" s="82">
        <v>0</v>
      </c>
      <c r="L683" s="82">
        <v>0</v>
      </c>
      <c r="M683" s="82">
        <v>0</v>
      </c>
      <c r="N683" s="82">
        <v>0</v>
      </c>
      <c r="O683" s="82">
        <v>0</v>
      </c>
      <c r="P683" s="82">
        <v>0</v>
      </c>
      <c r="Q683" s="82">
        <v>0</v>
      </c>
      <c r="R683" s="82">
        <v>0</v>
      </c>
      <c r="S683" s="83">
        <v>0</v>
      </c>
      <c r="T683" s="21" t="s">
        <v>32</v>
      </c>
      <c r="U683" s="1"/>
      <c r="W683" s="3"/>
      <c r="X683" s="3"/>
      <c r="Y683" s="3"/>
      <c r="Z683" s="3"/>
      <c r="AD683" s="1"/>
      <c r="AE683" s="1"/>
    </row>
    <row r="684" spans="1:31" ht="47.25" customHeight="1" x14ac:dyDescent="0.25">
      <c r="A684" s="17" t="s">
        <v>1465</v>
      </c>
      <c r="B684" s="18" t="s">
        <v>62</v>
      </c>
      <c r="C684" s="51" t="s">
        <v>31</v>
      </c>
      <c r="D684" s="82">
        <f t="shared" ref="D684:R684" si="208">SUM(D685:D689)</f>
        <v>0</v>
      </c>
      <c r="E684" s="82">
        <f t="shared" si="208"/>
        <v>0</v>
      </c>
      <c r="F684" s="82">
        <f t="shared" si="208"/>
        <v>0</v>
      </c>
      <c r="G684" s="82">
        <f t="shared" si="208"/>
        <v>0</v>
      </c>
      <c r="H684" s="85">
        <f t="shared" si="208"/>
        <v>0</v>
      </c>
      <c r="I684" s="82">
        <f t="shared" si="208"/>
        <v>0</v>
      </c>
      <c r="J684" s="82">
        <f t="shared" si="208"/>
        <v>0</v>
      </c>
      <c r="K684" s="82">
        <f t="shared" si="208"/>
        <v>0</v>
      </c>
      <c r="L684" s="82">
        <f t="shared" si="208"/>
        <v>0</v>
      </c>
      <c r="M684" s="82">
        <f t="shared" si="208"/>
        <v>0</v>
      </c>
      <c r="N684" s="82">
        <f t="shared" si="208"/>
        <v>0</v>
      </c>
      <c r="O684" s="82">
        <f t="shared" si="208"/>
        <v>0</v>
      </c>
      <c r="P684" s="82">
        <f t="shared" si="208"/>
        <v>0</v>
      </c>
      <c r="Q684" s="82">
        <f t="shared" si="208"/>
        <v>0</v>
      </c>
      <c r="R684" s="82">
        <f t="shared" si="208"/>
        <v>0</v>
      </c>
      <c r="S684" s="83">
        <v>0</v>
      </c>
      <c r="T684" s="21" t="s">
        <v>32</v>
      </c>
      <c r="U684" s="1"/>
      <c r="W684" s="3"/>
      <c r="X684" s="3"/>
      <c r="Y684" s="3"/>
      <c r="Z684" s="3"/>
      <c r="AD684" s="1"/>
      <c r="AE684" s="1"/>
    </row>
    <row r="685" spans="1:31" ht="63" customHeight="1" x14ac:dyDescent="0.25">
      <c r="A685" s="17" t="s">
        <v>1466</v>
      </c>
      <c r="B685" s="18" t="s">
        <v>64</v>
      </c>
      <c r="C685" s="51" t="s">
        <v>31</v>
      </c>
      <c r="D685" s="82">
        <v>0</v>
      </c>
      <c r="E685" s="82">
        <v>0</v>
      </c>
      <c r="F685" s="82">
        <v>0</v>
      </c>
      <c r="G685" s="82">
        <v>0</v>
      </c>
      <c r="H685" s="85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  <c r="P685" s="82">
        <v>0</v>
      </c>
      <c r="Q685" s="82">
        <v>0</v>
      </c>
      <c r="R685" s="82">
        <v>0</v>
      </c>
      <c r="S685" s="83">
        <v>0</v>
      </c>
      <c r="T685" s="21" t="s">
        <v>32</v>
      </c>
      <c r="U685" s="1"/>
      <c r="W685" s="3"/>
      <c r="X685" s="3"/>
      <c r="Y685" s="3"/>
      <c r="Z685" s="3"/>
      <c r="AD685" s="1"/>
      <c r="AE685" s="1"/>
    </row>
    <row r="686" spans="1:31" ht="78.75" customHeight="1" x14ac:dyDescent="0.25">
      <c r="A686" s="17" t="s">
        <v>1467</v>
      </c>
      <c r="B686" s="18" t="s">
        <v>66</v>
      </c>
      <c r="C686" s="51" t="s">
        <v>31</v>
      </c>
      <c r="D686" s="82">
        <v>0</v>
      </c>
      <c r="E686" s="82">
        <v>0</v>
      </c>
      <c r="F686" s="82">
        <v>0</v>
      </c>
      <c r="G686" s="82">
        <v>0</v>
      </c>
      <c r="H686" s="85">
        <v>0</v>
      </c>
      <c r="I686" s="82">
        <v>0</v>
      </c>
      <c r="J686" s="82">
        <v>0</v>
      </c>
      <c r="K686" s="82">
        <v>0</v>
      </c>
      <c r="L686" s="82">
        <v>0</v>
      </c>
      <c r="M686" s="82">
        <v>0</v>
      </c>
      <c r="N686" s="82">
        <v>0</v>
      </c>
      <c r="O686" s="82">
        <v>0</v>
      </c>
      <c r="P686" s="82">
        <v>0</v>
      </c>
      <c r="Q686" s="82">
        <v>0</v>
      </c>
      <c r="R686" s="82">
        <v>0</v>
      </c>
      <c r="S686" s="83">
        <v>0</v>
      </c>
      <c r="T686" s="21" t="s">
        <v>32</v>
      </c>
      <c r="U686" s="1"/>
      <c r="W686" s="3"/>
      <c r="X686" s="3"/>
      <c r="Y686" s="3"/>
      <c r="Z686" s="3"/>
      <c r="AD686" s="1"/>
      <c r="AE686" s="1"/>
    </row>
    <row r="687" spans="1:31" ht="63" customHeight="1" x14ac:dyDescent="0.25">
      <c r="A687" s="17" t="s">
        <v>1468</v>
      </c>
      <c r="B687" s="18" t="s">
        <v>68</v>
      </c>
      <c r="C687" s="51" t="s">
        <v>31</v>
      </c>
      <c r="D687" s="82">
        <v>0</v>
      </c>
      <c r="E687" s="82">
        <v>0</v>
      </c>
      <c r="F687" s="82">
        <v>0</v>
      </c>
      <c r="G687" s="82">
        <v>0</v>
      </c>
      <c r="H687" s="85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  <c r="P687" s="82">
        <v>0</v>
      </c>
      <c r="Q687" s="82">
        <v>0</v>
      </c>
      <c r="R687" s="82">
        <v>0</v>
      </c>
      <c r="S687" s="83">
        <v>0</v>
      </c>
      <c r="T687" s="21" t="s">
        <v>32</v>
      </c>
      <c r="U687" s="1"/>
      <c r="W687" s="3"/>
      <c r="X687" s="3"/>
      <c r="Y687" s="3"/>
      <c r="Z687" s="3"/>
      <c r="AD687" s="1"/>
      <c r="AE687" s="1"/>
    </row>
    <row r="688" spans="1:31" ht="78.75" customHeight="1" x14ac:dyDescent="0.25">
      <c r="A688" s="17" t="s">
        <v>1469</v>
      </c>
      <c r="B688" s="18" t="s">
        <v>70</v>
      </c>
      <c r="C688" s="51" t="s">
        <v>31</v>
      </c>
      <c r="D688" s="82">
        <v>0</v>
      </c>
      <c r="E688" s="82">
        <v>0</v>
      </c>
      <c r="F688" s="82">
        <v>0</v>
      </c>
      <c r="G688" s="82">
        <v>0</v>
      </c>
      <c r="H688" s="82">
        <v>0</v>
      </c>
      <c r="I688" s="82">
        <v>0</v>
      </c>
      <c r="J688" s="82">
        <v>0</v>
      </c>
      <c r="K688" s="82">
        <v>0</v>
      </c>
      <c r="L688" s="82">
        <v>0</v>
      </c>
      <c r="M688" s="82">
        <v>0</v>
      </c>
      <c r="N688" s="82">
        <v>0</v>
      </c>
      <c r="O688" s="82">
        <v>0</v>
      </c>
      <c r="P688" s="82">
        <v>0</v>
      </c>
      <c r="Q688" s="82">
        <v>0</v>
      </c>
      <c r="R688" s="82">
        <v>0</v>
      </c>
      <c r="S688" s="83">
        <v>0</v>
      </c>
      <c r="T688" s="21" t="s">
        <v>32</v>
      </c>
      <c r="U688" s="1"/>
      <c r="W688" s="3"/>
      <c r="X688" s="3"/>
      <c r="Y688" s="3"/>
      <c r="Z688" s="3"/>
      <c r="AD688" s="1"/>
      <c r="AE688" s="1"/>
    </row>
    <row r="689" spans="1:31" ht="78.75" customHeight="1" x14ac:dyDescent="0.25">
      <c r="A689" s="17" t="s">
        <v>1470</v>
      </c>
      <c r="B689" s="18" t="s">
        <v>72</v>
      </c>
      <c r="C689" s="51" t="s">
        <v>31</v>
      </c>
      <c r="D689" s="82"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  <c r="P689" s="82">
        <v>0</v>
      </c>
      <c r="Q689" s="82">
        <v>0</v>
      </c>
      <c r="R689" s="82">
        <v>0</v>
      </c>
      <c r="S689" s="83">
        <v>0</v>
      </c>
      <c r="T689" s="21" t="s">
        <v>32</v>
      </c>
      <c r="U689" s="1"/>
      <c r="W689" s="3"/>
      <c r="X689" s="3"/>
      <c r="Y689" s="3"/>
      <c r="Z689" s="3"/>
      <c r="AD689" s="1"/>
      <c r="AE689" s="1"/>
    </row>
    <row r="690" spans="1:31" ht="31.5" customHeight="1" x14ac:dyDescent="0.25">
      <c r="A690" s="17" t="s">
        <v>1471</v>
      </c>
      <c r="B690" s="18" t="s">
        <v>92</v>
      </c>
      <c r="C690" s="51" t="s">
        <v>31</v>
      </c>
      <c r="D690" s="82">
        <v>0</v>
      </c>
      <c r="E690" s="82">
        <v>0</v>
      </c>
      <c r="F690" s="82">
        <v>0</v>
      </c>
      <c r="G690" s="82">
        <v>0</v>
      </c>
      <c r="H690" s="85">
        <v>0</v>
      </c>
      <c r="I690" s="82">
        <v>0</v>
      </c>
      <c r="J690" s="82">
        <v>0</v>
      </c>
      <c r="K690" s="82">
        <v>0</v>
      </c>
      <c r="L690" s="82">
        <v>0</v>
      </c>
      <c r="M690" s="82">
        <v>0</v>
      </c>
      <c r="N690" s="82">
        <v>0</v>
      </c>
      <c r="O690" s="82">
        <v>0</v>
      </c>
      <c r="P690" s="82">
        <v>0</v>
      </c>
      <c r="Q690" s="82">
        <v>0</v>
      </c>
      <c r="R690" s="82">
        <v>0</v>
      </c>
      <c r="S690" s="83">
        <v>0</v>
      </c>
      <c r="T690" s="21" t="s">
        <v>32</v>
      </c>
      <c r="U690" s="1"/>
      <c r="W690" s="3"/>
      <c r="X690" s="3"/>
      <c r="Y690" s="3"/>
      <c r="Z690" s="3"/>
      <c r="AD690" s="1"/>
      <c r="AE690" s="1"/>
    </row>
    <row r="691" spans="1:31" ht="47.25" customHeight="1" x14ac:dyDescent="0.25">
      <c r="A691" s="17" t="s">
        <v>1472</v>
      </c>
      <c r="B691" s="18" t="s">
        <v>94</v>
      </c>
      <c r="C691" s="51" t="s">
        <v>31</v>
      </c>
      <c r="D691" s="82">
        <f t="shared" ref="D691:R691" si="209">D692+D694+D695+D697</f>
        <v>1594.6083990959999</v>
      </c>
      <c r="E691" s="82">
        <f t="shared" si="209"/>
        <v>212.43948879999999</v>
      </c>
      <c r="F691" s="82">
        <f t="shared" si="209"/>
        <v>1382.1689102959999</v>
      </c>
      <c r="G691" s="82">
        <f t="shared" si="209"/>
        <v>135.54009031999999</v>
      </c>
      <c r="H691" s="85">
        <f t="shared" si="209"/>
        <v>229.91649082999993</v>
      </c>
      <c r="I691" s="82">
        <f t="shared" si="209"/>
        <v>45.426458607686584</v>
      </c>
      <c r="J691" s="82">
        <f t="shared" si="209"/>
        <v>5.7707463800000012</v>
      </c>
      <c r="K691" s="82">
        <f t="shared" si="209"/>
        <v>12.754697876136628</v>
      </c>
      <c r="L691" s="82">
        <f t="shared" si="209"/>
        <v>12.60694462</v>
      </c>
      <c r="M691" s="82">
        <f t="shared" si="209"/>
        <v>12.406843516176787</v>
      </c>
      <c r="N691" s="82">
        <f t="shared" si="209"/>
        <v>211.53879982999996</v>
      </c>
      <c r="O691" s="82">
        <f t="shared" si="209"/>
        <v>64.952090319999996</v>
      </c>
      <c r="P691" s="82">
        <f t="shared" si="209"/>
        <v>0</v>
      </c>
      <c r="Q691" s="82">
        <f t="shared" si="209"/>
        <v>1152.252419466</v>
      </c>
      <c r="R691" s="82">
        <f t="shared" si="209"/>
        <v>159.32849082999994</v>
      </c>
      <c r="S691" s="83">
        <f>R691/(I691+K691)</f>
        <v>2.7384895808026761</v>
      </c>
      <c r="T691" s="21" t="s">
        <v>32</v>
      </c>
      <c r="U691" s="1"/>
      <c r="W691" s="3"/>
      <c r="X691" s="3"/>
      <c r="Y691" s="3"/>
      <c r="Z691" s="3"/>
      <c r="AD691" s="1"/>
      <c r="AE691" s="1"/>
    </row>
    <row r="692" spans="1:31" ht="31.5" customHeight="1" x14ac:dyDescent="0.25">
      <c r="A692" s="17" t="s">
        <v>1473</v>
      </c>
      <c r="B692" s="18" t="s">
        <v>96</v>
      </c>
      <c r="C692" s="51" t="s">
        <v>31</v>
      </c>
      <c r="D692" s="82">
        <f t="shared" ref="D692:R692" si="210">SUM(D693:D693)</f>
        <v>92.188999999999993</v>
      </c>
      <c r="E692" s="82">
        <f t="shared" si="210"/>
        <v>86.560795029999994</v>
      </c>
      <c r="F692" s="82">
        <f t="shared" si="210"/>
        <v>5.6282049699999988</v>
      </c>
      <c r="G692" s="82">
        <f t="shared" si="210"/>
        <v>15.340999999999999</v>
      </c>
      <c r="H692" s="82">
        <f t="shared" si="210"/>
        <v>0.90442539000000011</v>
      </c>
      <c r="I692" s="82">
        <f t="shared" si="210"/>
        <v>13.022997050000001</v>
      </c>
      <c r="J692" s="82">
        <f t="shared" si="210"/>
        <v>0.40438106000000001</v>
      </c>
      <c r="K692" s="82">
        <f t="shared" si="210"/>
        <v>2.3180029499999986</v>
      </c>
      <c r="L692" s="82">
        <f t="shared" si="210"/>
        <v>0</v>
      </c>
      <c r="M692" s="82">
        <f t="shared" si="210"/>
        <v>0</v>
      </c>
      <c r="N692" s="82">
        <f t="shared" si="210"/>
        <v>0.50004433000000004</v>
      </c>
      <c r="O692" s="82">
        <f t="shared" si="210"/>
        <v>0</v>
      </c>
      <c r="P692" s="82">
        <f t="shared" si="210"/>
        <v>0</v>
      </c>
      <c r="Q692" s="82">
        <f t="shared" si="210"/>
        <v>4.7237795799999986</v>
      </c>
      <c r="R692" s="82">
        <f t="shared" si="210"/>
        <v>-14.436574609999999</v>
      </c>
      <c r="S692" s="83">
        <f>R692/(I692+K692)</f>
        <v>-0.94104521282836839</v>
      </c>
      <c r="T692" s="21" t="s">
        <v>32</v>
      </c>
      <c r="U692" s="1"/>
      <c r="W692" s="3"/>
      <c r="X692" s="3"/>
      <c r="Y692" s="3"/>
      <c r="Z692" s="3"/>
      <c r="AD692" s="1"/>
      <c r="AE692" s="1"/>
    </row>
    <row r="693" spans="1:31" ht="74.25" customHeight="1" x14ac:dyDescent="0.25">
      <c r="A693" s="121" t="s">
        <v>1473</v>
      </c>
      <c r="B693" s="131" t="s">
        <v>1474</v>
      </c>
      <c r="C693" s="158" t="s">
        <v>1475</v>
      </c>
      <c r="D693" s="106">
        <v>92.188999999999993</v>
      </c>
      <c r="E693" s="125">
        <v>86.560795029999994</v>
      </c>
      <c r="F693" s="106">
        <f>D693-E693</f>
        <v>5.6282049699999988</v>
      </c>
      <c r="G693" s="106">
        <f>I693+K693+M693+O693</f>
        <v>15.340999999999999</v>
      </c>
      <c r="H693" s="106">
        <f>J693+L693+N693+P693</f>
        <v>0.90442539000000011</v>
      </c>
      <c r="I693" s="106">
        <v>13.022997050000001</v>
      </c>
      <c r="J693" s="106">
        <v>0.40438106000000001</v>
      </c>
      <c r="K693" s="106">
        <v>2.3180029499999986</v>
      </c>
      <c r="L693" s="106">
        <v>0</v>
      </c>
      <c r="M693" s="106">
        <v>0</v>
      </c>
      <c r="N693" s="106">
        <v>0.50004433000000004</v>
      </c>
      <c r="O693" s="106">
        <v>0</v>
      </c>
      <c r="P693" s="106">
        <v>0</v>
      </c>
      <c r="Q693" s="106">
        <f>F693-H693</f>
        <v>4.7237795799999986</v>
      </c>
      <c r="R693" s="106">
        <f>H693-(I693+K693+M693)</f>
        <v>-14.436574609999999</v>
      </c>
      <c r="S693" s="91">
        <f>R693/(I693+K693+M693)</f>
        <v>-0.94104521282836839</v>
      </c>
      <c r="T693" s="123" t="s">
        <v>1476</v>
      </c>
      <c r="U693" s="1"/>
      <c r="W693" s="3"/>
      <c r="X693" s="3"/>
      <c r="Y693" s="3"/>
      <c r="Z693" s="3"/>
      <c r="AB693" s="52"/>
      <c r="AC693" s="52"/>
      <c r="AD693" s="1"/>
      <c r="AE693" s="1"/>
    </row>
    <row r="694" spans="1:31" ht="40.5" customHeight="1" x14ac:dyDescent="0.25">
      <c r="A694" s="17" t="s">
        <v>1477</v>
      </c>
      <c r="B694" s="20" t="s">
        <v>110</v>
      </c>
      <c r="C694" s="20" t="s">
        <v>31</v>
      </c>
      <c r="D694" s="84">
        <v>0</v>
      </c>
      <c r="E694" s="84">
        <v>0</v>
      </c>
      <c r="F694" s="84">
        <v>0</v>
      </c>
      <c r="G694" s="84">
        <v>0</v>
      </c>
      <c r="H694" s="84">
        <v>0</v>
      </c>
      <c r="I694" s="84">
        <v>0</v>
      </c>
      <c r="J694" s="84">
        <v>0</v>
      </c>
      <c r="K694" s="84">
        <v>0</v>
      </c>
      <c r="L694" s="84">
        <v>0</v>
      </c>
      <c r="M694" s="84">
        <v>0</v>
      </c>
      <c r="N694" s="84">
        <v>0</v>
      </c>
      <c r="O694" s="84">
        <v>0</v>
      </c>
      <c r="P694" s="84">
        <v>0</v>
      </c>
      <c r="Q694" s="84">
        <v>0</v>
      </c>
      <c r="R694" s="84">
        <v>0</v>
      </c>
      <c r="S694" s="83">
        <v>0</v>
      </c>
      <c r="T694" s="21" t="s">
        <v>32</v>
      </c>
      <c r="U694" s="1"/>
      <c r="W694" s="3"/>
      <c r="X694" s="3"/>
      <c r="Y694" s="3"/>
      <c r="Z694" s="3"/>
      <c r="AD694" s="1"/>
      <c r="AE694" s="1"/>
    </row>
    <row r="695" spans="1:31" ht="15.75" customHeight="1" x14ac:dyDescent="0.25">
      <c r="A695" s="17" t="s">
        <v>1478</v>
      </c>
      <c r="B695" s="18" t="s">
        <v>118</v>
      </c>
      <c r="C695" s="19" t="s">
        <v>31</v>
      </c>
      <c r="D695" s="82">
        <f t="shared" ref="D695:R695" si="211">SUM(D696)</f>
        <v>542.58898337999995</v>
      </c>
      <c r="E695" s="82">
        <f t="shared" si="211"/>
        <v>93.240900549999992</v>
      </c>
      <c r="F695" s="82">
        <f t="shared" si="211"/>
        <v>449.34808282999995</v>
      </c>
      <c r="G695" s="82">
        <f t="shared" si="211"/>
        <v>35.247</v>
      </c>
      <c r="H695" s="82">
        <f t="shared" si="211"/>
        <v>54.868773969999992</v>
      </c>
      <c r="I695" s="82">
        <f t="shared" si="211"/>
        <v>32.403461557686583</v>
      </c>
      <c r="J695" s="82">
        <f t="shared" si="211"/>
        <v>0</v>
      </c>
      <c r="K695" s="82">
        <f t="shared" si="211"/>
        <v>0.43669492613662997</v>
      </c>
      <c r="L695" s="82">
        <f t="shared" si="211"/>
        <v>5.2651135800000004</v>
      </c>
      <c r="M695" s="82">
        <f t="shared" si="211"/>
        <v>2.4068435161767869</v>
      </c>
      <c r="N695" s="82">
        <f t="shared" si="211"/>
        <v>49.603660389999995</v>
      </c>
      <c r="O695" s="82">
        <f t="shared" si="211"/>
        <v>0</v>
      </c>
      <c r="P695" s="82">
        <f t="shared" si="211"/>
        <v>0</v>
      </c>
      <c r="Q695" s="82">
        <f t="shared" si="211"/>
        <v>394.47930885999995</v>
      </c>
      <c r="R695" s="82">
        <f t="shared" si="211"/>
        <v>19.621773969999992</v>
      </c>
      <c r="S695" s="83">
        <f>R695/(I695+K695)</f>
        <v>0.59749331522416815</v>
      </c>
      <c r="T695" s="21" t="s">
        <v>32</v>
      </c>
      <c r="U695" s="1"/>
      <c r="W695" s="3"/>
      <c r="X695" s="3"/>
      <c r="Y695" s="3"/>
      <c r="Z695" s="3"/>
      <c r="AD695" s="1"/>
      <c r="AE695" s="1"/>
    </row>
    <row r="696" spans="1:31" ht="33" customHeight="1" x14ac:dyDescent="0.25">
      <c r="A696" s="121" t="s">
        <v>1478</v>
      </c>
      <c r="B696" s="159" t="s">
        <v>1479</v>
      </c>
      <c r="C696" s="130" t="s">
        <v>1480</v>
      </c>
      <c r="D696" s="106">
        <v>542.58898337999995</v>
      </c>
      <c r="E696" s="106">
        <v>93.240900549999992</v>
      </c>
      <c r="F696" s="106">
        <f>D696-E696</f>
        <v>449.34808282999995</v>
      </c>
      <c r="G696" s="106">
        <f>I696+K696+M696+O696</f>
        <v>35.247</v>
      </c>
      <c r="H696" s="106">
        <f>J696+L696+N696+P696</f>
        <v>54.868773969999992</v>
      </c>
      <c r="I696" s="125">
        <v>32.403461557686583</v>
      </c>
      <c r="J696" s="106">
        <v>0</v>
      </c>
      <c r="K696" s="125">
        <v>0.43669492613662997</v>
      </c>
      <c r="L696" s="106">
        <v>5.2651135800000004</v>
      </c>
      <c r="M696" s="125">
        <v>2.4068435161767869</v>
      </c>
      <c r="N696" s="106">
        <v>49.603660389999995</v>
      </c>
      <c r="O696" s="125">
        <v>0</v>
      </c>
      <c r="P696" s="106">
        <v>0</v>
      </c>
      <c r="Q696" s="106">
        <f>F696-H696</f>
        <v>394.47930885999995</v>
      </c>
      <c r="R696" s="106">
        <f>H696-(I696+K696+M696)</f>
        <v>19.621773969999992</v>
      </c>
      <c r="S696" s="91">
        <f>R696/(I696+K696+M696)</f>
        <v>0.55669344823672917</v>
      </c>
      <c r="T696" s="123" t="s">
        <v>1481</v>
      </c>
      <c r="U696" s="1"/>
      <c r="W696" s="3"/>
      <c r="X696" s="3"/>
      <c r="Y696" s="3"/>
      <c r="Z696" s="3"/>
      <c r="AD696" s="1"/>
      <c r="AE696" s="1"/>
    </row>
    <row r="697" spans="1:31" ht="31.5" customHeight="1" x14ac:dyDescent="0.25">
      <c r="A697" s="17" t="s">
        <v>1482</v>
      </c>
      <c r="B697" s="18" t="s">
        <v>123</v>
      </c>
      <c r="C697" s="19" t="s">
        <v>31</v>
      </c>
      <c r="D697" s="82">
        <f t="shared" ref="D697:R697" si="212">SUM(D698:D699)</f>
        <v>959.83041571599995</v>
      </c>
      <c r="E697" s="82">
        <f t="shared" si="212"/>
        <v>32.637793219999999</v>
      </c>
      <c r="F697" s="82">
        <f t="shared" si="212"/>
        <v>927.19262249600001</v>
      </c>
      <c r="G697" s="82">
        <f t="shared" si="212"/>
        <v>84.952090319999996</v>
      </c>
      <c r="H697" s="82">
        <f t="shared" si="212"/>
        <v>174.14329146999995</v>
      </c>
      <c r="I697" s="82">
        <f t="shared" si="212"/>
        <v>0</v>
      </c>
      <c r="J697" s="82">
        <f t="shared" si="212"/>
        <v>5.3663653200000008</v>
      </c>
      <c r="K697" s="82">
        <f t="shared" si="212"/>
        <v>10</v>
      </c>
      <c r="L697" s="82">
        <f t="shared" si="212"/>
        <v>7.3418310399999998</v>
      </c>
      <c r="M697" s="82">
        <f t="shared" si="212"/>
        <v>10</v>
      </c>
      <c r="N697" s="82">
        <f t="shared" si="212"/>
        <v>161.43509510999996</v>
      </c>
      <c r="O697" s="82">
        <f t="shared" si="212"/>
        <v>64.952090319999996</v>
      </c>
      <c r="P697" s="82">
        <f t="shared" si="212"/>
        <v>0</v>
      </c>
      <c r="Q697" s="82">
        <f t="shared" si="212"/>
        <v>753.049331026</v>
      </c>
      <c r="R697" s="82">
        <f t="shared" si="212"/>
        <v>154.14329146999995</v>
      </c>
      <c r="S697" s="83">
        <f>R697/(I697+K697)</f>
        <v>15.414329146999995</v>
      </c>
      <c r="T697" s="21" t="s">
        <v>32</v>
      </c>
      <c r="U697" s="1"/>
      <c r="W697" s="3"/>
      <c r="X697" s="3"/>
      <c r="Y697" s="3"/>
      <c r="Z697" s="3"/>
      <c r="AD697" s="1"/>
      <c r="AE697" s="1"/>
    </row>
    <row r="698" spans="1:31" ht="31.5" customHeight="1" x14ac:dyDescent="0.25">
      <c r="A698" s="22" t="s">
        <v>1482</v>
      </c>
      <c r="B698" s="32" t="s">
        <v>1483</v>
      </c>
      <c r="C698" s="33" t="s">
        <v>1484</v>
      </c>
      <c r="D698" s="42">
        <v>115.1016</v>
      </c>
      <c r="E698" s="42">
        <v>5.9999363999999993</v>
      </c>
      <c r="F698" s="42">
        <f>D698-E698</f>
        <v>109.10166360000001</v>
      </c>
      <c r="G698" s="42">
        <f>I698+K698+M698+O698</f>
        <v>23.898</v>
      </c>
      <c r="H698" s="42">
        <f>J698+L698+N698+P698</f>
        <v>0</v>
      </c>
      <c r="I698" s="42">
        <v>0</v>
      </c>
      <c r="J698" s="42">
        <v>0</v>
      </c>
      <c r="K698" s="42">
        <v>0</v>
      </c>
      <c r="L698" s="42">
        <v>0</v>
      </c>
      <c r="M698" s="42">
        <v>0</v>
      </c>
      <c r="N698" s="42">
        <v>0</v>
      </c>
      <c r="O698" s="42">
        <v>23.898</v>
      </c>
      <c r="P698" s="42">
        <v>0</v>
      </c>
      <c r="Q698" s="42">
        <f>F698-H698</f>
        <v>109.10166360000001</v>
      </c>
      <c r="R698" s="42">
        <f t="shared" ref="R698:R699" si="213">H698-(I698+K698+M698)</f>
        <v>0</v>
      </c>
      <c r="S698" s="88">
        <v>0</v>
      </c>
      <c r="T698" s="24" t="s">
        <v>32</v>
      </c>
      <c r="U698" s="1"/>
      <c r="W698" s="3"/>
      <c r="X698" s="3"/>
      <c r="Y698" s="3"/>
      <c r="Z698" s="3"/>
      <c r="AD698" s="1"/>
      <c r="AE698" s="1"/>
    </row>
    <row r="699" spans="1:31" ht="47.25" customHeight="1" x14ac:dyDescent="0.25">
      <c r="A699" s="121" t="s">
        <v>1482</v>
      </c>
      <c r="B699" s="129" t="s">
        <v>1485</v>
      </c>
      <c r="C699" s="130" t="s">
        <v>1486</v>
      </c>
      <c r="D699" s="106">
        <v>844.72881571599999</v>
      </c>
      <c r="E699" s="106">
        <v>26.63785682</v>
      </c>
      <c r="F699" s="106">
        <f>D699-E699</f>
        <v>818.09095889599996</v>
      </c>
      <c r="G699" s="106">
        <f>I699+K699+M699+O699</f>
        <v>61.054090319999993</v>
      </c>
      <c r="H699" s="106">
        <f>J699+L699+N699+P699</f>
        <v>174.14329146999995</v>
      </c>
      <c r="I699" s="106">
        <v>0</v>
      </c>
      <c r="J699" s="106">
        <v>5.3663653200000008</v>
      </c>
      <c r="K699" s="106">
        <v>10</v>
      </c>
      <c r="L699" s="106">
        <v>7.3418310399999998</v>
      </c>
      <c r="M699" s="106">
        <v>10</v>
      </c>
      <c r="N699" s="106">
        <v>161.43509510999996</v>
      </c>
      <c r="O699" s="106">
        <v>41.054090319999993</v>
      </c>
      <c r="P699" s="106">
        <v>0</v>
      </c>
      <c r="Q699" s="106">
        <f>F699-H699</f>
        <v>643.94766742599995</v>
      </c>
      <c r="R699" s="106">
        <f t="shared" si="213"/>
        <v>154.14329146999995</v>
      </c>
      <c r="S699" s="91">
        <f t="shared" ref="S699" si="214">R699/(I699+K699+M699)</f>
        <v>7.7071645734999974</v>
      </c>
      <c r="T699" s="24" t="s">
        <v>1487</v>
      </c>
      <c r="U699" s="1"/>
      <c r="W699" s="3"/>
      <c r="X699" s="3"/>
      <c r="Y699" s="3"/>
      <c r="Z699" s="3"/>
      <c r="AD699" s="1"/>
      <c r="AE699" s="1"/>
    </row>
    <row r="700" spans="1:31" ht="31.5" customHeight="1" x14ac:dyDescent="0.25">
      <c r="A700" s="17" t="s">
        <v>1488</v>
      </c>
      <c r="B700" s="18" t="s">
        <v>141</v>
      </c>
      <c r="C700" s="19" t="s">
        <v>31</v>
      </c>
      <c r="D700" s="82">
        <f t="shared" ref="D700:R700" si="215">D701+D710+D712+D714</f>
        <v>3119.8400868501999</v>
      </c>
      <c r="E700" s="82">
        <f t="shared" si="215"/>
        <v>1757.2539466800001</v>
      </c>
      <c r="F700" s="82">
        <f t="shared" si="215"/>
        <v>1362.5861401702002</v>
      </c>
      <c r="G700" s="82">
        <f t="shared" si="215"/>
        <v>1048.2037898040001</v>
      </c>
      <c r="H700" s="82">
        <f t="shared" si="215"/>
        <v>862.09450176999985</v>
      </c>
      <c r="I700" s="82">
        <f t="shared" si="215"/>
        <v>62.350751649999999</v>
      </c>
      <c r="J700" s="82">
        <f t="shared" si="215"/>
        <v>110.92911384000001</v>
      </c>
      <c r="K700" s="82">
        <f t="shared" si="215"/>
        <v>94.768295616000017</v>
      </c>
      <c r="L700" s="82">
        <f t="shared" si="215"/>
        <v>554.35219187999996</v>
      </c>
      <c r="M700" s="82">
        <f t="shared" si="215"/>
        <v>7.2303615079999997</v>
      </c>
      <c r="N700" s="82">
        <f t="shared" si="215"/>
        <v>196.81319605000002</v>
      </c>
      <c r="O700" s="82">
        <f t="shared" si="215"/>
        <v>883.85438103000013</v>
      </c>
      <c r="P700" s="82">
        <f t="shared" si="215"/>
        <v>0</v>
      </c>
      <c r="Q700" s="82">
        <f t="shared" si="215"/>
        <v>1150.0038870902001</v>
      </c>
      <c r="R700" s="82">
        <f t="shared" si="215"/>
        <v>48.232844305999983</v>
      </c>
      <c r="S700" s="83">
        <f>R700/(I700+K700)</f>
        <v>0.30698279518168509</v>
      </c>
      <c r="T700" s="21" t="s">
        <v>32</v>
      </c>
      <c r="U700" s="1"/>
      <c r="W700" s="3"/>
      <c r="X700" s="3"/>
      <c r="Y700" s="3"/>
      <c r="Z700" s="3"/>
      <c r="AD700" s="1"/>
      <c r="AE700" s="1"/>
    </row>
    <row r="701" spans="1:31" ht="47.25" customHeight="1" x14ac:dyDescent="0.25">
      <c r="A701" s="17" t="s">
        <v>1489</v>
      </c>
      <c r="B701" s="18" t="s">
        <v>143</v>
      </c>
      <c r="C701" s="19" t="s">
        <v>31</v>
      </c>
      <c r="D701" s="82">
        <f t="shared" ref="D701:R701" si="216">SUM(D702:D709)</f>
        <v>2586.6840000000002</v>
      </c>
      <c r="E701" s="82">
        <f t="shared" si="216"/>
        <v>1647.0616040900002</v>
      </c>
      <c r="F701" s="82">
        <f t="shared" si="216"/>
        <v>939.62239591000014</v>
      </c>
      <c r="G701" s="82">
        <f t="shared" si="216"/>
        <v>969.28800000000012</v>
      </c>
      <c r="H701" s="82">
        <f t="shared" si="216"/>
        <v>731.67384288999983</v>
      </c>
      <c r="I701" s="82">
        <f t="shared" si="216"/>
        <v>61.196591650000002</v>
      </c>
      <c r="J701" s="82">
        <f t="shared" si="216"/>
        <v>84.243309400000001</v>
      </c>
      <c r="K701" s="82">
        <f t="shared" si="216"/>
        <v>92.455614540000013</v>
      </c>
      <c r="L701" s="82">
        <f t="shared" si="216"/>
        <v>476.17291095000002</v>
      </c>
      <c r="M701" s="82">
        <f t="shared" si="216"/>
        <v>5.2623554800000001</v>
      </c>
      <c r="N701" s="82">
        <f t="shared" si="216"/>
        <v>171.25762254</v>
      </c>
      <c r="O701" s="82">
        <f t="shared" si="216"/>
        <v>810.37343833000011</v>
      </c>
      <c r="P701" s="82">
        <f t="shared" si="216"/>
        <v>0</v>
      </c>
      <c r="Q701" s="82">
        <f t="shared" si="216"/>
        <v>747.11733583</v>
      </c>
      <c r="R701" s="82">
        <f t="shared" si="216"/>
        <v>33.590498409999981</v>
      </c>
      <c r="S701" s="83">
        <f>R701/(I701+K701)</f>
        <v>0.21861383733379883</v>
      </c>
      <c r="T701" s="21" t="s">
        <v>32</v>
      </c>
      <c r="U701" s="1"/>
      <c r="W701" s="3"/>
      <c r="X701" s="3"/>
      <c r="Y701" s="3"/>
      <c r="Z701" s="3"/>
      <c r="AD701" s="1"/>
      <c r="AE701" s="1"/>
    </row>
    <row r="702" spans="1:31" ht="52.5" customHeight="1" x14ac:dyDescent="0.25">
      <c r="A702" s="22" t="s">
        <v>1489</v>
      </c>
      <c r="B702" s="32" t="s">
        <v>1490</v>
      </c>
      <c r="C702" s="114" t="s">
        <v>1491</v>
      </c>
      <c r="D702" s="42" t="s">
        <v>32</v>
      </c>
      <c r="E702" s="42" t="s">
        <v>32</v>
      </c>
      <c r="F702" s="42" t="s">
        <v>32</v>
      </c>
      <c r="G702" s="42" t="s">
        <v>32</v>
      </c>
      <c r="H702" s="42">
        <f t="shared" ref="H702:H709" si="217">J702+L702+N702+P702</f>
        <v>527.42786192999995</v>
      </c>
      <c r="I702" s="42" t="s">
        <v>32</v>
      </c>
      <c r="J702" s="42">
        <v>34.631348819999999</v>
      </c>
      <c r="K702" s="42" t="s">
        <v>32</v>
      </c>
      <c r="L702" s="42">
        <v>38.134102509999998</v>
      </c>
      <c r="M702" s="42" t="s">
        <v>32</v>
      </c>
      <c r="N702" s="42">
        <v>454.66241059999999</v>
      </c>
      <c r="O702" s="90" t="s">
        <v>32</v>
      </c>
      <c r="P702" s="42">
        <v>0</v>
      </c>
      <c r="Q702" s="42" t="s">
        <v>32</v>
      </c>
      <c r="R702" s="42" t="s">
        <v>32</v>
      </c>
      <c r="S702" s="88" t="s">
        <v>32</v>
      </c>
      <c r="T702" s="24" t="s">
        <v>1492</v>
      </c>
      <c r="U702" s="1"/>
      <c r="W702" s="3"/>
      <c r="X702" s="3"/>
      <c r="Y702" s="3"/>
      <c r="Z702" s="3"/>
      <c r="AD702" s="1"/>
      <c r="AE702" s="1"/>
    </row>
    <row r="703" spans="1:31" ht="48.75" customHeight="1" x14ac:dyDescent="0.25">
      <c r="A703" s="22" t="s">
        <v>1489</v>
      </c>
      <c r="B703" s="32" t="s">
        <v>1493</v>
      </c>
      <c r="C703" s="33" t="s">
        <v>1494</v>
      </c>
      <c r="D703" s="42">
        <v>1407.8688000000002</v>
      </c>
      <c r="E703" s="42">
        <v>693.99535066000021</v>
      </c>
      <c r="F703" s="42">
        <f>D703-E703</f>
        <v>713.87344933999998</v>
      </c>
      <c r="G703" s="42">
        <f>I703+K703+M703+O703</f>
        <v>825.86880000000008</v>
      </c>
      <c r="H703" s="42">
        <f t="shared" si="217"/>
        <v>-91.504074470000035</v>
      </c>
      <c r="I703" s="42">
        <v>57.911964480000002</v>
      </c>
      <c r="J703" s="42">
        <v>18.509348409999998</v>
      </c>
      <c r="K703" s="42">
        <v>4.46998344</v>
      </c>
      <c r="L703" s="42">
        <v>318.42067789999999</v>
      </c>
      <c r="M703" s="42">
        <v>4.45238508</v>
      </c>
      <c r="N703" s="42">
        <v>-428.43410077999999</v>
      </c>
      <c r="O703" s="42">
        <v>759.03446700000006</v>
      </c>
      <c r="P703" s="42">
        <v>0</v>
      </c>
      <c r="Q703" s="42">
        <f>F703-H703</f>
        <v>805.37752380999996</v>
      </c>
      <c r="R703" s="42">
        <f t="shared" ref="R703:R705" si="218">H703-(I703+K703+M703)</f>
        <v>-158.33840747000005</v>
      </c>
      <c r="S703" s="88">
        <f t="shared" ref="S703:S705" si="219">R703/(I703+K703+M703)</f>
        <v>-2.3691177926470823</v>
      </c>
      <c r="T703" s="24" t="s">
        <v>1495</v>
      </c>
      <c r="U703" s="1"/>
      <c r="W703" s="3"/>
      <c r="X703" s="3"/>
      <c r="Y703" s="3"/>
      <c r="Z703" s="3"/>
      <c r="AB703" s="54"/>
      <c r="AC703" s="54"/>
      <c r="AD703" s="1"/>
      <c r="AE703" s="1"/>
    </row>
    <row r="704" spans="1:31" ht="47.25" customHeight="1" x14ac:dyDescent="0.25">
      <c r="A704" s="22" t="s">
        <v>1489</v>
      </c>
      <c r="B704" s="32" t="s">
        <v>1496</v>
      </c>
      <c r="C704" s="33" t="s">
        <v>1497</v>
      </c>
      <c r="D704" s="42">
        <v>262.2</v>
      </c>
      <c r="E704" s="42">
        <v>261.81271351999999</v>
      </c>
      <c r="F704" s="42">
        <f>D704-E704</f>
        <v>0.38728648000000021</v>
      </c>
      <c r="G704" s="42">
        <f>I704+K704+M704+O704</f>
        <v>54</v>
      </c>
      <c r="H704" s="42">
        <f t="shared" si="217"/>
        <v>28.06758662</v>
      </c>
      <c r="I704" s="42">
        <v>1.03788641</v>
      </c>
      <c r="J704" s="42">
        <v>5.4086213000000001</v>
      </c>
      <c r="K704" s="42">
        <v>0.81317186000000008</v>
      </c>
      <c r="L704" s="42">
        <v>8.9280822700000009</v>
      </c>
      <c r="M704" s="42">
        <v>0.80997040000000009</v>
      </c>
      <c r="N704" s="42">
        <v>13.730883050000001</v>
      </c>
      <c r="O704" s="42">
        <v>51.33897133</v>
      </c>
      <c r="P704" s="42">
        <v>0</v>
      </c>
      <c r="Q704" s="42">
        <f>F704-H704</f>
        <v>-27.68030014</v>
      </c>
      <c r="R704" s="42">
        <f t="shared" si="218"/>
        <v>25.40655795</v>
      </c>
      <c r="S704" s="88">
        <f t="shared" si="219"/>
        <v>9.5476453284511198</v>
      </c>
      <c r="T704" s="24" t="s">
        <v>1498</v>
      </c>
      <c r="U704" s="1"/>
      <c r="W704" s="3"/>
      <c r="X704" s="3"/>
      <c r="Y704" s="3"/>
      <c r="Z704" s="3"/>
      <c r="AD704" s="1"/>
      <c r="AE704" s="1"/>
    </row>
    <row r="705" spans="1:31" ht="78.75" customHeight="1" x14ac:dyDescent="0.25">
      <c r="A705" s="22" t="s">
        <v>1489</v>
      </c>
      <c r="B705" s="32" t="s">
        <v>1499</v>
      </c>
      <c r="C705" s="33" t="s">
        <v>1500</v>
      </c>
      <c r="D705" s="42">
        <v>916.61520000000007</v>
      </c>
      <c r="E705" s="42">
        <v>691.25353990999997</v>
      </c>
      <c r="F705" s="42">
        <f>D705-E705</f>
        <v>225.3616600900001</v>
      </c>
      <c r="G705" s="42">
        <f>I705+K705+M705+O705</f>
        <v>89.419200000000004</v>
      </c>
      <c r="H705" s="42">
        <f t="shared" si="217"/>
        <v>255.94154793000001</v>
      </c>
      <c r="I705" s="42">
        <v>2.2467407599999998</v>
      </c>
      <c r="J705" s="42">
        <v>22.303118080000001</v>
      </c>
      <c r="K705" s="42">
        <v>87.172459240000009</v>
      </c>
      <c r="L705" s="42">
        <v>105.53041938000001</v>
      </c>
      <c r="M705" s="42">
        <v>0</v>
      </c>
      <c r="N705" s="42">
        <v>128.10801046999998</v>
      </c>
      <c r="O705" s="42">
        <v>0</v>
      </c>
      <c r="P705" s="42">
        <v>0</v>
      </c>
      <c r="Q705" s="42">
        <f>F705-H705</f>
        <v>-30.579887839999913</v>
      </c>
      <c r="R705" s="42">
        <f t="shared" si="218"/>
        <v>166.52234793000002</v>
      </c>
      <c r="S705" s="88">
        <f t="shared" si="219"/>
        <v>1.8622661344543456</v>
      </c>
      <c r="T705" s="24" t="s">
        <v>1495</v>
      </c>
      <c r="U705" s="1"/>
      <c r="W705" s="3"/>
      <c r="X705" s="3"/>
      <c r="Y705" s="3"/>
      <c r="Z705" s="3"/>
      <c r="AD705" s="1"/>
      <c r="AE705" s="1"/>
    </row>
    <row r="706" spans="1:31" ht="60" customHeight="1" x14ac:dyDescent="0.25">
      <c r="A706" s="22" t="s">
        <v>1489</v>
      </c>
      <c r="B706" s="32" t="s">
        <v>1501</v>
      </c>
      <c r="C706" s="114" t="s">
        <v>1502</v>
      </c>
      <c r="D706" s="87" t="s">
        <v>32</v>
      </c>
      <c r="E706" s="87" t="s">
        <v>32</v>
      </c>
      <c r="F706" s="87" t="s">
        <v>32</v>
      </c>
      <c r="G706" s="87" t="s">
        <v>32</v>
      </c>
      <c r="H706" s="42">
        <f t="shared" si="217"/>
        <v>2.74679619</v>
      </c>
      <c r="I706" s="42" t="s">
        <v>32</v>
      </c>
      <c r="J706" s="42">
        <v>2.74679619</v>
      </c>
      <c r="K706" s="42" t="s">
        <v>32</v>
      </c>
      <c r="L706" s="42">
        <v>0</v>
      </c>
      <c r="M706" s="42" t="s">
        <v>32</v>
      </c>
      <c r="N706" s="42">
        <v>0</v>
      </c>
      <c r="O706" s="42" t="s">
        <v>32</v>
      </c>
      <c r="P706" s="42">
        <v>0</v>
      </c>
      <c r="Q706" s="42" t="s">
        <v>32</v>
      </c>
      <c r="R706" s="42" t="s">
        <v>32</v>
      </c>
      <c r="S706" s="42" t="s">
        <v>32</v>
      </c>
      <c r="T706" s="55" t="s">
        <v>1503</v>
      </c>
      <c r="U706" s="1"/>
      <c r="W706" s="3"/>
      <c r="X706" s="3"/>
      <c r="Y706" s="3"/>
      <c r="Z706" s="3"/>
      <c r="AD706" s="1"/>
      <c r="AE706" s="1"/>
    </row>
    <row r="707" spans="1:31" ht="78.75" customHeight="1" x14ac:dyDescent="0.25">
      <c r="A707" s="22" t="s">
        <v>1489</v>
      </c>
      <c r="B707" s="32" t="s">
        <v>1504</v>
      </c>
      <c r="C707" s="33" t="s">
        <v>1505</v>
      </c>
      <c r="D707" s="42" t="s">
        <v>32</v>
      </c>
      <c r="E707" s="42" t="s">
        <v>32</v>
      </c>
      <c r="F707" s="42" t="s">
        <v>32</v>
      </c>
      <c r="G707" s="42" t="s">
        <v>32</v>
      </c>
      <c r="H707" s="42">
        <f t="shared" si="217"/>
        <v>4.3062846500000003</v>
      </c>
      <c r="I707" s="42" t="s">
        <v>32</v>
      </c>
      <c r="J707" s="42">
        <v>0.6440766</v>
      </c>
      <c r="K707" s="42" t="s">
        <v>32</v>
      </c>
      <c r="L707" s="42">
        <v>3.6622080500000003</v>
      </c>
      <c r="M707" s="42" t="s">
        <v>32</v>
      </c>
      <c r="N707" s="42">
        <v>0</v>
      </c>
      <c r="O707" s="90" t="s">
        <v>32</v>
      </c>
      <c r="P707" s="42">
        <v>0</v>
      </c>
      <c r="Q707" s="42" t="s">
        <v>32</v>
      </c>
      <c r="R707" s="42" t="s">
        <v>32</v>
      </c>
      <c r="S707" s="88" t="s">
        <v>32</v>
      </c>
      <c r="T707" s="24" t="s">
        <v>1506</v>
      </c>
      <c r="U707" s="1"/>
      <c r="W707" s="3"/>
      <c r="X707" s="3"/>
      <c r="Y707" s="3"/>
      <c r="Z707" s="3"/>
      <c r="AD707" s="1"/>
      <c r="AE707" s="1"/>
    </row>
    <row r="708" spans="1:31" ht="36.75" customHeight="1" x14ac:dyDescent="0.25">
      <c r="A708" s="92" t="s">
        <v>1489</v>
      </c>
      <c r="B708" s="105" t="s">
        <v>1507</v>
      </c>
      <c r="C708" s="39" t="s">
        <v>1508</v>
      </c>
      <c r="D708" s="95" t="s">
        <v>32</v>
      </c>
      <c r="E708" s="95" t="s">
        <v>32</v>
      </c>
      <c r="F708" s="95" t="s">
        <v>32</v>
      </c>
      <c r="G708" s="95" t="s">
        <v>32</v>
      </c>
      <c r="H708" s="42">
        <f t="shared" si="217"/>
        <v>0</v>
      </c>
      <c r="I708" s="95" t="s">
        <v>32</v>
      </c>
      <c r="J708" s="95">
        <v>0</v>
      </c>
      <c r="K708" s="95" t="s">
        <v>32</v>
      </c>
      <c r="L708" s="95">
        <v>0</v>
      </c>
      <c r="M708" s="95" t="s">
        <v>32</v>
      </c>
      <c r="N708" s="95">
        <v>0</v>
      </c>
      <c r="O708" s="104" t="s">
        <v>32</v>
      </c>
      <c r="P708" s="95">
        <v>0</v>
      </c>
      <c r="Q708" s="95" t="s">
        <v>32</v>
      </c>
      <c r="R708" s="95" t="s">
        <v>32</v>
      </c>
      <c r="S708" s="88" t="s">
        <v>32</v>
      </c>
      <c r="T708" s="43" t="s">
        <v>1495</v>
      </c>
      <c r="U708" s="1"/>
      <c r="W708" s="3"/>
      <c r="X708" s="3"/>
      <c r="Y708" s="3"/>
      <c r="Z708" s="3"/>
      <c r="AD708" s="1"/>
      <c r="AE708" s="1"/>
    </row>
    <row r="709" spans="1:31" ht="48.75" customHeight="1" x14ac:dyDescent="0.25">
      <c r="A709" s="132" t="s">
        <v>1489</v>
      </c>
      <c r="B709" s="140" t="s">
        <v>1509</v>
      </c>
      <c r="C709" s="141" t="s">
        <v>1510</v>
      </c>
      <c r="D709" s="113" t="s">
        <v>32</v>
      </c>
      <c r="E709" s="113" t="s">
        <v>32</v>
      </c>
      <c r="F709" s="113" t="s">
        <v>32</v>
      </c>
      <c r="G709" s="113" t="s">
        <v>32</v>
      </c>
      <c r="H709" s="106">
        <f t="shared" si="217"/>
        <v>4.6878400400000002</v>
      </c>
      <c r="I709" s="113" t="s">
        <v>32</v>
      </c>
      <c r="J709" s="113">
        <v>0</v>
      </c>
      <c r="K709" s="113" t="s">
        <v>32</v>
      </c>
      <c r="L709" s="113">
        <v>1.49742084</v>
      </c>
      <c r="M709" s="113" t="s">
        <v>32</v>
      </c>
      <c r="N709" s="113">
        <v>3.1904192</v>
      </c>
      <c r="O709" s="139" t="s">
        <v>32</v>
      </c>
      <c r="P709" s="113">
        <v>0</v>
      </c>
      <c r="Q709" s="113" t="s">
        <v>32</v>
      </c>
      <c r="R709" s="113" t="s">
        <v>32</v>
      </c>
      <c r="S709" s="91" t="s">
        <v>32</v>
      </c>
      <c r="T709" s="137" t="s">
        <v>1511</v>
      </c>
      <c r="U709" s="1"/>
      <c r="W709" s="3"/>
      <c r="X709" s="3"/>
      <c r="Y709" s="3"/>
      <c r="Z709" s="3"/>
      <c r="AD709" s="1"/>
      <c r="AE709" s="1"/>
    </row>
    <row r="710" spans="1:31" ht="39" customHeight="1" x14ac:dyDescent="0.25">
      <c r="A710" s="17" t="s">
        <v>1512</v>
      </c>
      <c r="B710" s="18" t="s">
        <v>177</v>
      </c>
      <c r="C710" s="19" t="s">
        <v>31</v>
      </c>
      <c r="D710" s="82">
        <f t="shared" ref="D710:R710" si="220">SUM(D711)</f>
        <v>0</v>
      </c>
      <c r="E710" s="82">
        <f t="shared" si="220"/>
        <v>0</v>
      </c>
      <c r="F710" s="82">
        <f t="shared" si="220"/>
        <v>0</v>
      </c>
      <c r="G710" s="82">
        <f t="shared" si="220"/>
        <v>0</v>
      </c>
      <c r="H710" s="82">
        <f t="shared" si="220"/>
        <v>8.6272689200000006</v>
      </c>
      <c r="I710" s="82">
        <f t="shared" si="220"/>
        <v>0</v>
      </c>
      <c r="J710" s="82">
        <f t="shared" si="220"/>
        <v>2.1772701200000002</v>
      </c>
      <c r="K710" s="82">
        <f t="shared" si="220"/>
        <v>0</v>
      </c>
      <c r="L710" s="82">
        <f t="shared" si="220"/>
        <v>0</v>
      </c>
      <c r="M710" s="82">
        <f t="shared" si="220"/>
        <v>0</v>
      </c>
      <c r="N710" s="82">
        <f t="shared" si="220"/>
        <v>6.4499988000000004</v>
      </c>
      <c r="O710" s="82">
        <f t="shared" si="220"/>
        <v>0</v>
      </c>
      <c r="P710" s="82">
        <f t="shared" si="220"/>
        <v>0</v>
      </c>
      <c r="Q710" s="82">
        <f t="shared" si="220"/>
        <v>0</v>
      </c>
      <c r="R710" s="82">
        <f t="shared" si="220"/>
        <v>0</v>
      </c>
      <c r="S710" s="83">
        <v>0</v>
      </c>
      <c r="T710" s="21" t="s">
        <v>32</v>
      </c>
      <c r="U710" s="1"/>
      <c r="W710" s="3"/>
      <c r="X710" s="3"/>
      <c r="Y710" s="3"/>
      <c r="Z710" s="3"/>
      <c r="AD710" s="1"/>
      <c r="AE710" s="1"/>
    </row>
    <row r="711" spans="1:31" ht="126" customHeight="1" x14ac:dyDescent="0.25">
      <c r="A711" s="121" t="s">
        <v>1512</v>
      </c>
      <c r="B711" s="129" t="s">
        <v>1513</v>
      </c>
      <c r="C711" s="130" t="s">
        <v>1514</v>
      </c>
      <c r="D711" s="106" t="s">
        <v>32</v>
      </c>
      <c r="E711" s="106" t="s">
        <v>32</v>
      </c>
      <c r="F711" s="106" t="s">
        <v>32</v>
      </c>
      <c r="G711" s="106" t="s">
        <v>32</v>
      </c>
      <c r="H711" s="106">
        <f>J711+L711+N711+P711</f>
        <v>8.6272689200000006</v>
      </c>
      <c r="I711" s="106" t="s">
        <v>32</v>
      </c>
      <c r="J711" s="106">
        <v>2.1772701200000002</v>
      </c>
      <c r="K711" s="106" t="s">
        <v>32</v>
      </c>
      <c r="L711" s="106">
        <v>0</v>
      </c>
      <c r="M711" s="106" t="s">
        <v>32</v>
      </c>
      <c r="N711" s="106">
        <v>6.4499988000000004</v>
      </c>
      <c r="O711" s="128" t="s">
        <v>32</v>
      </c>
      <c r="P711" s="106">
        <v>0</v>
      </c>
      <c r="Q711" s="106" t="s">
        <v>32</v>
      </c>
      <c r="R711" s="106" t="s">
        <v>32</v>
      </c>
      <c r="S711" s="91" t="s">
        <v>32</v>
      </c>
      <c r="T711" s="160" t="s">
        <v>1515</v>
      </c>
      <c r="U711" s="1"/>
      <c r="W711" s="3"/>
      <c r="X711" s="3"/>
      <c r="Y711" s="3"/>
      <c r="Z711" s="3"/>
      <c r="AD711" s="1"/>
      <c r="AE711" s="1"/>
    </row>
    <row r="712" spans="1:31" ht="38.25" customHeight="1" x14ac:dyDescent="0.25">
      <c r="A712" s="17" t="s">
        <v>1516</v>
      </c>
      <c r="B712" s="18" t="s">
        <v>179</v>
      </c>
      <c r="C712" s="19" t="s">
        <v>31</v>
      </c>
      <c r="D712" s="82">
        <f t="shared" ref="D712:R712" si="221">SUM(D713)</f>
        <v>10.2425283</v>
      </c>
      <c r="E712" s="82">
        <f t="shared" si="221"/>
        <v>0</v>
      </c>
      <c r="F712" s="82">
        <f t="shared" si="221"/>
        <v>10.2425283</v>
      </c>
      <c r="G712" s="82">
        <f t="shared" si="221"/>
        <v>10.2425283</v>
      </c>
      <c r="H712" s="82">
        <f t="shared" si="221"/>
        <v>1.0832703099999998</v>
      </c>
      <c r="I712" s="82">
        <f t="shared" si="221"/>
        <v>0</v>
      </c>
      <c r="J712" s="82">
        <f t="shared" si="221"/>
        <v>0</v>
      </c>
      <c r="K712" s="82">
        <f t="shared" si="221"/>
        <v>0</v>
      </c>
      <c r="L712" s="82">
        <f t="shared" si="221"/>
        <v>0.97336919999999993</v>
      </c>
      <c r="M712" s="82">
        <f t="shared" si="221"/>
        <v>0</v>
      </c>
      <c r="N712" s="82">
        <f t="shared" si="221"/>
        <v>0.10990111</v>
      </c>
      <c r="O712" s="82">
        <f t="shared" si="221"/>
        <v>10.2425283</v>
      </c>
      <c r="P712" s="82">
        <f t="shared" si="221"/>
        <v>0</v>
      </c>
      <c r="Q712" s="82">
        <f t="shared" si="221"/>
        <v>9.1592579900000004</v>
      </c>
      <c r="R712" s="82">
        <f t="shared" si="221"/>
        <v>1.0832703099999998</v>
      </c>
      <c r="S712" s="83">
        <v>1</v>
      </c>
      <c r="T712" s="21" t="s">
        <v>32</v>
      </c>
      <c r="U712" s="1"/>
      <c r="W712" s="3"/>
      <c r="X712" s="3"/>
      <c r="Y712" s="3"/>
      <c r="Z712" s="3"/>
      <c r="AD712" s="1"/>
      <c r="AE712" s="1"/>
    </row>
    <row r="713" spans="1:31" ht="68.25" customHeight="1" x14ac:dyDescent="0.25">
      <c r="A713" s="121" t="s">
        <v>1516</v>
      </c>
      <c r="B713" s="131" t="s">
        <v>1517</v>
      </c>
      <c r="C713" s="158" t="s">
        <v>1518</v>
      </c>
      <c r="D713" s="106">
        <v>10.2425283</v>
      </c>
      <c r="E713" s="106">
        <v>0</v>
      </c>
      <c r="F713" s="106">
        <f>D713-E713</f>
        <v>10.2425283</v>
      </c>
      <c r="G713" s="106">
        <f>I713+K713+M713+O713</f>
        <v>10.2425283</v>
      </c>
      <c r="H713" s="106">
        <f>J713+L713+N713+P713</f>
        <v>1.0832703099999998</v>
      </c>
      <c r="I713" s="106">
        <v>0</v>
      </c>
      <c r="J713" s="106">
        <v>0</v>
      </c>
      <c r="K713" s="106">
        <v>0</v>
      </c>
      <c r="L713" s="106">
        <v>0.97336919999999993</v>
      </c>
      <c r="M713" s="106">
        <v>0</v>
      </c>
      <c r="N713" s="106">
        <v>0.10990111</v>
      </c>
      <c r="O713" s="106">
        <v>10.2425283</v>
      </c>
      <c r="P713" s="106">
        <v>0</v>
      </c>
      <c r="Q713" s="106">
        <f>F713-H713</f>
        <v>9.1592579900000004</v>
      </c>
      <c r="R713" s="106">
        <f>H713-(I713+K713+M713)</f>
        <v>1.0832703099999998</v>
      </c>
      <c r="S713" s="91">
        <v>1</v>
      </c>
      <c r="T713" s="123" t="s">
        <v>1481</v>
      </c>
      <c r="U713" s="1"/>
      <c r="W713" s="3"/>
      <c r="X713" s="3"/>
      <c r="Y713" s="3"/>
      <c r="Z713" s="3"/>
      <c r="AD713" s="1"/>
      <c r="AE713" s="1"/>
    </row>
    <row r="714" spans="1:31" ht="31.5" customHeight="1" x14ac:dyDescent="0.25">
      <c r="A714" s="17" t="s">
        <v>1519</v>
      </c>
      <c r="B714" s="18" t="s">
        <v>225</v>
      </c>
      <c r="C714" s="19" t="s">
        <v>31</v>
      </c>
      <c r="D714" s="82">
        <f>SUM(D715:D733)</f>
        <v>522.91355855020004</v>
      </c>
      <c r="E714" s="82">
        <f t="shared" ref="E714:R714" si="222">SUM(E715:E733)</f>
        <v>110.19234259</v>
      </c>
      <c r="F714" s="82">
        <f t="shared" si="222"/>
        <v>412.72121596020003</v>
      </c>
      <c r="G714" s="82">
        <f t="shared" si="222"/>
        <v>68.673261503999981</v>
      </c>
      <c r="H714" s="82">
        <f t="shared" si="222"/>
        <v>120.71011965000001</v>
      </c>
      <c r="I714" s="82">
        <f t="shared" si="222"/>
        <v>1.1541599999999999</v>
      </c>
      <c r="J714" s="82">
        <f t="shared" si="222"/>
        <v>24.508534320000003</v>
      </c>
      <c r="K714" s="82">
        <f t="shared" si="222"/>
        <v>2.3126810760000001</v>
      </c>
      <c r="L714" s="82">
        <f t="shared" si="222"/>
        <v>77.205911729999997</v>
      </c>
      <c r="M714" s="82">
        <f t="shared" si="222"/>
        <v>1.968006028</v>
      </c>
      <c r="N714" s="82">
        <f t="shared" si="222"/>
        <v>18.9956736</v>
      </c>
      <c r="O714" s="82">
        <f t="shared" si="222"/>
        <v>63.238414399999989</v>
      </c>
      <c r="P714" s="82">
        <f t="shared" si="222"/>
        <v>0</v>
      </c>
      <c r="Q714" s="82">
        <f t="shared" si="222"/>
        <v>393.72729327020005</v>
      </c>
      <c r="R714" s="82">
        <f t="shared" si="222"/>
        <v>13.559075586000001</v>
      </c>
      <c r="S714" s="83">
        <f>R714/(I714+K714)</f>
        <v>3.9110750359645277</v>
      </c>
      <c r="T714" s="21" t="s">
        <v>32</v>
      </c>
      <c r="U714" s="1"/>
      <c r="W714" s="3"/>
      <c r="X714" s="3"/>
      <c r="Y714" s="3"/>
      <c r="Z714" s="3"/>
      <c r="AD714" s="1"/>
      <c r="AE714" s="1"/>
    </row>
    <row r="715" spans="1:31" ht="46.5" customHeight="1" x14ac:dyDescent="0.25">
      <c r="A715" s="22" t="s">
        <v>1519</v>
      </c>
      <c r="B715" s="30" t="s">
        <v>1520</v>
      </c>
      <c r="C715" s="48" t="s">
        <v>1521</v>
      </c>
      <c r="D715" s="42">
        <v>64.950399030200003</v>
      </c>
      <c r="E715" s="34">
        <v>36.126116629999999</v>
      </c>
      <c r="F715" s="42">
        <f>D715-E715</f>
        <v>28.824282400200005</v>
      </c>
      <c r="G715" s="42">
        <f>I715+K715+M715+O715</f>
        <v>3.5847999999999995</v>
      </c>
      <c r="H715" s="42">
        <f t="shared" ref="H715:H732" si="223">J715+L715+N715+P715</f>
        <v>5.5817827600000003</v>
      </c>
      <c r="I715" s="42">
        <v>0</v>
      </c>
      <c r="J715" s="42">
        <v>0</v>
      </c>
      <c r="K715" s="42">
        <v>0</v>
      </c>
      <c r="L715" s="42">
        <v>5.28916276</v>
      </c>
      <c r="M715" s="42">
        <v>0.51641999999999999</v>
      </c>
      <c r="N715" s="42">
        <v>0.29261999999999999</v>
      </c>
      <c r="O715" s="42">
        <v>3.0683799999999994</v>
      </c>
      <c r="P715" s="42">
        <v>0</v>
      </c>
      <c r="Q715" s="42">
        <f>F715-H715</f>
        <v>23.242499640200005</v>
      </c>
      <c r="R715" s="42">
        <f t="shared" ref="R715:R718" si="224">H715-(I715+K715+M715)</f>
        <v>5.0653627600000002</v>
      </c>
      <c r="S715" s="88">
        <f t="shared" ref="S715:S717" si="225">R715/(I715+K715+M715)</f>
        <v>9.8086107431935243</v>
      </c>
      <c r="T715" s="24" t="s">
        <v>1481</v>
      </c>
      <c r="U715" s="1"/>
      <c r="W715" s="3"/>
      <c r="X715" s="3"/>
      <c r="Y715" s="3"/>
      <c r="Z715" s="3"/>
      <c r="AD715" s="1"/>
      <c r="AE715" s="1"/>
    </row>
    <row r="716" spans="1:31" ht="46.5" customHeight="1" x14ac:dyDescent="0.25">
      <c r="A716" s="22" t="s">
        <v>1519</v>
      </c>
      <c r="B716" s="30" t="s">
        <v>1522</v>
      </c>
      <c r="C716" s="48" t="s">
        <v>1523</v>
      </c>
      <c r="D716" s="42">
        <v>157.24565999999999</v>
      </c>
      <c r="E716" s="34">
        <v>38.373056929999997</v>
      </c>
      <c r="F716" s="42">
        <f>D716-E716</f>
        <v>118.87260307</v>
      </c>
      <c r="G716" s="42">
        <f>I716+K716+M716+O716</f>
        <v>18.923599999999997</v>
      </c>
      <c r="H716" s="42">
        <f t="shared" si="223"/>
        <v>0</v>
      </c>
      <c r="I716" s="42">
        <v>0</v>
      </c>
      <c r="J716" s="42">
        <v>0</v>
      </c>
      <c r="K716" s="42">
        <v>0</v>
      </c>
      <c r="L716" s="42">
        <v>0</v>
      </c>
      <c r="M716" s="42">
        <v>0</v>
      </c>
      <c r="N716" s="42">
        <v>0</v>
      </c>
      <c r="O716" s="42">
        <v>18.923599999999997</v>
      </c>
      <c r="P716" s="42">
        <v>0</v>
      </c>
      <c r="Q716" s="42">
        <f>F716-H716</f>
        <v>118.87260307</v>
      </c>
      <c r="R716" s="42">
        <f t="shared" si="224"/>
        <v>0</v>
      </c>
      <c r="S716" s="88">
        <v>0</v>
      </c>
      <c r="T716" s="24" t="s">
        <v>32</v>
      </c>
      <c r="U716" s="1"/>
      <c r="W716" s="3"/>
      <c r="X716" s="3"/>
      <c r="Y716" s="3"/>
      <c r="Z716" s="3"/>
      <c r="AB716" s="52"/>
      <c r="AC716" s="52"/>
      <c r="AD716" s="1"/>
      <c r="AE716" s="1"/>
    </row>
    <row r="717" spans="1:31" ht="46.5" customHeight="1" x14ac:dyDescent="0.25">
      <c r="A717" s="22" t="s">
        <v>1519</v>
      </c>
      <c r="B717" s="30" t="s">
        <v>1524</v>
      </c>
      <c r="C717" s="48" t="s">
        <v>1525</v>
      </c>
      <c r="D717" s="42">
        <v>75.159344069999989</v>
      </c>
      <c r="E717" s="34">
        <v>32.688420989999997</v>
      </c>
      <c r="F717" s="42">
        <f>D717-E717</f>
        <v>42.470923079999992</v>
      </c>
      <c r="G717" s="42">
        <f>I717+K717+M717+O717</f>
        <v>4.1821999999999999</v>
      </c>
      <c r="H717" s="42">
        <f t="shared" si="223"/>
        <v>5.5235130400000001</v>
      </c>
      <c r="I717" s="42">
        <v>1.1541599999999999</v>
      </c>
      <c r="J717" s="42">
        <v>3.97751447</v>
      </c>
      <c r="K717" s="42">
        <v>0</v>
      </c>
      <c r="L717" s="42">
        <v>0</v>
      </c>
      <c r="M717" s="42">
        <v>1.0054799999999999</v>
      </c>
      <c r="N717" s="42">
        <v>1.5459985700000001</v>
      </c>
      <c r="O717" s="42">
        <v>2.0225600000000004</v>
      </c>
      <c r="P717" s="42">
        <v>0</v>
      </c>
      <c r="Q717" s="42">
        <f>F717-H717</f>
        <v>36.947410039999994</v>
      </c>
      <c r="R717" s="42">
        <f t="shared" si="224"/>
        <v>3.3638730400000005</v>
      </c>
      <c r="S717" s="88">
        <f t="shared" si="225"/>
        <v>1.5576082310014638</v>
      </c>
      <c r="T717" s="24" t="s">
        <v>1495</v>
      </c>
      <c r="U717" s="1"/>
      <c r="W717" s="3"/>
      <c r="X717" s="3"/>
      <c r="Y717" s="3"/>
      <c r="Z717" s="3"/>
      <c r="AD717" s="1"/>
      <c r="AE717" s="1"/>
    </row>
    <row r="718" spans="1:31" ht="30.75" customHeight="1" x14ac:dyDescent="0.25">
      <c r="A718" s="22" t="s">
        <v>1519</v>
      </c>
      <c r="B718" s="30" t="s">
        <v>1526</v>
      </c>
      <c r="C718" s="48" t="s">
        <v>1527</v>
      </c>
      <c r="D718" s="42">
        <v>42.203135328000002</v>
      </c>
      <c r="E718" s="34">
        <v>0</v>
      </c>
      <c r="F718" s="42">
        <f>D718-E718</f>
        <v>42.203135328000002</v>
      </c>
      <c r="G718" s="42">
        <f>I718+K718+M718+O718</f>
        <v>1.2</v>
      </c>
      <c r="H718" s="42">
        <f t="shared" si="223"/>
        <v>0</v>
      </c>
      <c r="I718" s="42">
        <v>0</v>
      </c>
      <c r="J718" s="42">
        <v>0</v>
      </c>
      <c r="K718" s="42">
        <v>0</v>
      </c>
      <c r="L718" s="42">
        <v>0</v>
      </c>
      <c r="M718" s="42">
        <v>0</v>
      </c>
      <c r="N718" s="42">
        <v>0</v>
      </c>
      <c r="O718" s="42">
        <v>1.2</v>
      </c>
      <c r="P718" s="42">
        <v>0</v>
      </c>
      <c r="Q718" s="42">
        <f>F718-H718</f>
        <v>42.203135328000002</v>
      </c>
      <c r="R718" s="42">
        <f t="shared" si="224"/>
        <v>0</v>
      </c>
      <c r="S718" s="88">
        <v>0</v>
      </c>
      <c r="T718" s="24" t="s">
        <v>32</v>
      </c>
      <c r="U718" s="1"/>
      <c r="W718" s="3"/>
      <c r="X718" s="3"/>
      <c r="Y718" s="3"/>
      <c r="Z718" s="3"/>
      <c r="AD718" s="1"/>
      <c r="AE718" s="1"/>
    </row>
    <row r="719" spans="1:31" ht="24.75" customHeight="1" x14ac:dyDescent="0.25">
      <c r="A719" s="22" t="s">
        <v>1519</v>
      </c>
      <c r="B719" s="30" t="s">
        <v>1528</v>
      </c>
      <c r="C719" s="48" t="s">
        <v>1529</v>
      </c>
      <c r="D719" s="87" t="s">
        <v>32</v>
      </c>
      <c r="E719" s="87" t="s">
        <v>32</v>
      </c>
      <c r="F719" s="87" t="s">
        <v>32</v>
      </c>
      <c r="G719" s="87" t="s">
        <v>32</v>
      </c>
      <c r="H719" s="42">
        <f t="shared" si="223"/>
        <v>9.3926329400000004</v>
      </c>
      <c r="I719" s="42" t="s">
        <v>32</v>
      </c>
      <c r="J719" s="42">
        <v>9.26905234</v>
      </c>
      <c r="K719" s="42" t="s">
        <v>32</v>
      </c>
      <c r="L719" s="42">
        <v>0.1235806</v>
      </c>
      <c r="M719" s="42" t="s">
        <v>32</v>
      </c>
      <c r="N719" s="42">
        <v>0</v>
      </c>
      <c r="O719" s="42" t="s">
        <v>32</v>
      </c>
      <c r="P719" s="42">
        <v>0</v>
      </c>
      <c r="Q719" s="42" t="s">
        <v>32</v>
      </c>
      <c r="R719" s="42" t="s">
        <v>32</v>
      </c>
      <c r="S719" s="42" t="s">
        <v>32</v>
      </c>
      <c r="T719" s="42" t="s">
        <v>1530</v>
      </c>
      <c r="U719" s="1"/>
      <c r="W719" s="3"/>
      <c r="X719" s="3"/>
      <c r="Y719" s="3"/>
      <c r="Z719" s="3"/>
      <c r="AD719" s="1"/>
      <c r="AE719" s="1"/>
    </row>
    <row r="720" spans="1:31" ht="31.5" customHeight="1" x14ac:dyDescent="0.25">
      <c r="A720" s="22" t="s">
        <v>1519</v>
      </c>
      <c r="B720" s="30" t="s">
        <v>1531</v>
      </c>
      <c r="C720" s="48" t="s">
        <v>1532</v>
      </c>
      <c r="D720" s="42">
        <v>27.542622396000002</v>
      </c>
      <c r="E720" s="34">
        <v>3.00474804</v>
      </c>
      <c r="F720" s="42">
        <f>D720-E720</f>
        <v>24.537874356000003</v>
      </c>
      <c r="G720" s="42">
        <f>I720+K720+M720+O720</f>
        <v>23.931061504000002</v>
      </c>
      <c r="H720" s="42">
        <f t="shared" si="223"/>
        <v>7.8886268900000003</v>
      </c>
      <c r="I720" s="42">
        <v>0</v>
      </c>
      <c r="J720" s="42">
        <v>0.49721871999999995</v>
      </c>
      <c r="K720" s="42">
        <v>2.3126810760000001</v>
      </c>
      <c r="L720" s="42">
        <v>7.3753367399999998</v>
      </c>
      <c r="M720" s="42">
        <v>0.44610602799999993</v>
      </c>
      <c r="N720" s="42">
        <v>1.6071430000000001E-2</v>
      </c>
      <c r="O720" s="42">
        <v>21.172274400000003</v>
      </c>
      <c r="P720" s="42">
        <v>0</v>
      </c>
      <c r="Q720" s="42">
        <f>F720-H720</f>
        <v>16.649247466000002</v>
      </c>
      <c r="R720" s="42">
        <f>H720-(I720+K720+M720)</f>
        <v>5.1298397859999998</v>
      </c>
      <c r="S720" s="88">
        <f>R720/(I720+K720+M720)</f>
        <v>1.8594547504452883</v>
      </c>
      <c r="T720" s="42" t="s">
        <v>1495</v>
      </c>
      <c r="U720" s="1"/>
      <c r="W720" s="3"/>
      <c r="X720" s="3"/>
      <c r="Y720" s="3"/>
      <c r="Z720" s="3"/>
      <c r="AD720" s="1"/>
      <c r="AE720" s="1"/>
    </row>
    <row r="721" spans="1:31" ht="31.5" customHeight="1" x14ac:dyDescent="0.25">
      <c r="A721" s="22" t="s">
        <v>1519</v>
      </c>
      <c r="B721" s="30" t="s">
        <v>1533</v>
      </c>
      <c r="C721" s="48" t="s">
        <v>1534</v>
      </c>
      <c r="D721" s="42" t="s">
        <v>32</v>
      </c>
      <c r="E721" s="34" t="s">
        <v>32</v>
      </c>
      <c r="F721" s="42" t="s">
        <v>32</v>
      </c>
      <c r="G721" s="42" t="s">
        <v>32</v>
      </c>
      <c r="H721" s="42">
        <f t="shared" si="223"/>
        <v>3.7114214399999996</v>
      </c>
      <c r="I721" s="42" t="s">
        <v>32</v>
      </c>
      <c r="J721" s="42">
        <v>0</v>
      </c>
      <c r="K721" s="42" t="s">
        <v>32</v>
      </c>
      <c r="L721" s="42">
        <v>0.57905472000000002</v>
      </c>
      <c r="M721" s="42" t="s">
        <v>32</v>
      </c>
      <c r="N721" s="42">
        <v>3.1323667199999998</v>
      </c>
      <c r="O721" s="42" t="s">
        <v>32</v>
      </c>
      <c r="P721" s="42">
        <v>0</v>
      </c>
      <c r="Q721" s="42" t="s">
        <v>32</v>
      </c>
      <c r="R721" s="42" t="s">
        <v>32</v>
      </c>
      <c r="S721" s="88" t="s">
        <v>32</v>
      </c>
      <c r="T721" s="42" t="s">
        <v>1495</v>
      </c>
      <c r="U721" s="1"/>
      <c r="W721" s="3"/>
      <c r="X721" s="3"/>
      <c r="Y721" s="3"/>
      <c r="Z721" s="3"/>
      <c r="AD721" s="1"/>
      <c r="AE721" s="1"/>
    </row>
    <row r="722" spans="1:31" ht="29.25" customHeight="1" x14ac:dyDescent="0.25">
      <c r="A722" s="22" t="s">
        <v>1519</v>
      </c>
      <c r="B722" s="30" t="s">
        <v>1535</v>
      </c>
      <c r="C722" s="48" t="s">
        <v>1536</v>
      </c>
      <c r="D722" s="42">
        <v>35.808249726</v>
      </c>
      <c r="E722" s="42">
        <v>0</v>
      </c>
      <c r="F722" s="42">
        <f>D722-E722</f>
        <v>35.808249726</v>
      </c>
      <c r="G722" s="42">
        <f>I722+K722+M722+O722</f>
        <v>0.57999999999999996</v>
      </c>
      <c r="H722" s="42">
        <f t="shared" si="223"/>
        <v>0</v>
      </c>
      <c r="I722" s="42">
        <v>0</v>
      </c>
      <c r="J722" s="42">
        <v>0</v>
      </c>
      <c r="K722" s="42">
        <v>0</v>
      </c>
      <c r="L722" s="42">
        <v>0</v>
      </c>
      <c r="M722" s="42">
        <v>0</v>
      </c>
      <c r="N722" s="42">
        <v>0</v>
      </c>
      <c r="O722" s="42">
        <v>0.57999999999999996</v>
      </c>
      <c r="P722" s="42">
        <v>0</v>
      </c>
      <c r="Q722" s="42">
        <f>F722-H722</f>
        <v>35.808249726</v>
      </c>
      <c r="R722" s="42">
        <f t="shared" ref="R722:R726" si="226">H722-(I722+K722+M722)</f>
        <v>0</v>
      </c>
      <c r="S722" s="88">
        <v>0</v>
      </c>
      <c r="T722" s="42" t="s">
        <v>32</v>
      </c>
      <c r="U722" s="1"/>
      <c r="W722" s="3"/>
      <c r="X722" s="3"/>
      <c r="Y722" s="3"/>
      <c r="Z722" s="3"/>
      <c r="AD722" s="1"/>
      <c r="AE722" s="1"/>
    </row>
    <row r="723" spans="1:31" ht="31.5" customHeight="1" x14ac:dyDescent="0.25">
      <c r="A723" s="22" t="s">
        <v>1519</v>
      </c>
      <c r="B723" s="30" t="s">
        <v>1537</v>
      </c>
      <c r="C723" s="48" t="s">
        <v>1538</v>
      </c>
      <c r="D723" s="42">
        <v>11.351600000000001</v>
      </c>
      <c r="E723" s="34">
        <v>0</v>
      </c>
      <c r="F723" s="42">
        <f>D723-E723</f>
        <v>11.351600000000001</v>
      </c>
      <c r="G723" s="42">
        <f>I723+K723+M723+O723</f>
        <v>11.351600000000001</v>
      </c>
      <c r="H723" s="42">
        <f t="shared" si="223"/>
        <v>0</v>
      </c>
      <c r="I723" s="42">
        <v>0</v>
      </c>
      <c r="J723" s="42">
        <v>0</v>
      </c>
      <c r="K723" s="42">
        <v>0</v>
      </c>
      <c r="L723" s="42">
        <v>0</v>
      </c>
      <c r="M723" s="42">
        <v>0</v>
      </c>
      <c r="N723" s="42">
        <v>0</v>
      </c>
      <c r="O723" s="42">
        <v>11.351600000000001</v>
      </c>
      <c r="P723" s="42">
        <v>0</v>
      </c>
      <c r="Q723" s="42">
        <f>F723-H723</f>
        <v>11.351600000000001</v>
      </c>
      <c r="R723" s="42">
        <f t="shared" si="226"/>
        <v>0</v>
      </c>
      <c r="S723" s="88">
        <v>0</v>
      </c>
      <c r="T723" s="24" t="s">
        <v>32</v>
      </c>
      <c r="U723" s="1"/>
      <c r="W723" s="3"/>
      <c r="X723" s="3"/>
      <c r="Y723" s="3"/>
      <c r="Z723" s="3"/>
      <c r="AD723" s="1"/>
      <c r="AE723" s="1"/>
    </row>
    <row r="724" spans="1:31" ht="40.5" customHeight="1" x14ac:dyDescent="0.25">
      <c r="A724" s="22" t="s">
        <v>1519</v>
      </c>
      <c r="B724" s="30" t="s">
        <v>1539</v>
      </c>
      <c r="C724" s="48" t="s">
        <v>1540</v>
      </c>
      <c r="D724" s="90">
        <v>1.32</v>
      </c>
      <c r="E724" s="34">
        <v>0</v>
      </c>
      <c r="F724" s="42">
        <f>D724-E724</f>
        <v>1.32</v>
      </c>
      <c r="G724" s="42">
        <f>I724+K724+M724+O724</f>
        <v>1.32</v>
      </c>
      <c r="H724" s="42">
        <f t="shared" si="223"/>
        <v>0</v>
      </c>
      <c r="I724" s="42">
        <v>0</v>
      </c>
      <c r="J724" s="42">
        <v>0</v>
      </c>
      <c r="K724" s="42">
        <v>0</v>
      </c>
      <c r="L724" s="42">
        <v>0</v>
      </c>
      <c r="M724" s="42">
        <v>0</v>
      </c>
      <c r="N724" s="42">
        <v>0</v>
      </c>
      <c r="O724" s="42">
        <v>1.32</v>
      </c>
      <c r="P724" s="42">
        <v>0</v>
      </c>
      <c r="Q724" s="42">
        <f>F724-H724</f>
        <v>1.32</v>
      </c>
      <c r="R724" s="42">
        <f t="shared" si="226"/>
        <v>0</v>
      </c>
      <c r="S724" s="88">
        <v>0</v>
      </c>
      <c r="T724" s="24" t="s">
        <v>32</v>
      </c>
      <c r="U724" s="1"/>
      <c r="W724" s="3"/>
      <c r="X724" s="3"/>
      <c r="Y724" s="3"/>
      <c r="Z724" s="3"/>
      <c r="AD724" s="1"/>
      <c r="AE724" s="1"/>
    </row>
    <row r="725" spans="1:31" ht="32.25" customHeight="1" x14ac:dyDescent="0.25">
      <c r="A725" s="22" t="s">
        <v>1519</v>
      </c>
      <c r="B725" s="30" t="s">
        <v>1541</v>
      </c>
      <c r="C725" s="48" t="s">
        <v>1542</v>
      </c>
      <c r="D725" s="90">
        <v>1.8</v>
      </c>
      <c r="E725" s="34">
        <v>0</v>
      </c>
      <c r="F725" s="42">
        <f>D725-E725</f>
        <v>1.8</v>
      </c>
      <c r="G725" s="42">
        <f>I725+K725+M725+O725</f>
        <v>1.8</v>
      </c>
      <c r="H725" s="42">
        <f t="shared" si="223"/>
        <v>0</v>
      </c>
      <c r="I725" s="42">
        <v>0</v>
      </c>
      <c r="J725" s="42">
        <v>0</v>
      </c>
      <c r="K725" s="42">
        <v>0</v>
      </c>
      <c r="L725" s="42">
        <v>0</v>
      </c>
      <c r="M725" s="42">
        <v>0</v>
      </c>
      <c r="N725" s="42">
        <v>0</v>
      </c>
      <c r="O725" s="42">
        <v>1.8</v>
      </c>
      <c r="P725" s="42">
        <v>0</v>
      </c>
      <c r="Q725" s="42">
        <f>F725-H725</f>
        <v>1.8</v>
      </c>
      <c r="R725" s="42">
        <f t="shared" si="226"/>
        <v>0</v>
      </c>
      <c r="S725" s="88">
        <v>0</v>
      </c>
      <c r="T725" s="24" t="s">
        <v>32</v>
      </c>
      <c r="U725" s="1"/>
      <c r="W725" s="3"/>
      <c r="X725" s="3"/>
      <c r="Y725" s="3"/>
      <c r="Z725" s="3"/>
      <c r="AD725" s="1"/>
      <c r="AE725" s="1"/>
    </row>
    <row r="726" spans="1:31" ht="81" customHeight="1" x14ac:dyDescent="0.25">
      <c r="A726" s="22" t="s">
        <v>1519</v>
      </c>
      <c r="B726" s="30" t="s">
        <v>1543</v>
      </c>
      <c r="C726" s="48" t="s">
        <v>1544</v>
      </c>
      <c r="D726" s="90">
        <v>105.53254800000001</v>
      </c>
      <c r="E726" s="34">
        <v>0</v>
      </c>
      <c r="F726" s="42">
        <f>D726-E726</f>
        <v>105.53254800000001</v>
      </c>
      <c r="G726" s="42">
        <f>I726+K726+M726+O726</f>
        <v>1.8</v>
      </c>
      <c r="H726" s="42">
        <f t="shared" si="223"/>
        <v>0</v>
      </c>
      <c r="I726" s="42">
        <v>0</v>
      </c>
      <c r="J726" s="42">
        <v>0</v>
      </c>
      <c r="K726" s="42">
        <v>0</v>
      </c>
      <c r="L726" s="42">
        <v>0</v>
      </c>
      <c r="M726" s="42">
        <v>0</v>
      </c>
      <c r="N726" s="42">
        <v>0</v>
      </c>
      <c r="O726" s="42">
        <v>1.8</v>
      </c>
      <c r="P726" s="42">
        <v>0</v>
      </c>
      <c r="Q726" s="42">
        <f>F726-H726</f>
        <v>105.53254800000001</v>
      </c>
      <c r="R726" s="42">
        <f t="shared" si="226"/>
        <v>0</v>
      </c>
      <c r="S726" s="88">
        <v>0</v>
      </c>
      <c r="T726" s="24" t="s">
        <v>32</v>
      </c>
      <c r="U726" s="1"/>
      <c r="W726" s="3"/>
      <c r="X726" s="3"/>
      <c r="Y726" s="3"/>
      <c r="Z726" s="3"/>
      <c r="AD726" s="1"/>
      <c r="AE726" s="1"/>
    </row>
    <row r="727" spans="1:31" ht="31.5" customHeight="1" x14ac:dyDescent="0.25">
      <c r="A727" s="92" t="s">
        <v>1519</v>
      </c>
      <c r="B727" s="103" t="s">
        <v>1545</v>
      </c>
      <c r="C727" s="115" t="s">
        <v>1546</v>
      </c>
      <c r="D727" s="90" t="s">
        <v>32</v>
      </c>
      <c r="E727" s="34" t="s">
        <v>32</v>
      </c>
      <c r="F727" s="42" t="s">
        <v>32</v>
      </c>
      <c r="G727" s="42" t="s">
        <v>32</v>
      </c>
      <c r="H727" s="42">
        <f t="shared" si="223"/>
        <v>71.341616869999996</v>
      </c>
      <c r="I727" s="42" t="s">
        <v>32</v>
      </c>
      <c r="J727" s="42">
        <v>0</v>
      </c>
      <c r="K727" s="42" t="s">
        <v>32</v>
      </c>
      <c r="L727" s="42">
        <v>63.722999989999998</v>
      </c>
      <c r="M727" s="42" t="s">
        <v>32</v>
      </c>
      <c r="N727" s="42">
        <v>7.6186168799999994</v>
      </c>
      <c r="O727" s="42" t="s">
        <v>32</v>
      </c>
      <c r="P727" s="42">
        <v>0</v>
      </c>
      <c r="Q727" s="42" t="s">
        <v>32</v>
      </c>
      <c r="R727" s="42" t="s">
        <v>32</v>
      </c>
      <c r="S727" s="88" t="s">
        <v>32</v>
      </c>
      <c r="T727" s="40" t="s">
        <v>1547</v>
      </c>
      <c r="U727" s="1"/>
      <c r="W727" s="3"/>
      <c r="X727" s="3"/>
      <c r="Y727" s="3"/>
      <c r="Z727" s="3"/>
      <c r="AD727" s="1"/>
      <c r="AE727" s="1"/>
    </row>
    <row r="728" spans="1:31" ht="47.25" customHeight="1" x14ac:dyDescent="0.25">
      <c r="A728" s="92" t="s">
        <v>1519</v>
      </c>
      <c r="B728" s="103" t="s">
        <v>1548</v>
      </c>
      <c r="C728" s="115" t="s">
        <v>1549</v>
      </c>
      <c r="D728" s="87" t="s">
        <v>32</v>
      </c>
      <c r="E728" s="87" t="s">
        <v>32</v>
      </c>
      <c r="F728" s="87" t="s">
        <v>32</v>
      </c>
      <c r="G728" s="87" t="s">
        <v>32</v>
      </c>
      <c r="H728" s="42">
        <f t="shared" si="223"/>
        <v>2.5896815200000005</v>
      </c>
      <c r="I728" s="42" t="s">
        <v>32</v>
      </c>
      <c r="J728" s="42">
        <v>2.4739046000000005</v>
      </c>
      <c r="K728" s="42" t="s">
        <v>32</v>
      </c>
      <c r="L728" s="42">
        <v>0.11577692000000001</v>
      </c>
      <c r="M728" s="42" t="s">
        <v>32</v>
      </c>
      <c r="N728" s="42">
        <v>0</v>
      </c>
      <c r="O728" s="42" t="s">
        <v>32</v>
      </c>
      <c r="P728" s="42">
        <v>0</v>
      </c>
      <c r="Q728" s="42" t="s">
        <v>32</v>
      </c>
      <c r="R728" s="42" t="s">
        <v>32</v>
      </c>
      <c r="S728" s="42" t="s">
        <v>32</v>
      </c>
      <c r="T728" s="42" t="s">
        <v>1530</v>
      </c>
      <c r="U728" s="1"/>
      <c r="W728" s="3"/>
      <c r="X728" s="3"/>
      <c r="Y728" s="3"/>
      <c r="Z728" s="3"/>
      <c r="AD728" s="1"/>
      <c r="AE728" s="1"/>
    </row>
    <row r="729" spans="1:31" ht="47.25" customHeight="1" x14ac:dyDescent="0.25">
      <c r="A729" s="92" t="s">
        <v>1519</v>
      </c>
      <c r="B729" s="103" t="s">
        <v>1550</v>
      </c>
      <c r="C729" s="115" t="s">
        <v>1551</v>
      </c>
      <c r="D729" s="87" t="s">
        <v>32</v>
      </c>
      <c r="E729" s="87" t="s">
        <v>32</v>
      </c>
      <c r="F729" s="87" t="s">
        <v>32</v>
      </c>
      <c r="G729" s="87" t="s">
        <v>32</v>
      </c>
      <c r="H729" s="42">
        <f t="shared" si="223"/>
        <v>1.6135989600000002</v>
      </c>
      <c r="I729" s="42" t="s">
        <v>32</v>
      </c>
      <c r="J729" s="42">
        <v>1.6135989600000002</v>
      </c>
      <c r="K729" s="42" t="s">
        <v>32</v>
      </c>
      <c r="L729" s="42">
        <v>0</v>
      </c>
      <c r="M729" s="42" t="s">
        <v>32</v>
      </c>
      <c r="N729" s="42">
        <v>0</v>
      </c>
      <c r="O729" s="42" t="s">
        <v>32</v>
      </c>
      <c r="P729" s="42">
        <v>0</v>
      </c>
      <c r="Q729" s="42" t="s">
        <v>32</v>
      </c>
      <c r="R729" s="42" t="s">
        <v>32</v>
      </c>
      <c r="S729" s="42" t="s">
        <v>32</v>
      </c>
      <c r="T729" s="42" t="s">
        <v>1552</v>
      </c>
      <c r="U729" s="1"/>
      <c r="W729" s="3"/>
      <c r="X729" s="3"/>
      <c r="Y729" s="3"/>
      <c r="Z729" s="3"/>
      <c r="AD729" s="1"/>
      <c r="AE729" s="1"/>
    </row>
    <row r="730" spans="1:31" ht="78.75" customHeight="1" x14ac:dyDescent="0.25">
      <c r="A730" s="92" t="s">
        <v>1519</v>
      </c>
      <c r="B730" s="103" t="s">
        <v>1553</v>
      </c>
      <c r="C730" s="115" t="s">
        <v>1554</v>
      </c>
      <c r="D730" s="87" t="s">
        <v>32</v>
      </c>
      <c r="E730" s="87" t="s">
        <v>32</v>
      </c>
      <c r="F730" s="87" t="s">
        <v>32</v>
      </c>
      <c r="G730" s="87" t="s">
        <v>32</v>
      </c>
      <c r="H730" s="42">
        <f t="shared" si="223"/>
        <v>2.4420000000000002</v>
      </c>
      <c r="I730" s="42" t="s">
        <v>32</v>
      </c>
      <c r="J730" s="42">
        <v>2.4420000000000002</v>
      </c>
      <c r="K730" s="42" t="s">
        <v>32</v>
      </c>
      <c r="L730" s="42">
        <v>0</v>
      </c>
      <c r="M730" s="42" t="s">
        <v>32</v>
      </c>
      <c r="N730" s="42">
        <v>0</v>
      </c>
      <c r="O730" s="42" t="s">
        <v>32</v>
      </c>
      <c r="P730" s="42">
        <v>0</v>
      </c>
      <c r="Q730" s="42" t="s">
        <v>32</v>
      </c>
      <c r="R730" s="42" t="s">
        <v>32</v>
      </c>
      <c r="S730" s="106" t="s">
        <v>32</v>
      </c>
      <c r="T730" s="123" t="s">
        <v>1555</v>
      </c>
      <c r="U730" s="1"/>
      <c r="W730" s="3"/>
      <c r="X730" s="3"/>
      <c r="Y730" s="3"/>
      <c r="Z730" s="3"/>
      <c r="AD730" s="1"/>
      <c r="AE730" s="1"/>
    </row>
    <row r="731" spans="1:31" ht="78.75" customHeight="1" x14ac:dyDescent="0.25">
      <c r="A731" s="92" t="s">
        <v>1519</v>
      </c>
      <c r="B731" s="103" t="s">
        <v>1556</v>
      </c>
      <c r="C731" s="115" t="s">
        <v>1557</v>
      </c>
      <c r="D731" s="87" t="s">
        <v>32</v>
      </c>
      <c r="E731" s="87" t="s">
        <v>32</v>
      </c>
      <c r="F731" s="87" t="s">
        <v>32</v>
      </c>
      <c r="G731" s="87" t="s">
        <v>32</v>
      </c>
      <c r="H731" s="42">
        <f>J731+L731+N731+P731</f>
        <v>6.39</v>
      </c>
      <c r="I731" s="42" t="s">
        <v>32</v>
      </c>
      <c r="J731" s="42">
        <v>0</v>
      </c>
      <c r="K731" s="42" t="s">
        <v>32</v>
      </c>
      <c r="L731" s="42">
        <v>0</v>
      </c>
      <c r="M731" s="42" t="s">
        <v>32</v>
      </c>
      <c r="N731" s="42">
        <v>6.39</v>
      </c>
      <c r="O731" s="42" t="s">
        <v>32</v>
      </c>
      <c r="P731" s="42">
        <v>0</v>
      </c>
      <c r="Q731" s="42" t="s">
        <v>32</v>
      </c>
      <c r="R731" s="42" t="s">
        <v>32</v>
      </c>
      <c r="S731" s="42" t="s">
        <v>32</v>
      </c>
      <c r="T731" s="123" t="s">
        <v>1558</v>
      </c>
      <c r="U731" s="1"/>
      <c r="W731" s="3"/>
      <c r="X731" s="3"/>
      <c r="Y731" s="3"/>
      <c r="Z731" s="3"/>
      <c r="AD731" s="1"/>
      <c r="AE731" s="1"/>
    </row>
    <row r="732" spans="1:31" ht="63" customHeight="1" x14ac:dyDescent="0.25">
      <c r="A732" s="92" t="s">
        <v>1519</v>
      </c>
      <c r="B732" s="103" t="s">
        <v>1559</v>
      </c>
      <c r="C732" s="115" t="s">
        <v>1560</v>
      </c>
      <c r="D732" s="87" t="s">
        <v>32</v>
      </c>
      <c r="E732" s="87" t="s">
        <v>32</v>
      </c>
      <c r="F732" s="87" t="s">
        <v>32</v>
      </c>
      <c r="G732" s="87" t="s">
        <v>32</v>
      </c>
      <c r="H732" s="42">
        <f t="shared" si="223"/>
        <v>4.2352452300000003</v>
      </c>
      <c r="I732" s="42" t="s">
        <v>32</v>
      </c>
      <c r="J732" s="42">
        <v>4.2352452300000003</v>
      </c>
      <c r="K732" s="42" t="s">
        <v>32</v>
      </c>
      <c r="L732" s="42">
        <v>0</v>
      </c>
      <c r="M732" s="42" t="s">
        <v>32</v>
      </c>
      <c r="N732" s="42">
        <v>0</v>
      </c>
      <c r="O732" s="42" t="s">
        <v>32</v>
      </c>
      <c r="P732" s="42">
        <v>0</v>
      </c>
      <c r="Q732" s="42" t="s">
        <v>32</v>
      </c>
      <c r="R732" s="42" t="s">
        <v>32</v>
      </c>
      <c r="S732" s="113" t="s">
        <v>32</v>
      </c>
      <c r="T732" s="123" t="s">
        <v>248</v>
      </c>
      <c r="U732" s="1"/>
      <c r="W732" s="3"/>
      <c r="X732" s="3"/>
      <c r="Y732" s="3"/>
      <c r="Z732" s="3"/>
      <c r="AD732" s="1"/>
      <c r="AE732" s="1"/>
    </row>
    <row r="733" spans="1:31" ht="63" customHeight="1" x14ac:dyDescent="0.25">
      <c r="A733" s="132" t="s">
        <v>1519</v>
      </c>
      <c r="B733" s="138" t="s">
        <v>1561</v>
      </c>
      <c r="C733" s="161" t="s">
        <v>1562</v>
      </c>
      <c r="D733" s="153" t="s">
        <v>32</v>
      </c>
      <c r="E733" s="153" t="s">
        <v>32</v>
      </c>
      <c r="F733" s="153" t="s">
        <v>32</v>
      </c>
      <c r="G733" s="153" t="s">
        <v>32</v>
      </c>
      <c r="H733" s="106">
        <f>J733+L733+N733+P733</f>
        <v>0</v>
      </c>
      <c r="I733" s="113" t="s">
        <v>32</v>
      </c>
      <c r="J733" s="113">
        <v>0</v>
      </c>
      <c r="K733" s="113" t="s">
        <v>32</v>
      </c>
      <c r="L733" s="113">
        <v>0</v>
      </c>
      <c r="M733" s="113" t="s">
        <v>32</v>
      </c>
      <c r="N733" s="113">
        <v>0</v>
      </c>
      <c r="O733" s="113" t="s">
        <v>32</v>
      </c>
      <c r="P733" s="113">
        <v>0</v>
      </c>
      <c r="Q733" s="113" t="s">
        <v>32</v>
      </c>
      <c r="R733" s="113" t="s">
        <v>32</v>
      </c>
      <c r="S733" s="106" t="s">
        <v>32</v>
      </c>
      <c r="T733" s="123" t="s">
        <v>1563</v>
      </c>
      <c r="U733" s="1"/>
      <c r="W733" s="3"/>
      <c r="X733" s="3"/>
      <c r="Y733" s="3"/>
      <c r="Z733" s="3"/>
      <c r="AD733" s="1"/>
      <c r="AE733" s="1"/>
    </row>
    <row r="734" spans="1:31" ht="47.25" customHeight="1" x14ac:dyDescent="0.25">
      <c r="A734" s="17" t="s">
        <v>1564</v>
      </c>
      <c r="B734" s="18" t="s">
        <v>442</v>
      </c>
      <c r="C734" s="19" t="s">
        <v>31</v>
      </c>
      <c r="D734" s="82">
        <f t="shared" ref="D734:R734" si="227">D735</f>
        <v>0</v>
      </c>
      <c r="E734" s="82">
        <f t="shared" si="227"/>
        <v>0</v>
      </c>
      <c r="F734" s="82">
        <f t="shared" si="227"/>
        <v>0</v>
      </c>
      <c r="G734" s="82">
        <f t="shared" si="227"/>
        <v>0</v>
      </c>
      <c r="H734" s="82">
        <f t="shared" si="227"/>
        <v>0</v>
      </c>
      <c r="I734" s="82">
        <f t="shared" si="227"/>
        <v>0</v>
      </c>
      <c r="J734" s="82">
        <f t="shared" si="227"/>
        <v>0</v>
      </c>
      <c r="K734" s="82">
        <f t="shared" si="227"/>
        <v>0</v>
      </c>
      <c r="L734" s="82">
        <f t="shared" si="227"/>
        <v>0</v>
      </c>
      <c r="M734" s="82">
        <f t="shared" si="227"/>
        <v>0</v>
      </c>
      <c r="N734" s="82">
        <f t="shared" si="227"/>
        <v>0</v>
      </c>
      <c r="O734" s="82">
        <f t="shared" si="227"/>
        <v>0</v>
      </c>
      <c r="P734" s="82">
        <f t="shared" si="227"/>
        <v>0</v>
      </c>
      <c r="Q734" s="82">
        <f t="shared" si="227"/>
        <v>0</v>
      </c>
      <c r="R734" s="82">
        <f t="shared" si="227"/>
        <v>0</v>
      </c>
      <c r="S734" s="83">
        <v>0</v>
      </c>
      <c r="T734" s="21" t="s">
        <v>32</v>
      </c>
      <c r="U734" s="1"/>
      <c r="W734" s="3"/>
      <c r="X734" s="3"/>
      <c r="Y734" s="3"/>
      <c r="Z734" s="3"/>
      <c r="AD734" s="1"/>
      <c r="AE734" s="1"/>
    </row>
    <row r="735" spans="1:31" ht="15.75" customHeight="1" x14ac:dyDescent="0.25">
      <c r="A735" s="17" t="s">
        <v>1565</v>
      </c>
      <c r="B735" s="18" t="s">
        <v>454</v>
      </c>
      <c r="C735" s="19" t="s">
        <v>31</v>
      </c>
      <c r="D735" s="82">
        <v>0</v>
      </c>
      <c r="E735" s="82">
        <f t="shared" ref="E735:R735" si="228">E736+E737</f>
        <v>0</v>
      </c>
      <c r="F735" s="82">
        <f t="shared" si="228"/>
        <v>0</v>
      </c>
      <c r="G735" s="82">
        <f t="shared" si="228"/>
        <v>0</v>
      </c>
      <c r="H735" s="85">
        <f t="shared" si="228"/>
        <v>0</v>
      </c>
      <c r="I735" s="82">
        <f t="shared" si="228"/>
        <v>0</v>
      </c>
      <c r="J735" s="82">
        <f t="shared" si="228"/>
        <v>0</v>
      </c>
      <c r="K735" s="82">
        <f t="shared" si="228"/>
        <v>0</v>
      </c>
      <c r="L735" s="82">
        <f t="shared" si="228"/>
        <v>0</v>
      </c>
      <c r="M735" s="82">
        <f t="shared" si="228"/>
        <v>0</v>
      </c>
      <c r="N735" s="82">
        <f t="shared" si="228"/>
        <v>0</v>
      </c>
      <c r="O735" s="82">
        <f t="shared" si="228"/>
        <v>0</v>
      </c>
      <c r="P735" s="82">
        <f t="shared" si="228"/>
        <v>0</v>
      </c>
      <c r="Q735" s="82">
        <f t="shared" si="228"/>
        <v>0</v>
      </c>
      <c r="R735" s="82">
        <f t="shared" si="228"/>
        <v>0</v>
      </c>
      <c r="S735" s="83">
        <v>0</v>
      </c>
      <c r="T735" s="21" t="s">
        <v>32</v>
      </c>
      <c r="U735" s="1"/>
      <c r="W735" s="3"/>
      <c r="X735" s="3"/>
      <c r="Y735" s="3"/>
      <c r="Z735" s="3"/>
      <c r="AD735" s="1"/>
      <c r="AE735" s="1"/>
    </row>
    <row r="736" spans="1:31" ht="47.25" customHeight="1" x14ac:dyDescent="0.25">
      <c r="A736" s="17" t="s">
        <v>1566</v>
      </c>
      <c r="B736" s="18" t="s">
        <v>446</v>
      </c>
      <c r="C736" s="19" t="s">
        <v>31</v>
      </c>
      <c r="D736" s="82">
        <v>0</v>
      </c>
      <c r="E736" s="82">
        <v>0</v>
      </c>
      <c r="F736" s="82">
        <v>0</v>
      </c>
      <c r="G736" s="82">
        <v>0</v>
      </c>
      <c r="H736" s="85">
        <v>0</v>
      </c>
      <c r="I736" s="82">
        <v>0</v>
      </c>
      <c r="J736" s="82">
        <v>0</v>
      </c>
      <c r="K736" s="82">
        <v>0</v>
      </c>
      <c r="L736" s="82">
        <v>0</v>
      </c>
      <c r="M736" s="82">
        <v>0</v>
      </c>
      <c r="N736" s="82">
        <v>0</v>
      </c>
      <c r="O736" s="82">
        <v>0</v>
      </c>
      <c r="P736" s="82">
        <v>0</v>
      </c>
      <c r="Q736" s="82">
        <v>0</v>
      </c>
      <c r="R736" s="82">
        <v>0</v>
      </c>
      <c r="S736" s="83">
        <v>0</v>
      </c>
      <c r="T736" s="21" t="s">
        <v>32</v>
      </c>
      <c r="U736" s="1"/>
      <c r="W736" s="3"/>
      <c r="X736" s="3"/>
      <c r="Y736" s="3"/>
      <c r="Z736" s="3"/>
      <c r="AD736" s="1"/>
      <c r="AE736" s="1"/>
    </row>
    <row r="737" spans="1:31" ht="47.25" customHeight="1" x14ac:dyDescent="0.25">
      <c r="A737" s="17" t="s">
        <v>1567</v>
      </c>
      <c r="B737" s="18" t="s">
        <v>450</v>
      </c>
      <c r="C737" s="19" t="s">
        <v>31</v>
      </c>
      <c r="D737" s="82">
        <v>0</v>
      </c>
      <c r="E737" s="82">
        <v>0</v>
      </c>
      <c r="F737" s="82">
        <v>0</v>
      </c>
      <c r="G737" s="82">
        <v>0</v>
      </c>
      <c r="H737" s="85">
        <v>0</v>
      </c>
      <c r="I737" s="82">
        <v>0</v>
      </c>
      <c r="J737" s="82">
        <v>0</v>
      </c>
      <c r="K737" s="82">
        <v>0</v>
      </c>
      <c r="L737" s="82">
        <v>0</v>
      </c>
      <c r="M737" s="82">
        <v>0</v>
      </c>
      <c r="N737" s="82">
        <v>0</v>
      </c>
      <c r="O737" s="82">
        <v>0</v>
      </c>
      <c r="P737" s="82">
        <v>0</v>
      </c>
      <c r="Q737" s="82">
        <v>0</v>
      </c>
      <c r="R737" s="82">
        <v>0</v>
      </c>
      <c r="S737" s="83">
        <v>0</v>
      </c>
      <c r="T737" s="21" t="s">
        <v>32</v>
      </c>
      <c r="U737" s="1"/>
      <c r="W737" s="3"/>
      <c r="X737" s="3"/>
      <c r="Y737" s="3"/>
      <c r="Z737" s="3"/>
      <c r="AD737" s="1"/>
      <c r="AE737" s="1"/>
    </row>
    <row r="738" spans="1:31" ht="15.75" customHeight="1" x14ac:dyDescent="0.25">
      <c r="A738" s="17" t="s">
        <v>1568</v>
      </c>
      <c r="B738" s="18" t="s">
        <v>454</v>
      </c>
      <c r="C738" s="19" t="s">
        <v>31</v>
      </c>
      <c r="D738" s="82">
        <v>0</v>
      </c>
      <c r="E738" s="82">
        <v>0</v>
      </c>
      <c r="F738" s="82">
        <v>0</v>
      </c>
      <c r="G738" s="82">
        <v>0</v>
      </c>
      <c r="H738" s="85">
        <v>0</v>
      </c>
      <c r="I738" s="82">
        <v>0</v>
      </c>
      <c r="J738" s="82">
        <v>0</v>
      </c>
      <c r="K738" s="82">
        <v>0</v>
      </c>
      <c r="L738" s="82">
        <v>0</v>
      </c>
      <c r="M738" s="82">
        <v>0</v>
      </c>
      <c r="N738" s="82">
        <v>0</v>
      </c>
      <c r="O738" s="82">
        <v>0</v>
      </c>
      <c r="P738" s="82">
        <v>0</v>
      </c>
      <c r="Q738" s="82">
        <v>0</v>
      </c>
      <c r="R738" s="82">
        <v>0</v>
      </c>
      <c r="S738" s="83">
        <v>0</v>
      </c>
      <c r="T738" s="21" t="s">
        <v>32</v>
      </c>
      <c r="U738" s="1"/>
      <c r="W738" s="3"/>
      <c r="X738" s="3"/>
      <c r="Y738" s="3"/>
      <c r="Z738" s="3"/>
      <c r="AD738" s="1"/>
      <c r="AE738" s="1"/>
    </row>
    <row r="739" spans="1:31" ht="47.25" customHeight="1" x14ac:dyDescent="0.25">
      <c r="A739" s="17" t="s">
        <v>1569</v>
      </c>
      <c r="B739" s="18" t="s">
        <v>446</v>
      </c>
      <c r="C739" s="19" t="s">
        <v>31</v>
      </c>
      <c r="D739" s="82">
        <v>0</v>
      </c>
      <c r="E739" s="82">
        <v>0</v>
      </c>
      <c r="F739" s="82">
        <v>0</v>
      </c>
      <c r="G739" s="82">
        <v>0</v>
      </c>
      <c r="H739" s="85">
        <v>0</v>
      </c>
      <c r="I739" s="82">
        <v>0</v>
      </c>
      <c r="J739" s="82">
        <v>0</v>
      </c>
      <c r="K739" s="82">
        <v>0</v>
      </c>
      <c r="L739" s="82">
        <v>0</v>
      </c>
      <c r="M739" s="82">
        <v>0</v>
      </c>
      <c r="N739" s="82">
        <v>0</v>
      </c>
      <c r="O739" s="82">
        <v>0</v>
      </c>
      <c r="P739" s="82">
        <v>0</v>
      </c>
      <c r="Q739" s="82">
        <v>0</v>
      </c>
      <c r="R739" s="82">
        <v>0</v>
      </c>
      <c r="S739" s="83">
        <v>0</v>
      </c>
      <c r="T739" s="21" t="s">
        <v>32</v>
      </c>
      <c r="U739" s="1"/>
      <c r="W739" s="3"/>
      <c r="X739" s="3"/>
      <c r="Y739" s="3"/>
      <c r="Z739" s="3"/>
      <c r="AD739" s="1"/>
      <c r="AE739" s="1"/>
    </row>
    <row r="740" spans="1:31" ht="47.25" customHeight="1" x14ac:dyDescent="0.25">
      <c r="A740" s="17" t="s">
        <v>1570</v>
      </c>
      <c r="B740" s="18" t="s">
        <v>450</v>
      </c>
      <c r="C740" s="19" t="s">
        <v>31</v>
      </c>
      <c r="D740" s="82">
        <v>0</v>
      </c>
      <c r="E740" s="82">
        <v>0</v>
      </c>
      <c r="F740" s="82">
        <v>0</v>
      </c>
      <c r="G740" s="82">
        <v>0</v>
      </c>
      <c r="H740" s="85">
        <v>0</v>
      </c>
      <c r="I740" s="82">
        <v>0</v>
      </c>
      <c r="J740" s="82">
        <v>0</v>
      </c>
      <c r="K740" s="82">
        <v>0</v>
      </c>
      <c r="L740" s="82">
        <v>0</v>
      </c>
      <c r="M740" s="82">
        <v>0</v>
      </c>
      <c r="N740" s="82">
        <v>0</v>
      </c>
      <c r="O740" s="82">
        <v>0</v>
      </c>
      <c r="P740" s="82">
        <v>0</v>
      </c>
      <c r="Q740" s="82">
        <v>0</v>
      </c>
      <c r="R740" s="82">
        <v>0</v>
      </c>
      <c r="S740" s="83">
        <v>0</v>
      </c>
      <c r="T740" s="21" t="s">
        <v>32</v>
      </c>
      <c r="U740" s="1"/>
      <c r="W740" s="3"/>
      <c r="X740" s="3"/>
      <c r="Y740" s="3"/>
      <c r="Z740" s="3"/>
      <c r="AD740" s="1"/>
      <c r="AE740" s="1"/>
    </row>
    <row r="741" spans="1:31" ht="15.75" customHeight="1" x14ac:dyDescent="0.25">
      <c r="A741" s="17" t="s">
        <v>1571</v>
      </c>
      <c r="B741" s="18" t="s">
        <v>458</v>
      </c>
      <c r="C741" s="19" t="s">
        <v>31</v>
      </c>
      <c r="D741" s="82">
        <f t="shared" ref="D741:R741" si="229">D742+D743+D744+D745</f>
        <v>0</v>
      </c>
      <c r="E741" s="82">
        <f t="shared" si="229"/>
        <v>0</v>
      </c>
      <c r="F741" s="82">
        <f t="shared" si="229"/>
        <v>0</v>
      </c>
      <c r="G741" s="82">
        <f t="shared" si="229"/>
        <v>0</v>
      </c>
      <c r="H741" s="85">
        <f t="shared" si="229"/>
        <v>42.984730919999997</v>
      </c>
      <c r="I741" s="82">
        <f t="shared" si="229"/>
        <v>0</v>
      </c>
      <c r="J741" s="82">
        <f t="shared" si="229"/>
        <v>1.92617028</v>
      </c>
      <c r="K741" s="82">
        <f t="shared" si="229"/>
        <v>0</v>
      </c>
      <c r="L741" s="82">
        <f t="shared" si="229"/>
        <v>4.6099594800000006</v>
      </c>
      <c r="M741" s="82">
        <f t="shared" si="229"/>
        <v>0</v>
      </c>
      <c r="N741" s="82">
        <f t="shared" si="229"/>
        <v>36.448601159999996</v>
      </c>
      <c r="O741" s="82">
        <f t="shared" si="229"/>
        <v>0</v>
      </c>
      <c r="P741" s="82">
        <f t="shared" si="229"/>
        <v>0</v>
      </c>
      <c r="Q741" s="82">
        <f t="shared" si="229"/>
        <v>0</v>
      </c>
      <c r="R741" s="82">
        <f t="shared" si="229"/>
        <v>0</v>
      </c>
      <c r="S741" s="83">
        <v>0</v>
      </c>
      <c r="T741" s="21" t="s">
        <v>32</v>
      </c>
      <c r="U741" s="1"/>
      <c r="W741" s="3"/>
      <c r="X741" s="3"/>
      <c r="Y741" s="3"/>
      <c r="Z741" s="3"/>
      <c r="AD741" s="1"/>
      <c r="AE741" s="1"/>
    </row>
    <row r="742" spans="1:31" ht="31.5" customHeight="1" x14ac:dyDescent="0.25">
      <c r="A742" s="17" t="s">
        <v>1572</v>
      </c>
      <c r="B742" s="21" t="s">
        <v>460</v>
      </c>
      <c r="C742" s="21" t="s">
        <v>31</v>
      </c>
      <c r="D742" s="82">
        <v>0</v>
      </c>
      <c r="E742" s="82">
        <v>0</v>
      </c>
      <c r="F742" s="82">
        <v>0</v>
      </c>
      <c r="G742" s="82">
        <v>0</v>
      </c>
      <c r="H742" s="82">
        <v>0</v>
      </c>
      <c r="I742" s="82">
        <v>0</v>
      </c>
      <c r="J742" s="82">
        <v>0</v>
      </c>
      <c r="K742" s="82">
        <v>0</v>
      </c>
      <c r="L742" s="82">
        <v>0</v>
      </c>
      <c r="M742" s="82">
        <v>0</v>
      </c>
      <c r="N742" s="82">
        <v>0</v>
      </c>
      <c r="O742" s="82">
        <v>0</v>
      </c>
      <c r="P742" s="82">
        <v>0</v>
      </c>
      <c r="Q742" s="82">
        <v>0</v>
      </c>
      <c r="R742" s="82">
        <v>0</v>
      </c>
      <c r="S742" s="83">
        <v>0</v>
      </c>
      <c r="T742" s="21" t="s">
        <v>32</v>
      </c>
      <c r="U742" s="1"/>
      <c r="W742" s="3"/>
      <c r="X742" s="3"/>
      <c r="Y742" s="3"/>
      <c r="Z742" s="3"/>
      <c r="AD742" s="1"/>
      <c r="AE742" s="1"/>
    </row>
    <row r="743" spans="1:31" ht="15.75" customHeight="1" x14ac:dyDescent="0.25">
      <c r="A743" s="17" t="s">
        <v>1573</v>
      </c>
      <c r="B743" s="21" t="s">
        <v>462</v>
      </c>
      <c r="C743" s="21" t="s">
        <v>31</v>
      </c>
      <c r="D743" s="84">
        <v>0</v>
      </c>
      <c r="E743" s="84">
        <v>0</v>
      </c>
      <c r="F743" s="84">
        <v>0</v>
      </c>
      <c r="G743" s="84">
        <v>0</v>
      </c>
      <c r="H743" s="84">
        <v>0</v>
      </c>
      <c r="I743" s="84">
        <v>0</v>
      </c>
      <c r="J743" s="84">
        <v>0</v>
      </c>
      <c r="K743" s="84">
        <v>0</v>
      </c>
      <c r="L743" s="84">
        <v>0</v>
      </c>
      <c r="M743" s="84">
        <v>0</v>
      </c>
      <c r="N743" s="84">
        <v>0</v>
      </c>
      <c r="O743" s="84">
        <v>0</v>
      </c>
      <c r="P743" s="84">
        <v>0</v>
      </c>
      <c r="Q743" s="84">
        <v>0</v>
      </c>
      <c r="R743" s="84">
        <v>0</v>
      </c>
      <c r="S743" s="83">
        <v>0</v>
      </c>
      <c r="T743" s="21" t="s">
        <v>32</v>
      </c>
      <c r="U743" s="1"/>
      <c r="W743" s="3"/>
      <c r="X743" s="3"/>
      <c r="Y743" s="3"/>
      <c r="Z743" s="3"/>
      <c r="AD743" s="1"/>
      <c r="AE743" s="1"/>
    </row>
    <row r="744" spans="1:31" ht="31.5" customHeight="1" x14ac:dyDescent="0.25">
      <c r="A744" s="17" t="s">
        <v>1574</v>
      </c>
      <c r="B744" s="38" t="s">
        <v>468</v>
      </c>
      <c r="C744" s="38" t="s">
        <v>31</v>
      </c>
      <c r="D744" s="84">
        <v>0</v>
      </c>
      <c r="E744" s="82">
        <v>0</v>
      </c>
      <c r="F744" s="82">
        <v>0</v>
      </c>
      <c r="G744" s="82">
        <v>0</v>
      </c>
      <c r="H744" s="82">
        <v>0</v>
      </c>
      <c r="I744" s="82">
        <v>0</v>
      </c>
      <c r="J744" s="82">
        <v>0</v>
      </c>
      <c r="K744" s="82">
        <v>0</v>
      </c>
      <c r="L744" s="82">
        <v>0</v>
      </c>
      <c r="M744" s="82">
        <v>0</v>
      </c>
      <c r="N744" s="82">
        <v>0</v>
      </c>
      <c r="O744" s="82">
        <v>0</v>
      </c>
      <c r="P744" s="82">
        <v>0</v>
      </c>
      <c r="Q744" s="82">
        <v>0</v>
      </c>
      <c r="R744" s="82">
        <v>0</v>
      </c>
      <c r="S744" s="83">
        <v>0</v>
      </c>
      <c r="T744" s="21" t="s">
        <v>32</v>
      </c>
      <c r="U744" s="1"/>
      <c r="W744" s="3"/>
      <c r="X744" s="3"/>
      <c r="Y744" s="3"/>
      <c r="Z744" s="3"/>
      <c r="AD744" s="1"/>
      <c r="AE744" s="1"/>
    </row>
    <row r="745" spans="1:31" ht="15.75" customHeight="1" x14ac:dyDescent="0.25">
      <c r="A745" s="17" t="s">
        <v>1575</v>
      </c>
      <c r="B745" s="18" t="s">
        <v>475</v>
      </c>
      <c r="C745" s="19" t="s">
        <v>31</v>
      </c>
      <c r="D745" s="82">
        <f t="shared" ref="D745:R745" si="230">SUM(D746:D746)</f>
        <v>0</v>
      </c>
      <c r="E745" s="82">
        <f t="shared" si="230"/>
        <v>0</v>
      </c>
      <c r="F745" s="82">
        <f t="shared" si="230"/>
        <v>0</v>
      </c>
      <c r="G745" s="82">
        <f t="shared" si="230"/>
        <v>0</v>
      </c>
      <c r="H745" s="85">
        <f t="shared" si="230"/>
        <v>42.984730919999997</v>
      </c>
      <c r="I745" s="82">
        <f t="shared" si="230"/>
        <v>0</v>
      </c>
      <c r="J745" s="82">
        <f t="shared" si="230"/>
        <v>1.92617028</v>
      </c>
      <c r="K745" s="82">
        <f t="shared" si="230"/>
        <v>0</v>
      </c>
      <c r="L745" s="82">
        <f t="shared" si="230"/>
        <v>4.6099594800000006</v>
      </c>
      <c r="M745" s="82">
        <f t="shared" si="230"/>
        <v>0</v>
      </c>
      <c r="N745" s="82">
        <f t="shared" si="230"/>
        <v>36.448601159999996</v>
      </c>
      <c r="O745" s="82">
        <f t="shared" si="230"/>
        <v>0</v>
      </c>
      <c r="P745" s="82">
        <f t="shared" si="230"/>
        <v>0</v>
      </c>
      <c r="Q745" s="82">
        <f t="shared" si="230"/>
        <v>0</v>
      </c>
      <c r="R745" s="82">
        <f t="shared" si="230"/>
        <v>0</v>
      </c>
      <c r="S745" s="83">
        <v>0</v>
      </c>
      <c r="T745" s="21" t="s">
        <v>32</v>
      </c>
      <c r="U745" s="1"/>
      <c r="W745" s="3"/>
      <c r="X745" s="3"/>
      <c r="Y745" s="3"/>
      <c r="Z745" s="3"/>
      <c r="AD745" s="1"/>
      <c r="AE745" s="1"/>
    </row>
    <row r="746" spans="1:31" ht="31.5" customHeight="1" x14ac:dyDescent="0.25">
      <c r="A746" s="121" t="s">
        <v>1575</v>
      </c>
      <c r="B746" s="131" t="s">
        <v>1576</v>
      </c>
      <c r="C746" s="158" t="s">
        <v>1577</v>
      </c>
      <c r="D746" s="128" t="s">
        <v>32</v>
      </c>
      <c r="E746" s="125" t="s">
        <v>32</v>
      </c>
      <c r="F746" s="106" t="s">
        <v>32</v>
      </c>
      <c r="G746" s="106" t="s">
        <v>32</v>
      </c>
      <c r="H746" s="106">
        <f>J746+L746+N746+P746</f>
        <v>42.984730919999997</v>
      </c>
      <c r="I746" s="106" t="s">
        <v>32</v>
      </c>
      <c r="J746" s="106">
        <v>1.92617028</v>
      </c>
      <c r="K746" s="106" t="s">
        <v>32</v>
      </c>
      <c r="L746" s="106">
        <v>4.6099594800000006</v>
      </c>
      <c r="M746" s="106" t="s">
        <v>32</v>
      </c>
      <c r="N746" s="106">
        <v>36.448601159999996</v>
      </c>
      <c r="O746" s="128" t="s">
        <v>32</v>
      </c>
      <c r="P746" s="106">
        <v>0</v>
      </c>
      <c r="Q746" s="106" t="s">
        <v>32</v>
      </c>
      <c r="R746" s="106" t="s">
        <v>32</v>
      </c>
      <c r="S746" s="91" t="s">
        <v>32</v>
      </c>
      <c r="T746" s="40" t="s">
        <v>1578</v>
      </c>
      <c r="U746" s="1"/>
      <c r="W746" s="3"/>
      <c r="X746" s="3"/>
      <c r="Y746" s="3"/>
      <c r="Z746" s="3"/>
      <c r="AD746" s="1"/>
      <c r="AE746" s="1"/>
    </row>
    <row r="747" spans="1:31" ht="31.5" customHeight="1" x14ac:dyDescent="0.25">
      <c r="A747" s="17" t="s">
        <v>1579</v>
      </c>
      <c r="B747" s="18" t="s">
        <v>491</v>
      </c>
      <c r="C747" s="19" t="s">
        <v>31</v>
      </c>
      <c r="D747" s="82">
        <v>0</v>
      </c>
      <c r="E747" s="82">
        <v>0</v>
      </c>
      <c r="F747" s="82">
        <v>0</v>
      </c>
      <c r="G747" s="82">
        <v>0</v>
      </c>
      <c r="H747" s="85">
        <v>0</v>
      </c>
      <c r="I747" s="82">
        <v>0</v>
      </c>
      <c r="J747" s="82">
        <v>0</v>
      </c>
      <c r="K747" s="82">
        <v>0</v>
      </c>
      <c r="L747" s="82">
        <v>0</v>
      </c>
      <c r="M747" s="82">
        <v>0</v>
      </c>
      <c r="N747" s="82">
        <v>0</v>
      </c>
      <c r="O747" s="82">
        <v>0</v>
      </c>
      <c r="P747" s="82">
        <v>0</v>
      </c>
      <c r="Q747" s="82">
        <v>0</v>
      </c>
      <c r="R747" s="82">
        <v>0</v>
      </c>
      <c r="S747" s="83">
        <v>0</v>
      </c>
      <c r="T747" s="21" t="s">
        <v>32</v>
      </c>
      <c r="U747" s="1"/>
      <c r="W747" s="3"/>
      <c r="X747" s="3"/>
      <c r="Y747" s="3"/>
      <c r="Z747" s="3"/>
      <c r="AD747" s="1"/>
      <c r="AE747" s="1"/>
    </row>
    <row r="748" spans="1:31" ht="15.75" customHeight="1" x14ac:dyDescent="0.25">
      <c r="A748" s="17" t="s">
        <v>1580</v>
      </c>
      <c r="B748" s="18" t="s">
        <v>493</v>
      </c>
      <c r="C748" s="19" t="s">
        <v>31</v>
      </c>
      <c r="D748" s="82">
        <f t="shared" ref="D748:R748" si="231">SUM(D749:D780)</f>
        <v>150.997805712</v>
      </c>
      <c r="E748" s="82">
        <f t="shared" si="231"/>
        <v>106.0085763</v>
      </c>
      <c r="F748" s="82">
        <f t="shared" si="231"/>
        <v>44.989229411999979</v>
      </c>
      <c r="G748" s="82">
        <f t="shared" si="231"/>
        <v>150.997805712</v>
      </c>
      <c r="H748" s="82">
        <f t="shared" si="231"/>
        <v>39.864357410000004</v>
      </c>
      <c r="I748" s="82">
        <f t="shared" si="231"/>
        <v>0</v>
      </c>
      <c r="J748" s="82">
        <f t="shared" si="231"/>
        <v>14.47061592</v>
      </c>
      <c r="K748" s="82">
        <f t="shared" si="231"/>
        <v>0</v>
      </c>
      <c r="L748" s="82">
        <f t="shared" si="231"/>
        <v>10.845501359999998</v>
      </c>
      <c r="M748" s="82">
        <f t="shared" si="231"/>
        <v>0</v>
      </c>
      <c r="N748" s="82">
        <f t="shared" si="231"/>
        <v>14.54824013</v>
      </c>
      <c r="O748" s="82">
        <f t="shared" si="231"/>
        <v>150.997805712</v>
      </c>
      <c r="P748" s="82">
        <f t="shared" si="231"/>
        <v>0</v>
      </c>
      <c r="Q748" s="82">
        <f t="shared" si="231"/>
        <v>24.840720931999993</v>
      </c>
      <c r="R748" s="82">
        <f t="shared" si="231"/>
        <v>20.148508479999997</v>
      </c>
      <c r="S748" s="83">
        <v>1</v>
      </c>
      <c r="T748" s="21" t="s">
        <v>32</v>
      </c>
      <c r="U748" s="1"/>
      <c r="W748" s="3"/>
      <c r="X748" s="3"/>
      <c r="Y748" s="3"/>
      <c r="Z748" s="3"/>
      <c r="AD748" s="1"/>
      <c r="AE748" s="1"/>
    </row>
    <row r="749" spans="1:31" ht="63" customHeight="1" x14ac:dyDescent="0.25">
      <c r="A749" s="27" t="s">
        <v>1580</v>
      </c>
      <c r="B749" s="28" t="s">
        <v>1581</v>
      </c>
      <c r="C749" s="56" t="s">
        <v>1582</v>
      </c>
      <c r="D749" s="42" t="s">
        <v>32</v>
      </c>
      <c r="E749" s="42" t="s">
        <v>32</v>
      </c>
      <c r="F749" s="42" t="s">
        <v>32</v>
      </c>
      <c r="G749" s="42" t="s">
        <v>32</v>
      </c>
      <c r="H749" s="42">
        <f t="shared" ref="H749:H780" si="232">J749+L749+N749+P749</f>
        <v>11.931109920000001</v>
      </c>
      <c r="I749" s="42" t="s">
        <v>32</v>
      </c>
      <c r="J749" s="42">
        <v>11.931109920000001</v>
      </c>
      <c r="K749" s="42" t="s">
        <v>32</v>
      </c>
      <c r="L749" s="42">
        <v>0</v>
      </c>
      <c r="M749" s="42" t="s">
        <v>32</v>
      </c>
      <c r="N749" s="42">
        <v>0</v>
      </c>
      <c r="O749" s="90" t="s">
        <v>32</v>
      </c>
      <c r="P749" s="42">
        <v>0</v>
      </c>
      <c r="Q749" s="42" t="s">
        <v>32</v>
      </c>
      <c r="R749" s="42" t="s">
        <v>32</v>
      </c>
      <c r="S749" s="88" t="s">
        <v>32</v>
      </c>
      <c r="T749" s="40" t="s">
        <v>248</v>
      </c>
      <c r="U749" s="1"/>
      <c r="W749" s="3"/>
      <c r="X749" s="3"/>
      <c r="Y749" s="3"/>
      <c r="Z749" s="3"/>
      <c r="AD749" s="1"/>
      <c r="AE749" s="1"/>
    </row>
    <row r="750" spans="1:31" ht="125.25" customHeight="1" x14ac:dyDescent="0.25">
      <c r="A750" s="27" t="s">
        <v>1580</v>
      </c>
      <c r="B750" s="28" t="s">
        <v>1583</v>
      </c>
      <c r="C750" s="56" t="s">
        <v>1584</v>
      </c>
      <c r="D750" s="90" t="s">
        <v>32</v>
      </c>
      <c r="E750" s="34" t="s">
        <v>32</v>
      </c>
      <c r="F750" s="42" t="s">
        <v>32</v>
      </c>
      <c r="G750" s="42" t="s">
        <v>32</v>
      </c>
      <c r="H750" s="42">
        <f t="shared" si="232"/>
        <v>1.79816821</v>
      </c>
      <c r="I750" s="42" t="s">
        <v>32</v>
      </c>
      <c r="J750" s="42">
        <v>0</v>
      </c>
      <c r="K750" s="42" t="s">
        <v>32</v>
      </c>
      <c r="L750" s="42">
        <v>0.43436748000000003</v>
      </c>
      <c r="M750" s="42" t="s">
        <v>32</v>
      </c>
      <c r="N750" s="42">
        <v>1.3638007299999999</v>
      </c>
      <c r="O750" s="90" t="s">
        <v>32</v>
      </c>
      <c r="P750" s="42">
        <v>0</v>
      </c>
      <c r="Q750" s="42" t="s">
        <v>32</v>
      </c>
      <c r="R750" s="42" t="s">
        <v>32</v>
      </c>
      <c r="S750" s="88" t="s">
        <v>32</v>
      </c>
      <c r="T750" s="40" t="s">
        <v>1585</v>
      </c>
      <c r="U750" s="1"/>
      <c r="W750" s="3"/>
      <c r="X750" s="3"/>
      <c r="Y750" s="3"/>
      <c r="Z750" s="3"/>
      <c r="AD750" s="1"/>
      <c r="AE750" s="1"/>
    </row>
    <row r="751" spans="1:31" ht="31.5" customHeight="1" x14ac:dyDescent="0.25">
      <c r="A751" s="27" t="s">
        <v>1580</v>
      </c>
      <c r="B751" s="28" t="s">
        <v>1586</v>
      </c>
      <c r="C751" s="56" t="s">
        <v>1587</v>
      </c>
      <c r="D751" s="42">
        <v>9.7456766640000012</v>
      </c>
      <c r="E751" s="42">
        <v>0</v>
      </c>
      <c r="F751" s="42">
        <f t="shared" ref="F751:F770" si="233">D751-E751</f>
        <v>9.7456766640000012</v>
      </c>
      <c r="G751" s="42">
        <f t="shared" ref="G751:G770" si="234">I751+K751+M751+O751</f>
        <v>9.7456766640000012</v>
      </c>
      <c r="H751" s="42">
        <f t="shared" si="232"/>
        <v>7.4999999999999997E-2</v>
      </c>
      <c r="I751" s="42">
        <v>0</v>
      </c>
      <c r="J751" s="42">
        <v>0</v>
      </c>
      <c r="K751" s="42">
        <v>0</v>
      </c>
      <c r="L751" s="42">
        <v>0</v>
      </c>
      <c r="M751" s="42">
        <v>0</v>
      </c>
      <c r="N751" s="42">
        <v>7.4999999999999997E-2</v>
      </c>
      <c r="O751" s="42">
        <v>9.7456766640000012</v>
      </c>
      <c r="P751" s="42">
        <v>0</v>
      </c>
      <c r="Q751" s="42">
        <f t="shared" ref="Q751:Q770" si="235">F751-H751</f>
        <v>9.6706766640000019</v>
      </c>
      <c r="R751" s="42">
        <f t="shared" ref="R751:R770" si="236">H751-(I751+K751+M751)</f>
        <v>7.4999999999999997E-2</v>
      </c>
      <c r="S751" s="88">
        <v>1</v>
      </c>
      <c r="T751" s="40" t="s">
        <v>1588</v>
      </c>
      <c r="U751" s="1"/>
      <c r="W751" s="3"/>
      <c r="X751" s="3"/>
      <c r="Y751" s="3"/>
      <c r="Z751" s="3"/>
      <c r="AD751" s="1"/>
      <c r="AE751" s="1"/>
    </row>
    <row r="752" spans="1:31" ht="31.5" customHeight="1" x14ac:dyDescent="0.25">
      <c r="A752" s="27" t="s">
        <v>1580</v>
      </c>
      <c r="B752" s="28" t="s">
        <v>1589</v>
      </c>
      <c r="C752" s="56" t="s">
        <v>1590</v>
      </c>
      <c r="D752" s="42">
        <v>19.137666576000001</v>
      </c>
      <c r="E752" s="42">
        <v>0</v>
      </c>
      <c r="F752" s="42">
        <f t="shared" si="233"/>
        <v>19.137666576000001</v>
      </c>
      <c r="G752" s="42">
        <f t="shared" si="234"/>
        <v>19.137666576000001</v>
      </c>
      <c r="H752" s="42">
        <f t="shared" si="232"/>
        <v>0.17460000000000001</v>
      </c>
      <c r="I752" s="42">
        <v>0</v>
      </c>
      <c r="J752" s="42">
        <v>0</v>
      </c>
      <c r="K752" s="42">
        <v>0</v>
      </c>
      <c r="L752" s="42">
        <v>0</v>
      </c>
      <c r="M752" s="42">
        <v>0</v>
      </c>
      <c r="N752" s="42">
        <v>0.17460000000000001</v>
      </c>
      <c r="O752" s="42">
        <v>19.137666576000001</v>
      </c>
      <c r="P752" s="42">
        <v>0</v>
      </c>
      <c r="Q752" s="42">
        <f t="shared" si="235"/>
        <v>18.963066575999999</v>
      </c>
      <c r="R752" s="42">
        <f t="shared" si="236"/>
        <v>0.17460000000000001</v>
      </c>
      <c r="S752" s="88">
        <v>1</v>
      </c>
      <c r="T752" s="40" t="s">
        <v>1588</v>
      </c>
      <c r="U752" s="1"/>
      <c r="W752" s="3"/>
      <c r="X752" s="3"/>
      <c r="Y752" s="3"/>
      <c r="Z752" s="3"/>
      <c r="AD752" s="1"/>
      <c r="AE752" s="1"/>
    </row>
    <row r="753" spans="1:31" ht="31.5" customHeight="1" x14ac:dyDescent="0.25">
      <c r="A753" s="27" t="s">
        <v>1580</v>
      </c>
      <c r="B753" s="28" t="s">
        <v>1591</v>
      </c>
      <c r="C753" s="56" t="s">
        <v>1592</v>
      </c>
      <c r="D753" s="42">
        <v>4.8566541000000001</v>
      </c>
      <c r="E753" s="42">
        <v>0</v>
      </c>
      <c r="F753" s="42">
        <f t="shared" si="233"/>
        <v>4.8566541000000001</v>
      </c>
      <c r="G753" s="42">
        <f t="shared" si="234"/>
        <v>4.8566541000000001</v>
      </c>
      <c r="H753" s="42">
        <f t="shared" si="232"/>
        <v>4.4099952</v>
      </c>
      <c r="I753" s="42">
        <v>0</v>
      </c>
      <c r="J753" s="42">
        <v>0</v>
      </c>
      <c r="K753" s="42">
        <v>0</v>
      </c>
      <c r="L753" s="42">
        <v>4.4099952</v>
      </c>
      <c r="M753" s="42">
        <v>0</v>
      </c>
      <c r="N753" s="42">
        <v>0</v>
      </c>
      <c r="O753" s="42">
        <v>4.8566541000000001</v>
      </c>
      <c r="P753" s="42">
        <v>0</v>
      </c>
      <c r="Q753" s="42">
        <f t="shared" si="235"/>
        <v>0.44665890000000008</v>
      </c>
      <c r="R753" s="42">
        <f t="shared" si="236"/>
        <v>4.4099952</v>
      </c>
      <c r="S753" s="88">
        <v>1</v>
      </c>
      <c r="T753" s="40" t="s">
        <v>1321</v>
      </c>
      <c r="U753" s="1"/>
      <c r="W753" s="3"/>
      <c r="X753" s="3"/>
      <c r="Y753" s="3"/>
      <c r="Z753" s="3"/>
      <c r="AD753" s="1"/>
      <c r="AE753" s="1"/>
    </row>
    <row r="754" spans="1:31" ht="31.5" customHeight="1" x14ac:dyDescent="0.25">
      <c r="A754" s="27" t="s">
        <v>1580</v>
      </c>
      <c r="B754" s="28" t="s">
        <v>1593</v>
      </c>
      <c r="C754" s="56" t="s">
        <v>1594</v>
      </c>
      <c r="D754" s="42">
        <v>1.3873189200000002</v>
      </c>
      <c r="E754" s="42">
        <v>0</v>
      </c>
      <c r="F754" s="42">
        <f t="shared" si="233"/>
        <v>1.3873189200000002</v>
      </c>
      <c r="G754" s="42">
        <f t="shared" si="234"/>
        <v>1.3873189200000002</v>
      </c>
      <c r="H754" s="42">
        <f t="shared" si="232"/>
        <v>1.6537476</v>
      </c>
      <c r="I754" s="42">
        <v>0</v>
      </c>
      <c r="J754" s="42">
        <v>0</v>
      </c>
      <c r="K754" s="42">
        <v>0</v>
      </c>
      <c r="L754" s="42">
        <v>1.6537476</v>
      </c>
      <c r="M754" s="42">
        <v>0</v>
      </c>
      <c r="N754" s="42">
        <v>0</v>
      </c>
      <c r="O754" s="42">
        <v>1.3873189200000002</v>
      </c>
      <c r="P754" s="42">
        <v>0</v>
      </c>
      <c r="Q754" s="42">
        <f t="shared" si="235"/>
        <v>-0.26642867999999975</v>
      </c>
      <c r="R754" s="42">
        <f t="shared" si="236"/>
        <v>1.6537476</v>
      </c>
      <c r="S754" s="88">
        <v>1</v>
      </c>
      <c r="T754" s="40" t="s">
        <v>1321</v>
      </c>
      <c r="U754" s="1"/>
      <c r="W754" s="3"/>
      <c r="X754" s="3"/>
      <c r="Y754" s="3"/>
      <c r="Z754" s="3"/>
      <c r="AD754" s="1"/>
      <c r="AE754" s="1"/>
    </row>
    <row r="755" spans="1:31" ht="31.5" customHeight="1" x14ac:dyDescent="0.25">
      <c r="A755" s="27" t="s">
        <v>1580</v>
      </c>
      <c r="B755" s="28" t="s">
        <v>1595</v>
      </c>
      <c r="C755" s="56" t="s">
        <v>1596</v>
      </c>
      <c r="D755" s="42">
        <v>3.4734867600000001</v>
      </c>
      <c r="E755" s="42">
        <v>0</v>
      </c>
      <c r="F755" s="42">
        <f t="shared" si="233"/>
        <v>3.4734867600000001</v>
      </c>
      <c r="G755" s="42">
        <f t="shared" si="234"/>
        <v>3.4734867600000001</v>
      </c>
      <c r="H755" s="42">
        <f t="shared" si="232"/>
        <v>6.2842427999999995</v>
      </c>
      <c r="I755" s="42">
        <v>0</v>
      </c>
      <c r="J755" s="42">
        <v>0</v>
      </c>
      <c r="K755" s="42">
        <v>0</v>
      </c>
      <c r="L755" s="42">
        <v>1.8742475999999999</v>
      </c>
      <c r="M755" s="42">
        <v>0</v>
      </c>
      <c r="N755" s="42">
        <v>4.4099952</v>
      </c>
      <c r="O755" s="42">
        <v>3.4734867600000001</v>
      </c>
      <c r="P755" s="42">
        <v>0</v>
      </c>
      <c r="Q755" s="42">
        <f t="shared" si="235"/>
        <v>-2.8107560399999993</v>
      </c>
      <c r="R755" s="42">
        <f t="shared" si="236"/>
        <v>6.2842427999999995</v>
      </c>
      <c r="S755" s="88">
        <v>1</v>
      </c>
      <c r="T755" s="40" t="s">
        <v>1588</v>
      </c>
      <c r="U755" s="1"/>
      <c r="W755" s="3"/>
      <c r="X755" s="3"/>
      <c r="Y755" s="3"/>
      <c r="Z755" s="3"/>
      <c r="AD755" s="1"/>
      <c r="AE755" s="1"/>
    </row>
    <row r="756" spans="1:31" ht="31.5" customHeight="1" x14ac:dyDescent="0.25">
      <c r="A756" s="27" t="s">
        <v>1580</v>
      </c>
      <c r="B756" s="28" t="s">
        <v>1597</v>
      </c>
      <c r="C756" s="56" t="s">
        <v>1598</v>
      </c>
      <c r="D756" s="42">
        <v>1.6651424999999997</v>
      </c>
      <c r="E756" s="42">
        <v>0</v>
      </c>
      <c r="F756" s="42">
        <f t="shared" si="233"/>
        <v>1.6651424999999997</v>
      </c>
      <c r="G756" s="42">
        <f t="shared" si="234"/>
        <v>1.6651424999999997</v>
      </c>
      <c r="H756" s="42">
        <f t="shared" si="232"/>
        <v>0</v>
      </c>
      <c r="I756" s="42">
        <v>0</v>
      </c>
      <c r="J756" s="42">
        <v>0</v>
      </c>
      <c r="K756" s="42">
        <v>0</v>
      </c>
      <c r="L756" s="42">
        <v>0</v>
      </c>
      <c r="M756" s="42">
        <v>0</v>
      </c>
      <c r="N756" s="42">
        <v>0</v>
      </c>
      <c r="O756" s="42">
        <v>1.6651424999999997</v>
      </c>
      <c r="P756" s="42">
        <v>0</v>
      </c>
      <c r="Q756" s="42">
        <f t="shared" si="235"/>
        <v>1.6651424999999997</v>
      </c>
      <c r="R756" s="42">
        <f t="shared" si="236"/>
        <v>0</v>
      </c>
      <c r="S756" s="88">
        <v>0</v>
      </c>
      <c r="T756" s="24" t="s">
        <v>32</v>
      </c>
      <c r="U756" s="1"/>
      <c r="W756" s="3"/>
      <c r="X756" s="3"/>
      <c r="Y756" s="3"/>
      <c r="Z756" s="3"/>
      <c r="AD756" s="1"/>
      <c r="AE756" s="1"/>
    </row>
    <row r="757" spans="1:31" ht="31.5" customHeight="1" x14ac:dyDescent="0.25">
      <c r="A757" s="27" t="s">
        <v>1580</v>
      </c>
      <c r="B757" s="28" t="s">
        <v>1599</v>
      </c>
      <c r="C757" s="56" t="s">
        <v>1600</v>
      </c>
      <c r="D757" s="42">
        <v>1.7713398599999999</v>
      </c>
      <c r="E757" s="42">
        <v>0</v>
      </c>
      <c r="F757" s="42">
        <f t="shared" si="233"/>
        <v>1.7713398599999999</v>
      </c>
      <c r="G757" s="42">
        <f t="shared" si="234"/>
        <v>1.7713398599999999</v>
      </c>
      <c r="H757" s="42">
        <f t="shared" si="232"/>
        <v>0</v>
      </c>
      <c r="I757" s="42">
        <v>0</v>
      </c>
      <c r="J757" s="42">
        <v>0</v>
      </c>
      <c r="K757" s="42">
        <v>0</v>
      </c>
      <c r="L757" s="42">
        <v>0</v>
      </c>
      <c r="M757" s="42">
        <v>0</v>
      </c>
      <c r="N757" s="42">
        <v>0</v>
      </c>
      <c r="O757" s="42">
        <v>1.7713398599999999</v>
      </c>
      <c r="P757" s="42">
        <v>0</v>
      </c>
      <c r="Q757" s="42">
        <f t="shared" si="235"/>
        <v>1.7713398599999999</v>
      </c>
      <c r="R757" s="42">
        <f t="shared" si="236"/>
        <v>0</v>
      </c>
      <c r="S757" s="88">
        <v>0</v>
      </c>
      <c r="T757" s="24" t="s">
        <v>32</v>
      </c>
      <c r="U757" s="1"/>
      <c r="W757" s="3"/>
      <c r="X757" s="3"/>
      <c r="Y757" s="3"/>
      <c r="Z757" s="3"/>
      <c r="AD757" s="1"/>
      <c r="AE757" s="1"/>
    </row>
    <row r="758" spans="1:31" ht="31.5" customHeight="1" x14ac:dyDescent="0.25">
      <c r="A758" s="27" t="s">
        <v>1580</v>
      </c>
      <c r="B758" s="28" t="s">
        <v>1601</v>
      </c>
      <c r="C758" s="56" t="s">
        <v>1602</v>
      </c>
      <c r="D758" s="42">
        <v>0.26002714799999999</v>
      </c>
      <c r="E758" s="42">
        <v>0</v>
      </c>
      <c r="F758" s="42">
        <f t="shared" si="233"/>
        <v>0.26002714799999999</v>
      </c>
      <c r="G758" s="42">
        <f t="shared" si="234"/>
        <v>0.26002714799999999</v>
      </c>
      <c r="H758" s="42">
        <f t="shared" si="232"/>
        <v>0.25867867999999999</v>
      </c>
      <c r="I758" s="42">
        <v>0</v>
      </c>
      <c r="J758" s="42">
        <v>0</v>
      </c>
      <c r="K758" s="42">
        <v>0</v>
      </c>
      <c r="L758" s="42">
        <v>0.25867867999999999</v>
      </c>
      <c r="M758" s="42">
        <v>0</v>
      </c>
      <c r="N758" s="42">
        <v>0</v>
      </c>
      <c r="O758" s="42">
        <v>0.26002714799999999</v>
      </c>
      <c r="P758" s="42">
        <v>0</v>
      </c>
      <c r="Q758" s="42">
        <f t="shared" si="235"/>
        <v>1.3484679999999916E-3</v>
      </c>
      <c r="R758" s="42">
        <f t="shared" si="236"/>
        <v>0.25867867999999999</v>
      </c>
      <c r="S758" s="88">
        <v>1</v>
      </c>
      <c r="T758" s="40" t="s">
        <v>1321</v>
      </c>
      <c r="U758" s="1"/>
      <c r="W758" s="3"/>
      <c r="X758" s="3"/>
      <c r="Y758" s="3"/>
      <c r="Z758" s="3"/>
      <c r="AD758" s="1"/>
      <c r="AE758" s="1"/>
    </row>
    <row r="759" spans="1:31" ht="31.5" customHeight="1" x14ac:dyDescent="0.25">
      <c r="A759" s="27" t="s">
        <v>1580</v>
      </c>
      <c r="B759" s="28" t="s">
        <v>1603</v>
      </c>
      <c r="C759" s="56" t="s">
        <v>1604</v>
      </c>
      <c r="D759" s="42">
        <v>1.5566520000000001</v>
      </c>
      <c r="E759" s="42">
        <v>0</v>
      </c>
      <c r="F759" s="42">
        <f t="shared" si="233"/>
        <v>1.5566520000000001</v>
      </c>
      <c r="G759" s="42">
        <f t="shared" si="234"/>
        <v>1.5566520000000001</v>
      </c>
      <c r="H759" s="42">
        <f t="shared" si="232"/>
        <v>1.5335202699999999</v>
      </c>
      <c r="I759" s="42">
        <v>0</v>
      </c>
      <c r="J759" s="42">
        <v>0</v>
      </c>
      <c r="K759" s="42">
        <v>0</v>
      </c>
      <c r="L759" s="42">
        <v>0</v>
      </c>
      <c r="M759" s="42">
        <v>0</v>
      </c>
      <c r="N759" s="42">
        <v>1.5335202699999999</v>
      </c>
      <c r="O759" s="42">
        <v>1.5566520000000001</v>
      </c>
      <c r="P759" s="42">
        <v>0</v>
      </c>
      <c r="Q759" s="42">
        <f t="shared" si="235"/>
        <v>2.3131730000000239E-2</v>
      </c>
      <c r="R759" s="42">
        <f t="shared" si="236"/>
        <v>1.5335202699999999</v>
      </c>
      <c r="S759" s="88">
        <v>1</v>
      </c>
      <c r="T759" s="40" t="s">
        <v>1321</v>
      </c>
      <c r="U759" s="1"/>
      <c r="W759" s="3"/>
      <c r="X759" s="3"/>
      <c r="Y759" s="3"/>
      <c r="Z759" s="3"/>
      <c r="AD759" s="1"/>
      <c r="AE759" s="1"/>
    </row>
    <row r="760" spans="1:31" ht="31.5" customHeight="1" x14ac:dyDescent="0.25">
      <c r="A760" s="27" t="s">
        <v>1580</v>
      </c>
      <c r="B760" s="28" t="s">
        <v>1605</v>
      </c>
      <c r="C760" s="56" t="s">
        <v>1606</v>
      </c>
      <c r="D760" s="42">
        <v>2.3758807439999994</v>
      </c>
      <c r="E760" s="42">
        <v>0</v>
      </c>
      <c r="F760" s="42">
        <f t="shared" si="233"/>
        <v>2.3758807439999994</v>
      </c>
      <c r="G760" s="42">
        <f t="shared" si="234"/>
        <v>2.3758807439999994</v>
      </c>
      <c r="H760" s="42">
        <f t="shared" si="232"/>
        <v>0</v>
      </c>
      <c r="I760" s="42">
        <v>0</v>
      </c>
      <c r="J760" s="42">
        <v>0</v>
      </c>
      <c r="K760" s="42">
        <v>0</v>
      </c>
      <c r="L760" s="42">
        <v>0</v>
      </c>
      <c r="M760" s="42">
        <v>0</v>
      </c>
      <c r="N760" s="42">
        <v>0</v>
      </c>
      <c r="O760" s="42">
        <v>2.3758807439999994</v>
      </c>
      <c r="P760" s="42">
        <v>0</v>
      </c>
      <c r="Q760" s="42">
        <f t="shared" si="235"/>
        <v>2.3758807439999994</v>
      </c>
      <c r="R760" s="42">
        <f t="shared" si="236"/>
        <v>0</v>
      </c>
      <c r="S760" s="88">
        <v>0</v>
      </c>
      <c r="T760" s="24" t="s">
        <v>32</v>
      </c>
      <c r="U760" s="1"/>
      <c r="W760" s="3"/>
      <c r="X760" s="3"/>
      <c r="Y760" s="3"/>
      <c r="Z760" s="3"/>
      <c r="AD760" s="1"/>
      <c r="AE760" s="1"/>
    </row>
    <row r="761" spans="1:31" ht="31.5" customHeight="1" x14ac:dyDescent="0.25">
      <c r="A761" s="27" t="s">
        <v>1580</v>
      </c>
      <c r="B761" s="28" t="s">
        <v>1607</v>
      </c>
      <c r="C761" s="56" t="s">
        <v>1608</v>
      </c>
      <c r="D761" s="42">
        <v>93.562887047999993</v>
      </c>
      <c r="E761" s="42">
        <v>106.0085763</v>
      </c>
      <c r="F761" s="42">
        <f t="shared" si="233"/>
        <v>-12.445689252000008</v>
      </c>
      <c r="G761" s="42">
        <f t="shared" si="234"/>
        <v>93.562887047999993</v>
      </c>
      <c r="H761" s="42">
        <f t="shared" si="232"/>
        <v>0</v>
      </c>
      <c r="I761" s="42">
        <v>0</v>
      </c>
      <c r="J761" s="42">
        <v>0</v>
      </c>
      <c r="K761" s="42">
        <v>0</v>
      </c>
      <c r="L761" s="42">
        <v>0</v>
      </c>
      <c r="M761" s="42">
        <v>0</v>
      </c>
      <c r="N761" s="42">
        <v>0</v>
      </c>
      <c r="O761" s="42">
        <v>93.562887047999993</v>
      </c>
      <c r="P761" s="42">
        <v>0</v>
      </c>
      <c r="Q761" s="42">
        <f t="shared" si="235"/>
        <v>-12.445689252000008</v>
      </c>
      <c r="R761" s="42">
        <f t="shared" si="236"/>
        <v>0</v>
      </c>
      <c r="S761" s="88">
        <v>0</v>
      </c>
      <c r="T761" s="24" t="s">
        <v>32</v>
      </c>
      <c r="U761" s="1"/>
      <c r="W761" s="3"/>
      <c r="X761" s="3"/>
      <c r="Y761" s="3"/>
      <c r="Z761" s="3"/>
      <c r="AD761" s="1"/>
      <c r="AE761" s="1"/>
    </row>
    <row r="762" spans="1:31" ht="31.5" customHeight="1" x14ac:dyDescent="0.25">
      <c r="A762" s="27" t="s">
        <v>1580</v>
      </c>
      <c r="B762" s="28" t="s">
        <v>1609</v>
      </c>
      <c r="C762" s="56" t="s">
        <v>1610</v>
      </c>
      <c r="D762" s="42">
        <v>7.5481835999999983E-2</v>
      </c>
      <c r="E762" s="42">
        <v>0</v>
      </c>
      <c r="F762" s="42">
        <f t="shared" si="233"/>
        <v>7.5481835999999983E-2</v>
      </c>
      <c r="G762" s="42">
        <f t="shared" si="234"/>
        <v>7.5481835999999983E-2</v>
      </c>
      <c r="H762" s="42">
        <f t="shared" si="232"/>
        <v>0</v>
      </c>
      <c r="I762" s="42">
        <v>0</v>
      </c>
      <c r="J762" s="42">
        <v>0</v>
      </c>
      <c r="K762" s="42">
        <v>0</v>
      </c>
      <c r="L762" s="42">
        <v>0</v>
      </c>
      <c r="M762" s="42">
        <v>0</v>
      </c>
      <c r="N762" s="42">
        <v>0</v>
      </c>
      <c r="O762" s="42">
        <v>7.5481835999999983E-2</v>
      </c>
      <c r="P762" s="42">
        <v>0</v>
      </c>
      <c r="Q762" s="42">
        <f t="shared" si="235"/>
        <v>7.5481835999999983E-2</v>
      </c>
      <c r="R762" s="42">
        <f t="shared" si="236"/>
        <v>0</v>
      </c>
      <c r="S762" s="88">
        <v>0</v>
      </c>
      <c r="T762" s="24" t="s">
        <v>32</v>
      </c>
      <c r="U762" s="1"/>
      <c r="W762" s="3"/>
      <c r="X762" s="3"/>
      <c r="Y762" s="3"/>
      <c r="Z762" s="3"/>
      <c r="AD762" s="1"/>
      <c r="AE762" s="1"/>
    </row>
    <row r="763" spans="1:31" ht="31.5" customHeight="1" x14ac:dyDescent="0.25">
      <c r="A763" s="27" t="s">
        <v>1580</v>
      </c>
      <c r="B763" s="28" t="s">
        <v>1611</v>
      </c>
      <c r="C763" s="56" t="s">
        <v>1612</v>
      </c>
      <c r="D763" s="42">
        <v>2.466613884</v>
      </c>
      <c r="E763" s="42">
        <v>0</v>
      </c>
      <c r="F763" s="42">
        <f t="shared" si="233"/>
        <v>2.466613884</v>
      </c>
      <c r="G763" s="42">
        <f t="shared" si="234"/>
        <v>2.466613884</v>
      </c>
      <c r="H763" s="42">
        <f t="shared" si="232"/>
        <v>4.2</v>
      </c>
      <c r="I763" s="42">
        <v>0</v>
      </c>
      <c r="J763" s="42">
        <v>0</v>
      </c>
      <c r="K763" s="42">
        <v>0</v>
      </c>
      <c r="L763" s="42">
        <v>0</v>
      </c>
      <c r="M763" s="42">
        <v>0</v>
      </c>
      <c r="N763" s="42">
        <v>4.2</v>
      </c>
      <c r="O763" s="42">
        <v>2.466613884</v>
      </c>
      <c r="P763" s="42">
        <v>0</v>
      </c>
      <c r="Q763" s="42">
        <f t="shared" si="235"/>
        <v>-1.7333861160000001</v>
      </c>
      <c r="R763" s="42">
        <f t="shared" si="236"/>
        <v>4.2</v>
      </c>
      <c r="S763" s="88">
        <v>1</v>
      </c>
      <c r="T763" s="40" t="s">
        <v>1321</v>
      </c>
      <c r="U763" s="1"/>
      <c r="W763" s="3"/>
      <c r="X763" s="3"/>
      <c r="Y763" s="3"/>
      <c r="Z763" s="3"/>
      <c r="AD763" s="1"/>
      <c r="AE763" s="1"/>
    </row>
    <row r="764" spans="1:31" ht="31.5" customHeight="1" x14ac:dyDescent="0.25">
      <c r="A764" s="27" t="s">
        <v>1580</v>
      </c>
      <c r="B764" s="28" t="s">
        <v>1613</v>
      </c>
      <c r="C764" s="56" t="s">
        <v>1614</v>
      </c>
      <c r="D764" s="42">
        <v>0.15094274399999999</v>
      </c>
      <c r="E764" s="42">
        <v>0</v>
      </c>
      <c r="F764" s="42">
        <f t="shared" si="233"/>
        <v>0.15094274399999999</v>
      </c>
      <c r="G764" s="42">
        <f t="shared" si="234"/>
        <v>0.15094274399999999</v>
      </c>
      <c r="H764" s="42">
        <f t="shared" si="232"/>
        <v>0</v>
      </c>
      <c r="I764" s="42">
        <v>0</v>
      </c>
      <c r="J764" s="42">
        <v>0</v>
      </c>
      <c r="K764" s="42">
        <v>0</v>
      </c>
      <c r="L764" s="42">
        <v>0</v>
      </c>
      <c r="M764" s="42">
        <v>0</v>
      </c>
      <c r="N764" s="42">
        <v>0</v>
      </c>
      <c r="O764" s="42">
        <v>0.15094274399999999</v>
      </c>
      <c r="P764" s="42">
        <v>0</v>
      </c>
      <c r="Q764" s="42">
        <f t="shared" si="235"/>
        <v>0.15094274399999999</v>
      </c>
      <c r="R764" s="42">
        <f t="shared" si="236"/>
        <v>0</v>
      </c>
      <c r="S764" s="88">
        <v>0</v>
      </c>
      <c r="T764" s="40" t="s">
        <v>1321</v>
      </c>
      <c r="U764" s="1"/>
      <c r="W764" s="3"/>
      <c r="X764" s="3"/>
      <c r="Y764" s="3"/>
      <c r="Z764" s="3"/>
      <c r="AD764" s="1"/>
      <c r="AE764" s="1"/>
    </row>
    <row r="765" spans="1:31" ht="31.5" customHeight="1" x14ac:dyDescent="0.25">
      <c r="A765" s="27" t="s">
        <v>1580</v>
      </c>
      <c r="B765" s="28" t="s">
        <v>1615</v>
      </c>
      <c r="C765" s="56" t="s">
        <v>1616</v>
      </c>
      <c r="D765" s="42">
        <v>7.4138328000000003E-2</v>
      </c>
      <c r="E765" s="42">
        <v>0</v>
      </c>
      <c r="F765" s="42">
        <f t="shared" si="233"/>
        <v>7.4138328000000003E-2</v>
      </c>
      <c r="G765" s="42">
        <f t="shared" si="234"/>
        <v>7.4138328000000003E-2</v>
      </c>
      <c r="H765" s="42">
        <f t="shared" si="232"/>
        <v>0</v>
      </c>
      <c r="I765" s="42">
        <v>0</v>
      </c>
      <c r="J765" s="42">
        <v>0</v>
      </c>
      <c r="K765" s="42">
        <v>0</v>
      </c>
      <c r="L765" s="42">
        <v>0</v>
      </c>
      <c r="M765" s="42">
        <v>0</v>
      </c>
      <c r="N765" s="42">
        <v>0</v>
      </c>
      <c r="O765" s="42">
        <v>7.4138328000000003E-2</v>
      </c>
      <c r="P765" s="42">
        <v>0</v>
      </c>
      <c r="Q765" s="42">
        <f t="shared" si="235"/>
        <v>7.4138328000000003E-2</v>
      </c>
      <c r="R765" s="42">
        <f t="shared" si="236"/>
        <v>0</v>
      </c>
      <c r="S765" s="88">
        <v>0</v>
      </c>
      <c r="T765" s="24" t="s">
        <v>32</v>
      </c>
      <c r="U765" s="1"/>
      <c r="W765" s="3"/>
      <c r="X765" s="3"/>
      <c r="Y765" s="3"/>
      <c r="Z765" s="3"/>
      <c r="AD765" s="1"/>
      <c r="AE765" s="1"/>
    </row>
    <row r="766" spans="1:31" ht="31.5" customHeight="1" x14ac:dyDescent="0.25">
      <c r="A766" s="27" t="s">
        <v>1580</v>
      </c>
      <c r="B766" s="28" t="s">
        <v>1617</v>
      </c>
      <c r="C766" s="56" t="s">
        <v>1618</v>
      </c>
      <c r="D766" s="42">
        <v>0.49062410400000001</v>
      </c>
      <c r="E766" s="42">
        <v>0</v>
      </c>
      <c r="F766" s="42">
        <f t="shared" si="233"/>
        <v>0.49062410400000001</v>
      </c>
      <c r="G766" s="42">
        <f t="shared" si="234"/>
        <v>0.49062410400000001</v>
      </c>
      <c r="H766" s="42">
        <f t="shared" si="232"/>
        <v>0.85144931999999995</v>
      </c>
      <c r="I766" s="42">
        <v>0</v>
      </c>
      <c r="J766" s="42">
        <v>0</v>
      </c>
      <c r="K766" s="42">
        <v>0</v>
      </c>
      <c r="L766" s="42">
        <v>0</v>
      </c>
      <c r="M766" s="42">
        <v>0</v>
      </c>
      <c r="N766" s="42">
        <v>0.85144931999999995</v>
      </c>
      <c r="O766" s="42">
        <v>0.49062410400000001</v>
      </c>
      <c r="P766" s="42">
        <v>0</v>
      </c>
      <c r="Q766" s="42">
        <f t="shared" si="235"/>
        <v>-0.36082521599999995</v>
      </c>
      <c r="R766" s="42">
        <f t="shared" si="236"/>
        <v>0.85144931999999995</v>
      </c>
      <c r="S766" s="88">
        <v>1</v>
      </c>
      <c r="T766" s="40" t="s">
        <v>1321</v>
      </c>
      <c r="U766" s="1"/>
      <c r="W766" s="3"/>
      <c r="X766" s="3"/>
      <c r="Y766" s="3"/>
      <c r="Z766" s="3"/>
      <c r="AD766" s="1"/>
      <c r="AE766" s="1"/>
    </row>
    <row r="767" spans="1:31" ht="31.5" customHeight="1" x14ac:dyDescent="0.25">
      <c r="A767" s="27" t="s">
        <v>1580</v>
      </c>
      <c r="B767" s="28" t="s">
        <v>1619</v>
      </c>
      <c r="C767" s="56" t="s">
        <v>1620</v>
      </c>
      <c r="D767" s="42">
        <v>0.69190377599999997</v>
      </c>
      <c r="E767" s="42">
        <v>0</v>
      </c>
      <c r="F767" s="42">
        <f t="shared" si="233"/>
        <v>0.69190377599999997</v>
      </c>
      <c r="G767" s="42">
        <f t="shared" si="234"/>
        <v>0.69190377599999997</v>
      </c>
      <c r="H767" s="42">
        <f t="shared" si="232"/>
        <v>0</v>
      </c>
      <c r="I767" s="42">
        <v>0</v>
      </c>
      <c r="J767" s="42">
        <v>0</v>
      </c>
      <c r="K767" s="42">
        <v>0</v>
      </c>
      <c r="L767" s="42">
        <v>0</v>
      </c>
      <c r="M767" s="42">
        <v>0</v>
      </c>
      <c r="N767" s="42">
        <v>0</v>
      </c>
      <c r="O767" s="42">
        <v>0.69190377599999997</v>
      </c>
      <c r="P767" s="42">
        <v>0</v>
      </c>
      <c r="Q767" s="42">
        <f t="shared" si="235"/>
        <v>0.69190377599999997</v>
      </c>
      <c r="R767" s="42">
        <f t="shared" si="236"/>
        <v>0</v>
      </c>
      <c r="S767" s="88">
        <v>0</v>
      </c>
      <c r="T767" s="24" t="s">
        <v>32</v>
      </c>
      <c r="U767" s="1"/>
      <c r="W767" s="3"/>
      <c r="X767" s="3"/>
      <c r="Y767" s="3"/>
      <c r="Z767" s="3"/>
      <c r="AD767" s="1"/>
      <c r="AE767" s="1"/>
    </row>
    <row r="768" spans="1:31" ht="31.5" customHeight="1" x14ac:dyDescent="0.25">
      <c r="A768" s="27" t="s">
        <v>1580</v>
      </c>
      <c r="B768" s="28" t="s">
        <v>1621</v>
      </c>
      <c r="C768" s="56" t="s">
        <v>1622</v>
      </c>
      <c r="D768" s="42">
        <v>6.2900412599999989</v>
      </c>
      <c r="E768" s="42">
        <v>0</v>
      </c>
      <c r="F768" s="42">
        <f t="shared" si="233"/>
        <v>6.2900412599999989</v>
      </c>
      <c r="G768" s="42">
        <f t="shared" si="234"/>
        <v>6.2900412599999989</v>
      </c>
      <c r="H768" s="42">
        <f t="shared" si="232"/>
        <v>0</v>
      </c>
      <c r="I768" s="42">
        <v>0</v>
      </c>
      <c r="J768" s="42">
        <v>0</v>
      </c>
      <c r="K768" s="42">
        <v>0</v>
      </c>
      <c r="L768" s="42">
        <v>0</v>
      </c>
      <c r="M768" s="42">
        <v>0</v>
      </c>
      <c r="N768" s="42">
        <v>0</v>
      </c>
      <c r="O768" s="42">
        <v>6.2900412599999989</v>
      </c>
      <c r="P768" s="42">
        <v>0</v>
      </c>
      <c r="Q768" s="42">
        <f t="shared" si="235"/>
        <v>6.2900412599999989</v>
      </c>
      <c r="R768" s="42">
        <f t="shared" si="236"/>
        <v>0</v>
      </c>
      <c r="S768" s="88">
        <v>0</v>
      </c>
      <c r="T768" s="24" t="s">
        <v>32</v>
      </c>
      <c r="U768" s="1"/>
      <c r="W768" s="3"/>
      <c r="X768" s="3"/>
      <c r="Y768" s="3"/>
      <c r="Z768" s="3"/>
      <c r="AD768" s="1"/>
      <c r="AE768" s="1"/>
    </row>
    <row r="769" spans="1:31" ht="31.5" customHeight="1" x14ac:dyDescent="0.25">
      <c r="A769" s="27" t="s">
        <v>1580</v>
      </c>
      <c r="B769" s="28" t="s">
        <v>1623</v>
      </c>
      <c r="C769" s="56" t="s">
        <v>1624</v>
      </c>
      <c r="D769" s="42">
        <v>0.10570175999999999</v>
      </c>
      <c r="E769" s="42">
        <v>0</v>
      </c>
      <c r="F769" s="42">
        <f t="shared" si="233"/>
        <v>0.10570175999999999</v>
      </c>
      <c r="G769" s="42">
        <f t="shared" si="234"/>
        <v>0.10570175999999999</v>
      </c>
      <c r="H769" s="42">
        <f t="shared" si="232"/>
        <v>0</v>
      </c>
      <c r="I769" s="42">
        <v>0</v>
      </c>
      <c r="J769" s="42">
        <v>0</v>
      </c>
      <c r="K769" s="42">
        <v>0</v>
      </c>
      <c r="L769" s="42">
        <v>0</v>
      </c>
      <c r="M769" s="42">
        <v>0</v>
      </c>
      <c r="N769" s="42">
        <v>0</v>
      </c>
      <c r="O769" s="42">
        <v>0.10570175999999999</v>
      </c>
      <c r="P769" s="42">
        <v>0</v>
      </c>
      <c r="Q769" s="42">
        <f t="shared" si="235"/>
        <v>0.10570175999999999</v>
      </c>
      <c r="R769" s="42">
        <f t="shared" si="236"/>
        <v>0</v>
      </c>
      <c r="S769" s="88">
        <v>0</v>
      </c>
      <c r="T769" s="24" t="s">
        <v>32</v>
      </c>
      <c r="U769" s="1"/>
      <c r="W769" s="3"/>
      <c r="X769" s="3"/>
      <c r="Y769" s="3"/>
      <c r="Z769" s="3"/>
      <c r="AD769" s="1"/>
      <c r="AE769" s="1"/>
    </row>
    <row r="770" spans="1:31" ht="31.5" customHeight="1" x14ac:dyDescent="0.25">
      <c r="A770" s="27" t="s">
        <v>1580</v>
      </c>
      <c r="B770" s="28" t="s">
        <v>1625</v>
      </c>
      <c r="C770" s="56" t="s">
        <v>1626</v>
      </c>
      <c r="D770" s="42">
        <v>0.85962570000000005</v>
      </c>
      <c r="E770" s="42">
        <v>0</v>
      </c>
      <c r="F770" s="42">
        <f t="shared" si="233"/>
        <v>0.85962570000000005</v>
      </c>
      <c r="G770" s="42">
        <f t="shared" si="234"/>
        <v>0.85962570000000005</v>
      </c>
      <c r="H770" s="42">
        <f t="shared" si="232"/>
        <v>0.70727461000000003</v>
      </c>
      <c r="I770" s="42">
        <v>0</v>
      </c>
      <c r="J770" s="42">
        <v>0</v>
      </c>
      <c r="K770" s="42">
        <v>0</v>
      </c>
      <c r="L770" s="42">
        <v>0</v>
      </c>
      <c r="M770" s="42">
        <v>0</v>
      </c>
      <c r="N770" s="42">
        <v>0.70727461000000003</v>
      </c>
      <c r="O770" s="42">
        <v>0.85962570000000005</v>
      </c>
      <c r="P770" s="42">
        <v>0</v>
      </c>
      <c r="Q770" s="42">
        <f t="shared" si="235"/>
        <v>0.15235109000000002</v>
      </c>
      <c r="R770" s="42">
        <f t="shared" si="236"/>
        <v>0.70727461000000003</v>
      </c>
      <c r="S770" s="88">
        <v>1</v>
      </c>
      <c r="T770" s="40" t="s">
        <v>1321</v>
      </c>
      <c r="U770" s="1"/>
      <c r="W770" s="3"/>
      <c r="X770" s="3"/>
      <c r="Y770" s="3"/>
      <c r="Z770" s="3"/>
      <c r="AD770" s="1"/>
      <c r="AE770" s="1"/>
    </row>
    <row r="771" spans="1:31" ht="31.5" customHeight="1" x14ac:dyDescent="0.25">
      <c r="A771" s="27" t="s">
        <v>1580</v>
      </c>
      <c r="B771" s="28" t="s">
        <v>1627</v>
      </c>
      <c r="C771" s="56" t="s">
        <v>1628</v>
      </c>
      <c r="D771" s="42" t="s">
        <v>32</v>
      </c>
      <c r="E771" s="42" t="s">
        <v>32</v>
      </c>
      <c r="F771" s="42" t="s">
        <v>32</v>
      </c>
      <c r="G771" s="42" t="s">
        <v>32</v>
      </c>
      <c r="H771" s="42">
        <f t="shared" si="232"/>
        <v>0.459096</v>
      </c>
      <c r="I771" s="42" t="s">
        <v>32</v>
      </c>
      <c r="J771" s="42">
        <v>0</v>
      </c>
      <c r="K771" s="42" t="s">
        <v>32</v>
      </c>
      <c r="L771" s="42">
        <v>0.459096</v>
      </c>
      <c r="M771" s="42" t="s">
        <v>32</v>
      </c>
      <c r="N771" s="42">
        <v>0</v>
      </c>
      <c r="O771" s="42" t="s">
        <v>32</v>
      </c>
      <c r="P771" s="42">
        <v>0</v>
      </c>
      <c r="Q771" s="42" t="s">
        <v>32</v>
      </c>
      <c r="R771" s="42" t="s">
        <v>32</v>
      </c>
      <c r="S771" s="88" t="s">
        <v>32</v>
      </c>
      <c r="T771" s="40" t="s">
        <v>1629</v>
      </c>
      <c r="U771" s="1"/>
      <c r="W771" s="3"/>
      <c r="X771" s="3"/>
      <c r="Y771" s="3"/>
      <c r="Z771" s="3"/>
      <c r="AD771" s="1"/>
      <c r="AE771" s="1"/>
    </row>
    <row r="772" spans="1:31" ht="31.5" customHeight="1" x14ac:dyDescent="0.25">
      <c r="A772" s="27" t="s">
        <v>1580</v>
      </c>
      <c r="B772" s="28" t="s">
        <v>1630</v>
      </c>
      <c r="C772" s="56" t="s">
        <v>1631</v>
      </c>
      <c r="D772" s="42" t="s">
        <v>32</v>
      </c>
      <c r="E772" s="42" t="s">
        <v>32</v>
      </c>
      <c r="F772" s="42" t="s">
        <v>32</v>
      </c>
      <c r="G772" s="42" t="s">
        <v>32</v>
      </c>
      <c r="H772" s="42">
        <f t="shared" si="232"/>
        <v>0.14696879999999998</v>
      </c>
      <c r="I772" s="42" t="s">
        <v>32</v>
      </c>
      <c r="J772" s="42">
        <v>0</v>
      </c>
      <c r="K772" s="42" t="s">
        <v>32</v>
      </c>
      <c r="L772" s="42">
        <v>0.14696879999999998</v>
      </c>
      <c r="M772" s="42" t="s">
        <v>32</v>
      </c>
      <c r="N772" s="42">
        <v>0</v>
      </c>
      <c r="O772" s="42" t="s">
        <v>32</v>
      </c>
      <c r="P772" s="42">
        <v>0</v>
      </c>
      <c r="Q772" s="42" t="s">
        <v>32</v>
      </c>
      <c r="R772" s="42" t="s">
        <v>32</v>
      </c>
      <c r="S772" s="88" t="s">
        <v>32</v>
      </c>
      <c r="T772" s="40" t="s">
        <v>1629</v>
      </c>
      <c r="U772" s="1"/>
      <c r="W772" s="3"/>
      <c r="X772" s="3"/>
      <c r="Y772" s="3"/>
      <c r="Z772" s="3"/>
      <c r="AD772" s="1"/>
      <c r="AE772" s="1"/>
    </row>
    <row r="773" spans="1:31" ht="40.5" customHeight="1" x14ac:dyDescent="0.25">
      <c r="A773" s="27" t="s">
        <v>1580</v>
      </c>
      <c r="B773" s="28" t="s">
        <v>1632</v>
      </c>
      <c r="C773" s="56" t="s">
        <v>1633</v>
      </c>
      <c r="D773" s="42" t="s">
        <v>32</v>
      </c>
      <c r="E773" s="42" t="s">
        <v>32</v>
      </c>
      <c r="F773" s="42" t="s">
        <v>32</v>
      </c>
      <c r="G773" s="42" t="s">
        <v>32</v>
      </c>
      <c r="H773" s="42">
        <f t="shared" si="232"/>
        <v>0.67</v>
      </c>
      <c r="I773" s="42" t="s">
        <v>32</v>
      </c>
      <c r="J773" s="42">
        <v>0</v>
      </c>
      <c r="K773" s="42" t="s">
        <v>32</v>
      </c>
      <c r="L773" s="42">
        <v>0.67</v>
      </c>
      <c r="M773" s="42" t="s">
        <v>32</v>
      </c>
      <c r="N773" s="42">
        <v>0</v>
      </c>
      <c r="O773" s="42" t="s">
        <v>32</v>
      </c>
      <c r="P773" s="42">
        <v>0</v>
      </c>
      <c r="Q773" s="42" t="s">
        <v>32</v>
      </c>
      <c r="R773" s="42" t="s">
        <v>32</v>
      </c>
      <c r="S773" s="88" t="s">
        <v>32</v>
      </c>
      <c r="T773" s="40" t="s">
        <v>1629</v>
      </c>
      <c r="U773" s="1"/>
      <c r="W773" s="3"/>
      <c r="X773" s="3"/>
      <c r="Y773" s="3"/>
      <c r="Z773" s="3"/>
      <c r="AD773" s="1"/>
      <c r="AE773" s="1"/>
    </row>
    <row r="774" spans="1:31" ht="31.5" customHeight="1" x14ac:dyDescent="0.25">
      <c r="A774" s="27" t="s">
        <v>1580</v>
      </c>
      <c r="B774" s="28" t="s">
        <v>1634</v>
      </c>
      <c r="C774" s="56" t="s">
        <v>1635</v>
      </c>
      <c r="D774" s="42" t="s">
        <v>32</v>
      </c>
      <c r="E774" s="42" t="s">
        <v>32</v>
      </c>
      <c r="F774" s="42" t="s">
        <v>32</v>
      </c>
      <c r="G774" s="42" t="s">
        <v>32</v>
      </c>
      <c r="H774" s="42">
        <f t="shared" si="232"/>
        <v>1.5534059999999998</v>
      </c>
      <c r="I774" s="42" t="s">
        <v>32</v>
      </c>
      <c r="J774" s="42">
        <v>1.5534059999999998</v>
      </c>
      <c r="K774" s="42" t="s">
        <v>32</v>
      </c>
      <c r="L774" s="42">
        <v>0</v>
      </c>
      <c r="M774" s="42" t="s">
        <v>32</v>
      </c>
      <c r="N774" s="42">
        <v>0</v>
      </c>
      <c r="O774" s="90" t="s">
        <v>32</v>
      </c>
      <c r="P774" s="42">
        <v>0</v>
      </c>
      <c r="Q774" s="42" t="s">
        <v>32</v>
      </c>
      <c r="R774" s="42" t="s">
        <v>32</v>
      </c>
      <c r="S774" s="88" t="s">
        <v>32</v>
      </c>
      <c r="T774" s="40" t="s">
        <v>1629</v>
      </c>
      <c r="U774" s="1"/>
      <c r="W774" s="3"/>
      <c r="X774" s="3"/>
      <c r="Y774" s="3"/>
      <c r="Z774" s="3"/>
      <c r="AD774" s="1"/>
      <c r="AE774" s="1"/>
    </row>
    <row r="775" spans="1:31" ht="31.5" customHeight="1" x14ac:dyDescent="0.25">
      <c r="A775" s="27" t="s">
        <v>1580</v>
      </c>
      <c r="B775" s="28" t="s">
        <v>1636</v>
      </c>
      <c r="C775" s="56" t="s">
        <v>1637</v>
      </c>
      <c r="D775" s="42" t="s">
        <v>32</v>
      </c>
      <c r="E775" s="42" t="s">
        <v>32</v>
      </c>
      <c r="F775" s="42" t="s">
        <v>32</v>
      </c>
      <c r="G775" s="42" t="s">
        <v>32</v>
      </c>
      <c r="H775" s="42">
        <f t="shared" si="232"/>
        <v>0.54959999999999998</v>
      </c>
      <c r="I775" s="42" t="s">
        <v>32</v>
      </c>
      <c r="J775" s="42">
        <v>0.54959999999999998</v>
      </c>
      <c r="K775" s="42" t="s">
        <v>32</v>
      </c>
      <c r="L775" s="42">
        <v>0</v>
      </c>
      <c r="M775" s="42" t="s">
        <v>32</v>
      </c>
      <c r="N775" s="42">
        <v>0</v>
      </c>
      <c r="O775" s="90" t="s">
        <v>32</v>
      </c>
      <c r="P775" s="42">
        <v>0</v>
      </c>
      <c r="Q775" s="42" t="s">
        <v>32</v>
      </c>
      <c r="R775" s="42" t="s">
        <v>32</v>
      </c>
      <c r="S775" s="91" t="s">
        <v>32</v>
      </c>
      <c r="T775" s="40" t="s">
        <v>1629</v>
      </c>
      <c r="U775" s="1"/>
      <c r="W775" s="3"/>
      <c r="X775" s="3"/>
      <c r="Y775" s="3"/>
      <c r="Z775" s="3"/>
      <c r="AD775" s="1"/>
      <c r="AE775" s="1"/>
    </row>
    <row r="776" spans="1:31" ht="31.5" customHeight="1" x14ac:dyDescent="0.25">
      <c r="A776" s="27" t="s">
        <v>1580</v>
      </c>
      <c r="B776" s="116" t="s">
        <v>1638</v>
      </c>
      <c r="C776" s="117" t="s">
        <v>1639</v>
      </c>
      <c r="D776" s="42" t="s">
        <v>32</v>
      </c>
      <c r="E776" s="42" t="s">
        <v>32</v>
      </c>
      <c r="F776" s="42" t="s">
        <v>32</v>
      </c>
      <c r="G776" s="42" t="s">
        <v>32</v>
      </c>
      <c r="H776" s="42">
        <f t="shared" si="232"/>
        <v>1.2325999999999999</v>
      </c>
      <c r="I776" s="42" t="s">
        <v>32</v>
      </c>
      <c r="J776" s="95">
        <v>0</v>
      </c>
      <c r="K776" s="42" t="s">
        <v>32</v>
      </c>
      <c r="L776" s="42">
        <v>0</v>
      </c>
      <c r="M776" s="42" t="s">
        <v>32</v>
      </c>
      <c r="N776" s="42">
        <v>1.2325999999999999</v>
      </c>
      <c r="O776" s="90" t="s">
        <v>32</v>
      </c>
      <c r="P776" s="42">
        <v>0</v>
      </c>
      <c r="Q776" s="42" t="s">
        <v>32</v>
      </c>
      <c r="R776" s="42" t="s">
        <v>32</v>
      </c>
      <c r="S776" s="88" t="s">
        <v>32</v>
      </c>
      <c r="T776" s="40" t="s">
        <v>1629</v>
      </c>
      <c r="U776" s="1"/>
      <c r="W776" s="3"/>
      <c r="X776" s="3"/>
      <c r="Y776" s="3"/>
      <c r="Z776" s="3"/>
      <c r="AD776" s="1"/>
      <c r="AE776" s="1"/>
    </row>
    <row r="777" spans="1:31" ht="31.5" customHeight="1" x14ac:dyDescent="0.25">
      <c r="A777" s="27" t="s">
        <v>1580</v>
      </c>
      <c r="B777" s="116" t="s">
        <v>1640</v>
      </c>
      <c r="C777" s="117" t="s">
        <v>1641</v>
      </c>
      <c r="D777" s="42" t="s">
        <v>32</v>
      </c>
      <c r="E777" s="42" t="s">
        <v>32</v>
      </c>
      <c r="F777" s="42" t="s">
        <v>32</v>
      </c>
      <c r="G777" s="42" t="s">
        <v>32</v>
      </c>
      <c r="H777" s="42">
        <f t="shared" si="232"/>
        <v>0</v>
      </c>
      <c r="I777" s="42" t="s">
        <v>32</v>
      </c>
      <c r="J777" s="95">
        <v>0</v>
      </c>
      <c r="K777" s="42" t="s">
        <v>32</v>
      </c>
      <c r="L777" s="42">
        <v>0</v>
      </c>
      <c r="M777" s="42" t="s">
        <v>32</v>
      </c>
      <c r="N777" s="42">
        <v>0</v>
      </c>
      <c r="O777" s="90" t="s">
        <v>32</v>
      </c>
      <c r="P777" s="42">
        <v>0</v>
      </c>
      <c r="Q777" s="42" t="s">
        <v>32</v>
      </c>
      <c r="R777" s="42" t="s">
        <v>32</v>
      </c>
      <c r="S777" s="88" t="s">
        <v>32</v>
      </c>
      <c r="T777" s="40" t="s">
        <v>1629</v>
      </c>
      <c r="U777" s="1"/>
      <c r="W777" s="3"/>
      <c r="X777" s="3"/>
      <c r="Y777" s="3"/>
      <c r="Z777" s="3"/>
      <c r="AD777" s="1"/>
      <c r="AE777" s="1"/>
    </row>
    <row r="778" spans="1:31" ht="31.5" customHeight="1" x14ac:dyDescent="0.25">
      <c r="A778" s="27" t="s">
        <v>1580</v>
      </c>
      <c r="B778" s="116" t="s">
        <v>1642</v>
      </c>
      <c r="C778" s="117" t="s">
        <v>1643</v>
      </c>
      <c r="D778" s="42" t="s">
        <v>32</v>
      </c>
      <c r="E778" s="42" t="s">
        <v>32</v>
      </c>
      <c r="F778" s="42" t="s">
        <v>32</v>
      </c>
      <c r="G778" s="42" t="s">
        <v>32</v>
      </c>
      <c r="H778" s="42">
        <f t="shared" si="232"/>
        <v>0.33039999999999997</v>
      </c>
      <c r="I778" s="42" t="s">
        <v>32</v>
      </c>
      <c r="J778" s="95">
        <v>0</v>
      </c>
      <c r="K778" s="42" t="s">
        <v>32</v>
      </c>
      <c r="L778" s="42">
        <v>0.33039999999999997</v>
      </c>
      <c r="M778" s="42" t="s">
        <v>32</v>
      </c>
      <c r="N778" s="42">
        <v>0</v>
      </c>
      <c r="O778" s="90" t="s">
        <v>32</v>
      </c>
      <c r="P778" s="42">
        <v>0</v>
      </c>
      <c r="Q778" s="42" t="s">
        <v>32</v>
      </c>
      <c r="R778" s="42" t="s">
        <v>32</v>
      </c>
      <c r="S778" s="97" t="s">
        <v>32</v>
      </c>
      <c r="T778" s="40" t="s">
        <v>1629</v>
      </c>
      <c r="U778" s="1"/>
      <c r="W778" s="3"/>
      <c r="X778" s="3"/>
      <c r="Y778" s="3"/>
      <c r="Z778" s="3"/>
      <c r="AD778" s="1"/>
      <c r="AE778" s="1"/>
    </row>
    <row r="779" spans="1:31" ht="31.5" customHeight="1" x14ac:dyDescent="0.25">
      <c r="A779" s="27" t="s">
        <v>1580</v>
      </c>
      <c r="B779" s="116" t="s">
        <v>1644</v>
      </c>
      <c r="C779" s="117" t="s">
        <v>1645</v>
      </c>
      <c r="D779" s="42" t="s">
        <v>32</v>
      </c>
      <c r="E779" s="42" t="s">
        <v>32</v>
      </c>
      <c r="F779" s="42" t="s">
        <v>32</v>
      </c>
      <c r="G779" s="42" t="s">
        <v>32</v>
      </c>
      <c r="H779" s="42">
        <f t="shared" si="232"/>
        <v>0.60799999999999998</v>
      </c>
      <c r="I779" s="42" t="s">
        <v>32</v>
      </c>
      <c r="J779" s="95">
        <v>0</v>
      </c>
      <c r="K779" s="42" t="s">
        <v>32</v>
      </c>
      <c r="L779" s="42">
        <v>0.60799999999999998</v>
      </c>
      <c r="M779" s="42" t="s">
        <v>32</v>
      </c>
      <c r="N779" s="42">
        <v>0</v>
      </c>
      <c r="O779" s="90" t="s">
        <v>32</v>
      </c>
      <c r="P779" s="42">
        <v>0</v>
      </c>
      <c r="Q779" s="42" t="s">
        <v>32</v>
      </c>
      <c r="R779" s="42" t="s">
        <v>32</v>
      </c>
      <c r="S779" s="88" t="s">
        <v>32</v>
      </c>
      <c r="T779" s="40" t="s">
        <v>1629</v>
      </c>
      <c r="U779" s="1"/>
      <c r="W779" s="3"/>
      <c r="X779" s="3"/>
      <c r="Y779" s="3"/>
      <c r="Z779" s="3"/>
      <c r="AD779" s="1"/>
      <c r="AE779" s="1"/>
    </row>
    <row r="780" spans="1:31" ht="63" customHeight="1" x14ac:dyDescent="0.25">
      <c r="A780" s="144" t="s">
        <v>1580</v>
      </c>
      <c r="B780" s="162" t="s">
        <v>1646</v>
      </c>
      <c r="C780" s="163" t="s">
        <v>1647</v>
      </c>
      <c r="D780" s="106" t="s">
        <v>32</v>
      </c>
      <c r="E780" s="106" t="s">
        <v>32</v>
      </c>
      <c r="F780" s="106" t="s">
        <v>32</v>
      </c>
      <c r="G780" s="106" t="s">
        <v>32</v>
      </c>
      <c r="H780" s="106">
        <f t="shared" si="232"/>
        <v>0.4365</v>
      </c>
      <c r="I780" s="106" t="s">
        <v>32</v>
      </c>
      <c r="J780" s="113">
        <v>0.4365</v>
      </c>
      <c r="K780" s="106" t="s">
        <v>32</v>
      </c>
      <c r="L780" s="106">
        <v>0</v>
      </c>
      <c r="M780" s="106" t="s">
        <v>32</v>
      </c>
      <c r="N780" s="106">
        <v>0</v>
      </c>
      <c r="O780" s="128" t="s">
        <v>32</v>
      </c>
      <c r="P780" s="106">
        <v>0</v>
      </c>
      <c r="Q780" s="106" t="s">
        <v>32</v>
      </c>
      <c r="R780" s="106" t="s">
        <v>32</v>
      </c>
      <c r="S780" s="91" t="s">
        <v>32</v>
      </c>
      <c r="T780" s="40" t="s">
        <v>1648</v>
      </c>
      <c r="U780" s="1"/>
      <c r="W780" s="3"/>
      <c r="X780" s="3"/>
      <c r="Y780" s="3"/>
      <c r="Z780" s="3"/>
      <c r="AD780" s="1"/>
      <c r="AE780" s="1"/>
    </row>
    <row r="781" spans="1:31" ht="15.75" customHeight="1" x14ac:dyDescent="0.25">
      <c r="A781" s="17" t="s">
        <v>1649</v>
      </c>
      <c r="B781" s="21" t="s">
        <v>1650</v>
      </c>
      <c r="C781" s="21" t="s">
        <v>31</v>
      </c>
      <c r="D781" s="120">
        <f t="shared" ref="D781:R781" si="237">SUM(D782,D796,D802,D813,D820,D826,D827)</f>
        <v>606.37371246100008</v>
      </c>
      <c r="E781" s="82">
        <f t="shared" si="237"/>
        <v>322.89774965999999</v>
      </c>
      <c r="F781" s="82">
        <f t="shared" si="237"/>
        <v>283.47596280099998</v>
      </c>
      <c r="G781" s="82">
        <f t="shared" si="237"/>
        <v>41.980998623999994</v>
      </c>
      <c r="H781" s="82">
        <f t="shared" si="237"/>
        <v>33.42633833</v>
      </c>
      <c r="I781" s="82">
        <f t="shared" si="237"/>
        <v>12.487601924000009</v>
      </c>
      <c r="J781" s="82">
        <f t="shared" si="237"/>
        <v>14.460251150000001</v>
      </c>
      <c r="K781" s="82">
        <f t="shared" si="237"/>
        <v>3.4685753939999979</v>
      </c>
      <c r="L781" s="82">
        <f t="shared" si="237"/>
        <v>9.7881919300000018</v>
      </c>
      <c r="M781" s="82">
        <f t="shared" si="237"/>
        <v>2.915395116</v>
      </c>
      <c r="N781" s="82">
        <f t="shared" si="237"/>
        <v>9.1778952499999988</v>
      </c>
      <c r="O781" s="82">
        <f t="shared" si="237"/>
        <v>23.109426189999986</v>
      </c>
      <c r="P781" s="82">
        <f t="shared" si="237"/>
        <v>0</v>
      </c>
      <c r="Q781" s="82">
        <f t="shared" si="237"/>
        <v>252.033633581</v>
      </c>
      <c r="R781" s="82">
        <f t="shared" si="237"/>
        <v>12.570756785999993</v>
      </c>
      <c r="S781" s="83">
        <f>R781/(I781+K781)</f>
        <v>0.78783010087378802</v>
      </c>
      <c r="T781" s="21" t="s">
        <v>32</v>
      </c>
      <c r="U781" s="1"/>
      <c r="W781" s="3"/>
      <c r="X781" s="3"/>
      <c r="Y781" s="3"/>
      <c r="Z781" s="3"/>
      <c r="AD781" s="1"/>
      <c r="AE781" s="1"/>
    </row>
    <row r="782" spans="1:31" ht="31.5" customHeight="1" x14ac:dyDescent="0.25">
      <c r="A782" s="17" t="s">
        <v>1651</v>
      </c>
      <c r="B782" s="18" t="s">
        <v>50</v>
      </c>
      <c r="C782" s="19" t="s">
        <v>31</v>
      </c>
      <c r="D782" s="82">
        <f>SUM(D783,D786,D789,D795)</f>
        <v>0</v>
      </c>
      <c r="E782" s="82">
        <f t="shared" ref="E782:R782" si="238">E783+E786+E789+E795</f>
        <v>0</v>
      </c>
      <c r="F782" s="82">
        <f t="shared" si="238"/>
        <v>0</v>
      </c>
      <c r="G782" s="82">
        <f t="shared" si="238"/>
        <v>0</v>
      </c>
      <c r="H782" s="82">
        <f t="shared" si="238"/>
        <v>0</v>
      </c>
      <c r="I782" s="82">
        <f t="shared" si="238"/>
        <v>0</v>
      </c>
      <c r="J782" s="82">
        <f t="shared" si="238"/>
        <v>0</v>
      </c>
      <c r="K782" s="82">
        <f t="shared" si="238"/>
        <v>0</v>
      </c>
      <c r="L782" s="82">
        <f t="shared" si="238"/>
        <v>0</v>
      </c>
      <c r="M782" s="82">
        <f t="shared" si="238"/>
        <v>0</v>
      </c>
      <c r="N782" s="82">
        <f t="shared" si="238"/>
        <v>0</v>
      </c>
      <c r="O782" s="82">
        <f t="shared" si="238"/>
        <v>0</v>
      </c>
      <c r="P782" s="82">
        <f t="shared" si="238"/>
        <v>0</v>
      </c>
      <c r="Q782" s="82">
        <f t="shared" si="238"/>
        <v>0</v>
      </c>
      <c r="R782" s="82">
        <f t="shared" si="238"/>
        <v>0</v>
      </c>
      <c r="S782" s="83">
        <v>0</v>
      </c>
      <c r="T782" s="21" t="s">
        <v>32</v>
      </c>
      <c r="U782" s="1"/>
      <c r="W782" s="3"/>
      <c r="X782" s="3"/>
      <c r="Y782" s="3"/>
      <c r="Z782" s="3"/>
      <c r="AD782" s="1"/>
      <c r="AE782" s="1"/>
    </row>
    <row r="783" spans="1:31" ht="78.75" customHeight="1" x14ac:dyDescent="0.25">
      <c r="A783" s="18" t="s">
        <v>1652</v>
      </c>
      <c r="B783" s="18" t="s">
        <v>52</v>
      </c>
      <c r="C783" s="19" t="s">
        <v>31</v>
      </c>
      <c r="D783" s="82">
        <f t="shared" ref="D783:R783" si="239">D784+D785</f>
        <v>0</v>
      </c>
      <c r="E783" s="82">
        <f t="shared" si="239"/>
        <v>0</v>
      </c>
      <c r="F783" s="82">
        <f t="shared" si="239"/>
        <v>0</v>
      </c>
      <c r="G783" s="82">
        <f t="shared" si="239"/>
        <v>0</v>
      </c>
      <c r="H783" s="82">
        <f t="shared" si="239"/>
        <v>0</v>
      </c>
      <c r="I783" s="82">
        <f t="shared" si="239"/>
        <v>0</v>
      </c>
      <c r="J783" s="82">
        <f t="shared" si="239"/>
        <v>0</v>
      </c>
      <c r="K783" s="82">
        <f t="shared" si="239"/>
        <v>0</v>
      </c>
      <c r="L783" s="82">
        <f t="shared" si="239"/>
        <v>0</v>
      </c>
      <c r="M783" s="82">
        <f t="shared" si="239"/>
        <v>0</v>
      </c>
      <c r="N783" s="82">
        <f t="shared" si="239"/>
        <v>0</v>
      </c>
      <c r="O783" s="82">
        <f t="shared" si="239"/>
        <v>0</v>
      </c>
      <c r="P783" s="82">
        <f t="shared" si="239"/>
        <v>0</v>
      </c>
      <c r="Q783" s="82">
        <f t="shared" si="239"/>
        <v>0</v>
      </c>
      <c r="R783" s="82">
        <f t="shared" si="239"/>
        <v>0</v>
      </c>
      <c r="S783" s="83">
        <v>0</v>
      </c>
      <c r="T783" s="21" t="s">
        <v>32</v>
      </c>
      <c r="U783" s="1"/>
      <c r="W783" s="3"/>
      <c r="X783" s="3"/>
      <c r="Y783" s="3"/>
      <c r="Z783" s="3"/>
      <c r="AD783" s="1"/>
      <c r="AE783" s="1"/>
    </row>
    <row r="784" spans="1:31" ht="31.5" customHeight="1" x14ac:dyDescent="0.25">
      <c r="A784" s="18" t="s">
        <v>1653</v>
      </c>
      <c r="B784" s="18" t="s">
        <v>56</v>
      </c>
      <c r="C784" s="19" t="s">
        <v>31</v>
      </c>
      <c r="D784" s="82">
        <v>0</v>
      </c>
      <c r="E784" s="82">
        <v>0</v>
      </c>
      <c r="F784" s="82">
        <v>0</v>
      </c>
      <c r="G784" s="82">
        <v>0</v>
      </c>
      <c r="H784" s="82">
        <v>0</v>
      </c>
      <c r="I784" s="82">
        <v>0</v>
      </c>
      <c r="J784" s="82">
        <v>0</v>
      </c>
      <c r="K784" s="82">
        <v>0</v>
      </c>
      <c r="L784" s="82">
        <v>0</v>
      </c>
      <c r="M784" s="82">
        <v>0</v>
      </c>
      <c r="N784" s="82">
        <v>0</v>
      </c>
      <c r="O784" s="82">
        <v>0</v>
      </c>
      <c r="P784" s="82">
        <v>0</v>
      </c>
      <c r="Q784" s="82">
        <v>0</v>
      </c>
      <c r="R784" s="82">
        <v>0</v>
      </c>
      <c r="S784" s="83">
        <v>0</v>
      </c>
      <c r="T784" s="21" t="s">
        <v>32</v>
      </c>
      <c r="U784" s="1"/>
      <c r="W784" s="3"/>
      <c r="X784" s="3"/>
      <c r="Y784" s="3"/>
      <c r="Z784" s="3"/>
      <c r="AD784" s="1"/>
      <c r="AE784" s="1"/>
    </row>
    <row r="785" spans="1:31" ht="31.5" customHeight="1" x14ac:dyDescent="0.25">
      <c r="A785" s="18" t="s">
        <v>1654</v>
      </c>
      <c r="B785" s="18" t="s">
        <v>56</v>
      </c>
      <c r="C785" s="19" t="s">
        <v>31</v>
      </c>
      <c r="D785" s="82">
        <v>0</v>
      </c>
      <c r="E785" s="82">
        <v>0</v>
      </c>
      <c r="F785" s="82">
        <v>0</v>
      </c>
      <c r="G785" s="82">
        <v>0</v>
      </c>
      <c r="H785" s="82">
        <v>0</v>
      </c>
      <c r="I785" s="82">
        <v>0</v>
      </c>
      <c r="J785" s="82">
        <v>0</v>
      </c>
      <c r="K785" s="82">
        <v>0</v>
      </c>
      <c r="L785" s="82">
        <v>0</v>
      </c>
      <c r="M785" s="82">
        <v>0</v>
      </c>
      <c r="N785" s="82">
        <v>0</v>
      </c>
      <c r="O785" s="82">
        <v>0</v>
      </c>
      <c r="P785" s="82">
        <v>0</v>
      </c>
      <c r="Q785" s="82">
        <v>0</v>
      </c>
      <c r="R785" s="82">
        <v>0</v>
      </c>
      <c r="S785" s="83">
        <v>0</v>
      </c>
      <c r="T785" s="21" t="s">
        <v>32</v>
      </c>
      <c r="U785" s="1"/>
      <c r="W785" s="3"/>
      <c r="X785" s="3"/>
      <c r="Y785" s="3"/>
      <c r="Z785" s="3"/>
      <c r="AD785" s="1"/>
      <c r="AE785" s="1"/>
    </row>
    <row r="786" spans="1:31" ht="47.25" customHeight="1" x14ac:dyDescent="0.25">
      <c r="A786" s="17" t="s">
        <v>1655</v>
      </c>
      <c r="B786" s="18" t="s">
        <v>58</v>
      </c>
      <c r="C786" s="19" t="s">
        <v>31</v>
      </c>
      <c r="D786" s="82">
        <f t="shared" ref="D786:R786" si="240">D787+D788</f>
        <v>0</v>
      </c>
      <c r="E786" s="82">
        <f t="shared" si="240"/>
        <v>0</v>
      </c>
      <c r="F786" s="82">
        <f t="shared" si="240"/>
        <v>0</v>
      </c>
      <c r="G786" s="82">
        <f t="shared" si="240"/>
        <v>0</v>
      </c>
      <c r="H786" s="82">
        <f t="shared" si="240"/>
        <v>0</v>
      </c>
      <c r="I786" s="82">
        <f t="shared" si="240"/>
        <v>0</v>
      </c>
      <c r="J786" s="82">
        <f t="shared" si="240"/>
        <v>0</v>
      </c>
      <c r="K786" s="82">
        <f t="shared" si="240"/>
        <v>0</v>
      </c>
      <c r="L786" s="82">
        <f t="shared" si="240"/>
        <v>0</v>
      </c>
      <c r="M786" s="82">
        <f t="shared" si="240"/>
        <v>0</v>
      </c>
      <c r="N786" s="82">
        <f t="shared" si="240"/>
        <v>0</v>
      </c>
      <c r="O786" s="82">
        <f t="shared" si="240"/>
        <v>0</v>
      </c>
      <c r="P786" s="82">
        <f t="shared" si="240"/>
        <v>0</v>
      </c>
      <c r="Q786" s="82">
        <f t="shared" si="240"/>
        <v>0</v>
      </c>
      <c r="R786" s="82">
        <f t="shared" si="240"/>
        <v>0</v>
      </c>
      <c r="S786" s="83">
        <v>0</v>
      </c>
      <c r="T786" s="21" t="s">
        <v>32</v>
      </c>
      <c r="U786" s="1"/>
      <c r="W786" s="3"/>
      <c r="X786" s="3"/>
      <c r="Y786" s="3"/>
      <c r="Z786" s="3"/>
      <c r="AD786" s="1"/>
      <c r="AE786" s="1"/>
    </row>
    <row r="787" spans="1:31" ht="31.5" customHeight="1" x14ac:dyDescent="0.25">
      <c r="A787" s="17" t="s">
        <v>1656</v>
      </c>
      <c r="B787" s="18" t="s">
        <v>1463</v>
      </c>
      <c r="C787" s="19" t="s">
        <v>31</v>
      </c>
      <c r="D787" s="82">
        <v>0</v>
      </c>
      <c r="E787" s="82">
        <v>0</v>
      </c>
      <c r="F787" s="82">
        <v>0</v>
      </c>
      <c r="G787" s="82">
        <v>0</v>
      </c>
      <c r="H787" s="82">
        <v>0</v>
      </c>
      <c r="I787" s="82">
        <v>0</v>
      </c>
      <c r="J787" s="82">
        <v>0</v>
      </c>
      <c r="K787" s="82">
        <v>0</v>
      </c>
      <c r="L787" s="82">
        <v>0</v>
      </c>
      <c r="M787" s="82">
        <v>0</v>
      </c>
      <c r="N787" s="82">
        <v>0</v>
      </c>
      <c r="O787" s="82">
        <v>0</v>
      </c>
      <c r="P787" s="82">
        <v>0</v>
      </c>
      <c r="Q787" s="82">
        <v>0</v>
      </c>
      <c r="R787" s="82">
        <v>0</v>
      </c>
      <c r="S787" s="83">
        <v>0</v>
      </c>
      <c r="T787" s="21" t="s">
        <v>32</v>
      </c>
      <c r="U787" s="1"/>
      <c r="W787" s="3"/>
      <c r="X787" s="3"/>
      <c r="Y787" s="3"/>
      <c r="Z787" s="3"/>
      <c r="AD787" s="1"/>
      <c r="AE787" s="1"/>
    </row>
    <row r="788" spans="1:31" ht="31.5" customHeight="1" x14ac:dyDescent="0.25">
      <c r="A788" s="17" t="s">
        <v>1657</v>
      </c>
      <c r="B788" s="18" t="s">
        <v>56</v>
      </c>
      <c r="C788" s="19" t="s">
        <v>31</v>
      </c>
      <c r="D788" s="82">
        <v>0</v>
      </c>
      <c r="E788" s="82">
        <v>0</v>
      </c>
      <c r="F788" s="82">
        <v>0</v>
      </c>
      <c r="G788" s="82">
        <v>0</v>
      </c>
      <c r="H788" s="82">
        <v>0</v>
      </c>
      <c r="I788" s="82">
        <v>0</v>
      </c>
      <c r="J788" s="82">
        <v>0</v>
      </c>
      <c r="K788" s="82">
        <v>0</v>
      </c>
      <c r="L788" s="82">
        <v>0</v>
      </c>
      <c r="M788" s="82">
        <v>0</v>
      </c>
      <c r="N788" s="82">
        <v>0</v>
      </c>
      <c r="O788" s="82">
        <v>0</v>
      </c>
      <c r="P788" s="82">
        <v>0</v>
      </c>
      <c r="Q788" s="82">
        <v>0</v>
      </c>
      <c r="R788" s="82">
        <v>0</v>
      </c>
      <c r="S788" s="83">
        <v>0</v>
      </c>
      <c r="T788" s="21" t="s">
        <v>32</v>
      </c>
      <c r="U788" s="1"/>
      <c r="W788" s="3"/>
      <c r="X788" s="3"/>
      <c r="Y788" s="3"/>
      <c r="Z788" s="3"/>
      <c r="AD788" s="1"/>
      <c r="AE788" s="1"/>
    </row>
    <row r="789" spans="1:31" ht="47.25" customHeight="1" x14ac:dyDescent="0.25">
      <c r="A789" s="17" t="s">
        <v>1658</v>
      </c>
      <c r="B789" s="18" t="s">
        <v>62</v>
      </c>
      <c r="C789" s="19" t="s">
        <v>31</v>
      </c>
      <c r="D789" s="82">
        <f>SUM(D790,D791,D792,D793,D794)</f>
        <v>0</v>
      </c>
      <c r="E789" s="82">
        <f t="shared" ref="E789:R789" si="241">E790+E791+E792+E793+E794</f>
        <v>0</v>
      </c>
      <c r="F789" s="82">
        <f t="shared" si="241"/>
        <v>0</v>
      </c>
      <c r="G789" s="82">
        <f t="shared" si="241"/>
        <v>0</v>
      </c>
      <c r="H789" s="82">
        <f t="shared" si="241"/>
        <v>0</v>
      </c>
      <c r="I789" s="82">
        <f t="shared" si="241"/>
        <v>0</v>
      </c>
      <c r="J789" s="82">
        <f t="shared" si="241"/>
        <v>0</v>
      </c>
      <c r="K789" s="82">
        <f t="shared" si="241"/>
        <v>0</v>
      </c>
      <c r="L789" s="82">
        <f t="shared" si="241"/>
        <v>0</v>
      </c>
      <c r="M789" s="82">
        <f t="shared" si="241"/>
        <v>0</v>
      </c>
      <c r="N789" s="82">
        <f t="shared" si="241"/>
        <v>0</v>
      </c>
      <c r="O789" s="82">
        <f t="shared" si="241"/>
        <v>0</v>
      </c>
      <c r="P789" s="82">
        <f t="shared" si="241"/>
        <v>0</v>
      </c>
      <c r="Q789" s="82">
        <f t="shared" si="241"/>
        <v>0</v>
      </c>
      <c r="R789" s="82">
        <f t="shared" si="241"/>
        <v>0</v>
      </c>
      <c r="S789" s="83">
        <v>0</v>
      </c>
      <c r="T789" s="21" t="s">
        <v>32</v>
      </c>
      <c r="U789" s="1"/>
      <c r="W789" s="3"/>
      <c r="X789" s="3"/>
      <c r="Y789" s="3"/>
      <c r="Z789" s="3"/>
      <c r="AD789" s="1"/>
      <c r="AE789" s="1"/>
    </row>
    <row r="790" spans="1:31" ht="63" customHeight="1" x14ac:dyDescent="0.25">
      <c r="A790" s="17" t="s">
        <v>1659</v>
      </c>
      <c r="B790" s="18" t="s">
        <v>64</v>
      </c>
      <c r="C790" s="19" t="s">
        <v>31</v>
      </c>
      <c r="D790" s="82">
        <v>0</v>
      </c>
      <c r="E790" s="82">
        <v>0</v>
      </c>
      <c r="F790" s="82">
        <v>0</v>
      </c>
      <c r="G790" s="82">
        <v>0</v>
      </c>
      <c r="H790" s="82">
        <v>0</v>
      </c>
      <c r="I790" s="82">
        <v>0</v>
      </c>
      <c r="J790" s="82">
        <v>0</v>
      </c>
      <c r="K790" s="82">
        <v>0</v>
      </c>
      <c r="L790" s="82">
        <v>0</v>
      </c>
      <c r="M790" s="82">
        <v>0</v>
      </c>
      <c r="N790" s="82">
        <v>0</v>
      </c>
      <c r="O790" s="82">
        <v>0</v>
      </c>
      <c r="P790" s="82">
        <v>0</v>
      </c>
      <c r="Q790" s="82">
        <v>0</v>
      </c>
      <c r="R790" s="82">
        <v>0</v>
      </c>
      <c r="S790" s="83">
        <v>0</v>
      </c>
      <c r="T790" s="21" t="s">
        <v>32</v>
      </c>
      <c r="U790" s="1"/>
      <c r="W790" s="3"/>
      <c r="X790" s="3"/>
      <c r="Y790" s="3"/>
      <c r="Z790" s="3"/>
      <c r="AD790" s="1"/>
      <c r="AE790" s="1"/>
    </row>
    <row r="791" spans="1:31" ht="78.75" customHeight="1" x14ac:dyDescent="0.25">
      <c r="A791" s="17" t="s">
        <v>1660</v>
      </c>
      <c r="B791" s="21" t="s">
        <v>66</v>
      </c>
      <c r="C791" s="21" t="s">
        <v>31</v>
      </c>
      <c r="D791" s="84">
        <v>0</v>
      </c>
      <c r="E791" s="82">
        <v>0</v>
      </c>
      <c r="F791" s="82">
        <v>0</v>
      </c>
      <c r="G791" s="82">
        <v>0</v>
      </c>
      <c r="H791" s="82">
        <v>0</v>
      </c>
      <c r="I791" s="82">
        <v>0</v>
      </c>
      <c r="J791" s="82">
        <v>0</v>
      </c>
      <c r="K791" s="82">
        <v>0</v>
      </c>
      <c r="L791" s="82">
        <v>0</v>
      </c>
      <c r="M791" s="82">
        <v>0</v>
      </c>
      <c r="N791" s="82">
        <v>0</v>
      </c>
      <c r="O791" s="82">
        <v>0</v>
      </c>
      <c r="P791" s="82">
        <v>0</v>
      </c>
      <c r="Q791" s="82">
        <v>0</v>
      </c>
      <c r="R791" s="82">
        <v>0</v>
      </c>
      <c r="S791" s="83">
        <v>0</v>
      </c>
      <c r="T791" s="21" t="s">
        <v>32</v>
      </c>
      <c r="U791" s="1"/>
      <c r="W791" s="3"/>
      <c r="X791" s="3"/>
      <c r="Y791" s="3"/>
      <c r="Z791" s="3"/>
      <c r="AD791" s="1"/>
      <c r="AE791" s="1"/>
    </row>
    <row r="792" spans="1:31" ht="63" customHeight="1" x14ac:dyDescent="0.25">
      <c r="A792" s="17" t="s">
        <v>1661</v>
      </c>
      <c r="B792" s="18" t="s">
        <v>68</v>
      </c>
      <c r="C792" s="19" t="s">
        <v>31</v>
      </c>
      <c r="D792" s="82">
        <v>0</v>
      </c>
      <c r="E792" s="82">
        <v>0</v>
      </c>
      <c r="F792" s="82">
        <v>0</v>
      </c>
      <c r="G792" s="82">
        <v>0</v>
      </c>
      <c r="H792" s="82">
        <v>0</v>
      </c>
      <c r="I792" s="82">
        <v>0</v>
      </c>
      <c r="J792" s="82">
        <v>0</v>
      </c>
      <c r="K792" s="82">
        <v>0</v>
      </c>
      <c r="L792" s="82">
        <v>0</v>
      </c>
      <c r="M792" s="82">
        <v>0</v>
      </c>
      <c r="N792" s="82">
        <v>0</v>
      </c>
      <c r="O792" s="82">
        <v>0</v>
      </c>
      <c r="P792" s="82">
        <v>0</v>
      </c>
      <c r="Q792" s="82">
        <v>0</v>
      </c>
      <c r="R792" s="82">
        <v>0</v>
      </c>
      <c r="S792" s="83">
        <v>0</v>
      </c>
      <c r="T792" s="21" t="s">
        <v>32</v>
      </c>
      <c r="U792" s="1"/>
      <c r="W792" s="3"/>
      <c r="X792" s="3"/>
      <c r="Y792" s="3"/>
      <c r="Z792" s="3"/>
      <c r="AD792" s="1"/>
      <c r="AE792" s="1"/>
    </row>
    <row r="793" spans="1:31" ht="78.75" customHeight="1" x14ac:dyDescent="0.25">
      <c r="A793" s="17" t="s">
        <v>1662</v>
      </c>
      <c r="B793" s="18" t="s">
        <v>70</v>
      </c>
      <c r="C793" s="19" t="s">
        <v>31</v>
      </c>
      <c r="D793" s="82">
        <v>0</v>
      </c>
      <c r="E793" s="82">
        <v>0</v>
      </c>
      <c r="F793" s="82">
        <v>0</v>
      </c>
      <c r="G793" s="82">
        <v>0</v>
      </c>
      <c r="H793" s="82">
        <v>0</v>
      </c>
      <c r="I793" s="82">
        <v>0</v>
      </c>
      <c r="J793" s="82">
        <v>0</v>
      </c>
      <c r="K793" s="82">
        <v>0</v>
      </c>
      <c r="L793" s="82">
        <v>0</v>
      </c>
      <c r="M793" s="82">
        <v>0</v>
      </c>
      <c r="N793" s="82">
        <v>0</v>
      </c>
      <c r="O793" s="82">
        <v>0</v>
      </c>
      <c r="P793" s="82">
        <v>0</v>
      </c>
      <c r="Q793" s="82">
        <v>0</v>
      </c>
      <c r="R793" s="82">
        <v>0</v>
      </c>
      <c r="S793" s="83">
        <v>0</v>
      </c>
      <c r="T793" s="21" t="s">
        <v>32</v>
      </c>
      <c r="U793" s="1"/>
      <c r="W793" s="3"/>
      <c r="X793" s="3"/>
      <c r="Y793" s="3"/>
      <c r="Z793" s="3"/>
      <c r="AD793" s="1"/>
      <c r="AE793" s="1"/>
    </row>
    <row r="794" spans="1:31" ht="78.75" customHeight="1" x14ac:dyDescent="0.25">
      <c r="A794" s="21" t="s">
        <v>1663</v>
      </c>
      <c r="B794" s="21" t="s">
        <v>72</v>
      </c>
      <c r="C794" s="21" t="s">
        <v>31</v>
      </c>
      <c r="D794" s="82">
        <v>0</v>
      </c>
      <c r="E794" s="82">
        <v>0</v>
      </c>
      <c r="F794" s="82">
        <v>0</v>
      </c>
      <c r="G794" s="82">
        <v>0</v>
      </c>
      <c r="H794" s="82">
        <v>0</v>
      </c>
      <c r="I794" s="82">
        <v>0</v>
      </c>
      <c r="J794" s="82">
        <v>0</v>
      </c>
      <c r="K794" s="82">
        <v>0</v>
      </c>
      <c r="L794" s="82">
        <v>0</v>
      </c>
      <c r="M794" s="82">
        <v>0</v>
      </c>
      <c r="N794" s="82">
        <v>0</v>
      </c>
      <c r="O794" s="82">
        <v>0</v>
      </c>
      <c r="P794" s="82">
        <v>0</v>
      </c>
      <c r="Q794" s="82">
        <v>0</v>
      </c>
      <c r="R794" s="82">
        <v>0</v>
      </c>
      <c r="S794" s="83">
        <v>0</v>
      </c>
      <c r="T794" s="21" t="s">
        <v>32</v>
      </c>
      <c r="U794" s="1"/>
      <c r="W794" s="3"/>
      <c r="X794" s="3"/>
      <c r="Y794" s="3"/>
      <c r="Z794" s="3"/>
      <c r="AD794" s="1"/>
      <c r="AE794" s="1"/>
    </row>
    <row r="795" spans="1:31" ht="31.5" customHeight="1" x14ac:dyDescent="0.25">
      <c r="A795" s="21" t="s">
        <v>1664</v>
      </c>
      <c r="B795" s="21" t="s">
        <v>92</v>
      </c>
      <c r="C795" s="21" t="s">
        <v>31</v>
      </c>
      <c r="D795" s="82">
        <v>0</v>
      </c>
      <c r="E795" s="82">
        <v>0</v>
      </c>
      <c r="F795" s="82">
        <v>0</v>
      </c>
      <c r="G795" s="82">
        <v>0</v>
      </c>
      <c r="H795" s="82">
        <v>0</v>
      </c>
      <c r="I795" s="82">
        <v>0</v>
      </c>
      <c r="J795" s="82">
        <v>0</v>
      </c>
      <c r="K795" s="82">
        <v>0</v>
      </c>
      <c r="L795" s="82">
        <v>0</v>
      </c>
      <c r="M795" s="82">
        <v>0</v>
      </c>
      <c r="N795" s="82">
        <v>0</v>
      </c>
      <c r="O795" s="82">
        <v>0</v>
      </c>
      <c r="P795" s="82">
        <v>0</v>
      </c>
      <c r="Q795" s="82">
        <v>0</v>
      </c>
      <c r="R795" s="82">
        <v>0</v>
      </c>
      <c r="S795" s="83">
        <v>0</v>
      </c>
      <c r="T795" s="21" t="s">
        <v>32</v>
      </c>
      <c r="U795" s="1"/>
      <c r="W795" s="3"/>
      <c r="X795" s="3"/>
      <c r="Y795" s="3"/>
      <c r="Z795" s="3"/>
      <c r="AD795" s="1"/>
      <c r="AE795" s="1"/>
    </row>
    <row r="796" spans="1:31" ht="47.25" customHeight="1" x14ac:dyDescent="0.25">
      <c r="A796" s="21" t="s">
        <v>1665</v>
      </c>
      <c r="B796" s="21" t="s">
        <v>94</v>
      </c>
      <c r="C796" s="21" t="s">
        <v>31</v>
      </c>
      <c r="D796" s="82">
        <f t="shared" ref="D796:R796" si="242">D797+D798+D799+D800</f>
        <v>37.037813172</v>
      </c>
      <c r="E796" s="82">
        <f t="shared" si="242"/>
        <v>0</v>
      </c>
      <c r="F796" s="82">
        <f t="shared" si="242"/>
        <v>37.037813172</v>
      </c>
      <c r="G796" s="82">
        <f t="shared" si="242"/>
        <v>4.2827787919999887</v>
      </c>
      <c r="H796" s="82">
        <f t="shared" si="242"/>
        <v>0</v>
      </c>
      <c r="I796" s="82">
        <f t="shared" si="242"/>
        <v>0</v>
      </c>
      <c r="J796" s="82">
        <f t="shared" si="242"/>
        <v>0</v>
      </c>
      <c r="K796" s="82">
        <f t="shared" si="242"/>
        <v>0</v>
      </c>
      <c r="L796" s="82">
        <f t="shared" si="242"/>
        <v>0</v>
      </c>
      <c r="M796" s="82">
        <f t="shared" si="242"/>
        <v>0</v>
      </c>
      <c r="N796" s="82">
        <f t="shared" si="242"/>
        <v>0</v>
      </c>
      <c r="O796" s="82">
        <f t="shared" si="242"/>
        <v>4.2827787919999887</v>
      </c>
      <c r="P796" s="82">
        <f t="shared" si="242"/>
        <v>0</v>
      </c>
      <c r="Q796" s="82">
        <f t="shared" si="242"/>
        <v>37.037813172</v>
      </c>
      <c r="R796" s="82">
        <f t="shared" si="242"/>
        <v>0</v>
      </c>
      <c r="S796" s="83">
        <v>0</v>
      </c>
      <c r="T796" s="21" t="s">
        <v>32</v>
      </c>
      <c r="U796" s="1"/>
      <c r="W796" s="3"/>
      <c r="X796" s="3"/>
      <c r="Y796" s="3"/>
      <c r="Z796" s="3"/>
      <c r="AD796" s="1"/>
      <c r="AE796" s="1"/>
    </row>
    <row r="797" spans="1:31" ht="31.5" customHeight="1" x14ac:dyDescent="0.25">
      <c r="A797" s="21" t="s">
        <v>1666</v>
      </c>
      <c r="B797" s="21" t="s">
        <v>96</v>
      </c>
      <c r="C797" s="21" t="s">
        <v>31</v>
      </c>
      <c r="D797" s="82">
        <v>0</v>
      </c>
      <c r="E797" s="82">
        <v>0</v>
      </c>
      <c r="F797" s="82">
        <v>0</v>
      </c>
      <c r="G797" s="82">
        <v>0</v>
      </c>
      <c r="H797" s="82">
        <v>0</v>
      </c>
      <c r="I797" s="82">
        <v>0</v>
      </c>
      <c r="J797" s="82">
        <v>0</v>
      </c>
      <c r="K797" s="82">
        <v>0</v>
      </c>
      <c r="L797" s="82">
        <v>0</v>
      </c>
      <c r="M797" s="82">
        <v>0</v>
      </c>
      <c r="N797" s="82">
        <v>0</v>
      </c>
      <c r="O797" s="82">
        <v>0</v>
      </c>
      <c r="P797" s="82">
        <v>0</v>
      </c>
      <c r="Q797" s="82">
        <v>0</v>
      </c>
      <c r="R797" s="82">
        <v>0</v>
      </c>
      <c r="S797" s="83">
        <v>0</v>
      </c>
      <c r="T797" s="21" t="s">
        <v>32</v>
      </c>
      <c r="U797" s="1"/>
      <c r="W797" s="3"/>
      <c r="X797" s="3"/>
      <c r="Y797" s="3"/>
      <c r="Z797" s="3"/>
      <c r="AD797" s="1"/>
      <c r="AE797" s="1"/>
    </row>
    <row r="798" spans="1:31" ht="15.75" customHeight="1" x14ac:dyDescent="0.25">
      <c r="A798" s="21" t="s">
        <v>1667</v>
      </c>
      <c r="B798" s="21" t="s">
        <v>110</v>
      </c>
      <c r="C798" s="21" t="s">
        <v>31</v>
      </c>
      <c r="D798" s="82">
        <v>0</v>
      </c>
      <c r="E798" s="82">
        <v>0</v>
      </c>
      <c r="F798" s="82">
        <v>0</v>
      </c>
      <c r="G798" s="82">
        <v>0</v>
      </c>
      <c r="H798" s="82">
        <v>0</v>
      </c>
      <c r="I798" s="82">
        <v>0</v>
      </c>
      <c r="J798" s="82">
        <v>0</v>
      </c>
      <c r="K798" s="82">
        <v>0</v>
      </c>
      <c r="L798" s="82">
        <v>0</v>
      </c>
      <c r="M798" s="82">
        <v>0</v>
      </c>
      <c r="N798" s="82">
        <v>0</v>
      </c>
      <c r="O798" s="82">
        <v>0</v>
      </c>
      <c r="P798" s="82">
        <v>0</v>
      </c>
      <c r="Q798" s="82">
        <v>0</v>
      </c>
      <c r="R798" s="82">
        <v>0</v>
      </c>
      <c r="S798" s="83">
        <v>0</v>
      </c>
      <c r="T798" s="21" t="s">
        <v>32</v>
      </c>
      <c r="U798" s="1"/>
      <c r="W798" s="3"/>
      <c r="X798" s="3"/>
      <c r="Y798" s="3"/>
      <c r="Z798" s="3"/>
      <c r="AD798" s="1"/>
      <c r="AE798" s="1"/>
    </row>
    <row r="799" spans="1:31" ht="15.75" customHeight="1" x14ac:dyDescent="0.25">
      <c r="A799" s="21" t="s">
        <v>1668</v>
      </c>
      <c r="B799" s="21" t="s">
        <v>118</v>
      </c>
      <c r="C799" s="21" t="s">
        <v>31</v>
      </c>
      <c r="D799" s="82">
        <v>0</v>
      </c>
      <c r="E799" s="82">
        <v>0</v>
      </c>
      <c r="F799" s="82">
        <v>0</v>
      </c>
      <c r="G799" s="82">
        <v>0</v>
      </c>
      <c r="H799" s="82">
        <v>0</v>
      </c>
      <c r="I799" s="82">
        <v>0</v>
      </c>
      <c r="J799" s="82">
        <v>0</v>
      </c>
      <c r="K799" s="82">
        <v>0</v>
      </c>
      <c r="L799" s="82">
        <v>0</v>
      </c>
      <c r="M799" s="82">
        <v>0</v>
      </c>
      <c r="N799" s="82">
        <v>0</v>
      </c>
      <c r="O799" s="82">
        <v>0</v>
      </c>
      <c r="P799" s="82">
        <v>0</v>
      </c>
      <c r="Q799" s="82">
        <v>0</v>
      </c>
      <c r="R799" s="82">
        <v>0</v>
      </c>
      <c r="S799" s="83">
        <v>0</v>
      </c>
      <c r="T799" s="21" t="s">
        <v>32</v>
      </c>
      <c r="U799" s="1"/>
      <c r="W799" s="3"/>
      <c r="X799" s="3"/>
      <c r="Y799" s="3"/>
      <c r="Z799" s="3"/>
      <c r="AD799" s="1"/>
      <c r="AE799" s="1"/>
    </row>
    <row r="800" spans="1:31" ht="31.5" customHeight="1" x14ac:dyDescent="0.25">
      <c r="A800" s="21" t="s">
        <v>1669</v>
      </c>
      <c r="B800" s="21" t="s">
        <v>123</v>
      </c>
      <c r="C800" s="21" t="s">
        <v>31</v>
      </c>
      <c r="D800" s="82">
        <f t="shared" ref="D800:R800" si="243">SUM(D801)</f>
        <v>37.037813172</v>
      </c>
      <c r="E800" s="82">
        <f t="shared" si="243"/>
        <v>0</v>
      </c>
      <c r="F800" s="82">
        <f t="shared" si="243"/>
        <v>37.037813172</v>
      </c>
      <c r="G800" s="82">
        <f t="shared" si="243"/>
        <v>4.2827787919999887</v>
      </c>
      <c r="H800" s="82">
        <f t="shared" si="243"/>
        <v>0</v>
      </c>
      <c r="I800" s="82">
        <f t="shared" si="243"/>
        <v>0</v>
      </c>
      <c r="J800" s="82">
        <f t="shared" si="243"/>
        <v>0</v>
      </c>
      <c r="K800" s="82">
        <f t="shared" si="243"/>
        <v>0</v>
      </c>
      <c r="L800" s="82">
        <f t="shared" si="243"/>
        <v>0</v>
      </c>
      <c r="M800" s="82">
        <f t="shared" si="243"/>
        <v>0</v>
      </c>
      <c r="N800" s="82">
        <f t="shared" si="243"/>
        <v>0</v>
      </c>
      <c r="O800" s="82">
        <f t="shared" si="243"/>
        <v>4.2827787919999887</v>
      </c>
      <c r="P800" s="82">
        <f t="shared" si="243"/>
        <v>0</v>
      </c>
      <c r="Q800" s="82">
        <f t="shared" si="243"/>
        <v>37.037813172</v>
      </c>
      <c r="R800" s="82">
        <f t="shared" si="243"/>
        <v>0</v>
      </c>
      <c r="S800" s="83">
        <v>0</v>
      </c>
      <c r="T800" s="21" t="s">
        <v>32</v>
      </c>
      <c r="U800" s="1"/>
      <c r="W800" s="3"/>
      <c r="X800" s="3"/>
      <c r="Y800" s="3"/>
      <c r="Z800" s="3"/>
      <c r="AD800" s="1"/>
      <c r="AE800" s="1"/>
    </row>
    <row r="801" spans="1:31" ht="47.25" customHeight="1" x14ac:dyDescent="0.25">
      <c r="A801" s="121" t="s">
        <v>1669</v>
      </c>
      <c r="B801" s="122" t="s">
        <v>1670</v>
      </c>
      <c r="C801" s="123" t="s">
        <v>1671</v>
      </c>
      <c r="D801" s="106">
        <v>37.037813172</v>
      </c>
      <c r="E801" s="106">
        <v>0</v>
      </c>
      <c r="F801" s="106">
        <f>D801-E801</f>
        <v>37.037813172</v>
      </c>
      <c r="G801" s="106">
        <f>I801+K801+M801+O801</f>
        <v>4.2827787919999887</v>
      </c>
      <c r="H801" s="106">
        <f>J801+L801+N801+P801</f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4.2827787919999887</v>
      </c>
      <c r="P801" s="106">
        <v>0</v>
      </c>
      <c r="Q801" s="106">
        <f>F801-H801</f>
        <v>37.037813172</v>
      </c>
      <c r="R801" s="106">
        <f>H801-(I801+K801+M801)</f>
        <v>0</v>
      </c>
      <c r="S801" s="91">
        <v>0</v>
      </c>
      <c r="T801" s="123" t="s">
        <v>32</v>
      </c>
      <c r="U801" s="1"/>
      <c r="W801" s="3"/>
      <c r="X801" s="3"/>
      <c r="Y801" s="3"/>
      <c r="Z801" s="3"/>
      <c r="AD801" s="1"/>
      <c r="AE801" s="1"/>
    </row>
    <row r="802" spans="1:31" ht="31.5" customHeight="1" x14ac:dyDescent="0.25">
      <c r="A802" s="21" t="s">
        <v>1672</v>
      </c>
      <c r="B802" s="21" t="s">
        <v>141</v>
      </c>
      <c r="C802" s="21" t="s">
        <v>31</v>
      </c>
      <c r="D802" s="82">
        <f t="shared" ref="D802:R802" si="244">D803+D804+D805+D806</f>
        <v>307.978413687</v>
      </c>
      <c r="E802" s="82">
        <f t="shared" si="244"/>
        <v>117.76715114000001</v>
      </c>
      <c r="F802" s="82">
        <f t="shared" si="244"/>
        <v>190.21126254699999</v>
      </c>
      <c r="G802" s="82">
        <f t="shared" si="244"/>
        <v>28.760734138000007</v>
      </c>
      <c r="H802" s="82">
        <f t="shared" si="244"/>
        <v>30.380589310000001</v>
      </c>
      <c r="I802" s="82">
        <f t="shared" si="244"/>
        <v>12.487601924000009</v>
      </c>
      <c r="J802" s="82">
        <f t="shared" si="244"/>
        <v>14.213286350000001</v>
      </c>
      <c r="K802" s="82">
        <f t="shared" si="244"/>
        <v>3.4685753939999979</v>
      </c>
      <c r="L802" s="82">
        <f t="shared" si="244"/>
        <v>7.9732637100000012</v>
      </c>
      <c r="M802" s="82">
        <f t="shared" si="244"/>
        <v>2.915395116</v>
      </c>
      <c r="N802" s="82">
        <f t="shared" si="244"/>
        <v>8.1940392499999994</v>
      </c>
      <c r="O802" s="82">
        <f t="shared" si="244"/>
        <v>9.8891617039999993</v>
      </c>
      <c r="P802" s="82">
        <f t="shared" si="244"/>
        <v>0</v>
      </c>
      <c r="Q802" s="82">
        <f t="shared" si="244"/>
        <v>160.58386154699997</v>
      </c>
      <c r="R802" s="82">
        <f t="shared" si="244"/>
        <v>10.755828565999993</v>
      </c>
      <c r="S802" s="83">
        <f>R802/(I802+K802)</f>
        <v>0.67408555016911531</v>
      </c>
      <c r="T802" s="21" t="s">
        <v>32</v>
      </c>
      <c r="U802" s="1"/>
      <c r="W802" s="3"/>
      <c r="X802" s="3"/>
      <c r="Y802" s="3"/>
      <c r="Z802" s="3"/>
      <c r="AD802" s="1"/>
      <c r="AE802" s="1"/>
    </row>
    <row r="803" spans="1:31" ht="47.25" customHeight="1" x14ac:dyDescent="0.25">
      <c r="A803" s="21" t="s">
        <v>1673</v>
      </c>
      <c r="B803" s="21" t="s">
        <v>143</v>
      </c>
      <c r="C803" s="21" t="s">
        <v>31</v>
      </c>
      <c r="D803" s="82">
        <v>0</v>
      </c>
      <c r="E803" s="82">
        <v>0</v>
      </c>
      <c r="F803" s="82">
        <v>0</v>
      </c>
      <c r="G803" s="82">
        <v>0</v>
      </c>
      <c r="H803" s="82">
        <v>0</v>
      </c>
      <c r="I803" s="82">
        <v>0</v>
      </c>
      <c r="J803" s="82">
        <v>0</v>
      </c>
      <c r="K803" s="82">
        <v>0</v>
      </c>
      <c r="L803" s="82">
        <v>0</v>
      </c>
      <c r="M803" s="82">
        <v>0</v>
      </c>
      <c r="N803" s="82">
        <v>0</v>
      </c>
      <c r="O803" s="82">
        <v>0</v>
      </c>
      <c r="P803" s="82">
        <v>0</v>
      </c>
      <c r="Q803" s="82">
        <v>0</v>
      </c>
      <c r="R803" s="82">
        <v>0</v>
      </c>
      <c r="S803" s="83">
        <v>0</v>
      </c>
      <c r="T803" s="21" t="s">
        <v>32</v>
      </c>
      <c r="U803" s="1"/>
      <c r="W803" s="3"/>
      <c r="X803" s="3"/>
      <c r="Y803" s="3"/>
      <c r="Z803" s="3"/>
      <c r="AD803" s="1"/>
      <c r="AE803" s="1"/>
    </row>
    <row r="804" spans="1:31" ht="31.5" customHeight="1" x14ac:dyDescent="0.25">
      <c r="A804" s="21" t="s">
        <v>1674</v>
      </c>
      <c r="B804" s="21" t="s">
        <v>177</v>
      </c>
      <c r="C804" s="21" t="s">
        <v>31</v>
      </c>
      <c r="D804" s="82">
        <v>0</v>
      </c>
      <c r="E804" s="82">
        <v>0</v>
      </c>
      <c r="F804" s="82">
        <v>0</v>
      </c>
      <c r="G804" s="82">
        <v>0</v>
      </c>
      <c r="H804" s="82">
        <v>0</v>
      </c>
      <c r="I804" s="82">
        <v>0</v>
      </c>
      <c r="J804" s="82">
        <v>0</v>
      </c>
      <c r="K804" s="82">
        <v>0</v>
      </c>
      <c r="L804" s="82">
        <v>0</v>
      </c>
      <c r="M804" s="82">
        <v>0</v>
      </c>
      <c r="N804" s="82">
        <v>0</v>
      </c>
      <c r="O804" s="82">
        <v>0</v>
      </c>
      <c r="P804" s="82">
        <v>0</v>
      </c>
      <c r="Q804" s="82">
        <v>0</v>
      </c>
      <c r="R804" s="82">
        <v>0</v>
      </c>
      <c r="S804" s="83">
        <v>0</v>
      </c>
      <c r="T804" s="21" t="s">
        <v>32</v>
      </c>
      <c r="U804" s="1"/>
      <c r="W804" s="3"/>
      <c r="X804" s="3"/>
      <c r="Y804" s="3"/>
      <c r="Z804" s="3"/>
      <c r="AD804" s="1"/>
      <c r="AE804" s="1"/>
    </row>
    <row r="805" spans="1:31" ht="31.5" customHeight="1" x14ac:dyDescent="0.25">
      <c r="A805" s="21" t="s">
        <v>1675</v>
      </c>
      <c r="B805" s="21" t="s">
        <v>179</v>
      </c>
      <c r="C805" s="21" t="s">
        <v>31</v>
      </c>
      <c r="D805" s="82">
        <v>0</v>
      </c>
      <c r="E805" s="82">
        <v>0</v>
      </c>
      <c r="F805" s="82">
        <v>0</v>
      </c>
      <c r="G805" s="82">
        <v>0</v>
      </c>
      <c r="H805" s="82">
        <v>0</v>
      </c>
      <c r="I805" s="82">
        <v>0</v>
      </c>
      <c r="J805" s="82">
        <v>0</v>
      </c>
      <c r="K805" s="82">
        <v>0</v>
      </c>
      <c r="L805" s="82">
        <v>0</v>
      </c>
      <c r="M805" s="82">
        <v>0</v>
      </c>
      <c r="N805" s="82">
        <v>0</v>
      </c>
      <c r="O805" s="82">
        <v>0</v>
      </c>
      <c r="P805" s="82">
        <v>0</v>
      </c>
      <c r="Q805" s="82">
        <v>0</v>
      </c>
      <c r="R805" s="82">
        <v>0</v>
      </c>
      <c r="S805" s="83">
        <v>0</v>
      </c>
      <c r="T805" s="21" t="s">
        <v>32</v>
      </c>
      <c r="U805" s="1"/>
      <c r="W805" s="3"/>
      <c r="X805" s="3"/>
      <c r="Y805" s="3"/>
      <c r="Z805" s="3"/>
      <c r="AD805" s="1"/>
      <c r="AE805" s="1"/>
    </row>
    <row r="806" spans="1:31" ht="31.5" customHeight="1" x14ac:dyDescent="0.25">
      <c r="A806" s="21" t="s">
        <v>1676</v>
      </c>
      <c r="B806" s="21" t="s">
        <v>225</v>
      </c>
      <c r="C806" s="21" t="s">
        <v>31</v>
      </c>
      <c r="D806" s="82">
        <f t="shared" ref="D806:R806" si="245">SUM(D807:D812)</f>
        <v>307.978413687</v>
      </c>
      <c r="E806" s="82">
        <f t="shared" si="245"/>
        <v>117.76715114000001</v>
      </c>
      <c r="F806" s="82">
        <f t="shared" si="245"/>
        <v>190.21126254699999</v>
      </c>
      <c r="G806" s="82">
        <f t="shared" si="245"/>
        <v>28.760734138000007</v>
      </c>
      <c r="H806" s="82">
        <f t="shared" si="245"/>
        <v>30.380589310000001</v>
      </c>
      <c r="I806" s="82">
        <f t="shared" si="245"/>
        <v>12.487601924000009</v>
      </c>
      <c r="J806" s="82">
        <f t="shared" si="245"/>
        <v>14.213286350000001</v>
      </c>
      <c r="K806" s="82">
        <f t="shared" si="245"/>
        <v>3.4685753939999979</v>
      </c>
      <c r="L806" s="82">
        <f t="shared" si="245"/>
        <v>7.9732637100000012</v>
      </c>
      <c r="M806" s="82">
        <f t="shared" si="245"/>
        <v>2.915395116</v>
      </c>
      <c r="N806" s="82">
        <f t="shared" si="245"/>
        <v>8.1940392499999994</v>
      </c>
      <c r="O806" s="82">
        <f t="shared" si="245"/>
        <v>9.8891617039999993</v>
      </c>
      <c r="P806" s="82">
        <f t="shared" si="245"/>
        <v>0</v>
      </c>
      <c r="Q806" s="82">
        <f t="shared" si="245"/>
        <v>160.58386154699997</v>
      </c>
      <c r="R806" s="82">
        <f t="shared" si="245"/>
        <v>10.755828565999993</v>
      </c>
      <c r="S806" s="83">
        <f>R806/(I806+K806)</f>
        <v>0.67408555016911531</v>
      </c>
      <c r="T806" s="21" t="s">
        <v>32</v>
      </c>
      <c r="U806" s="1"/>
      <c r="W806" s="3"/>
      <c r="X806" s="3"/>
      <c r="Y806" s="3"/>
      <c r="Z806" s="3"/>
      <c r="AD806" s="1"/>
      <c r="AE806" s="1"/>
    </row>
    <row r="807" spans="1:31" ht="57" customHeight="1" x14ac:dyDescent="0.25">
      <c r="A807" s="22" t="s">
        <v>1676</v>
      </c>
      <c r="B807" s="23" t="s">
        <v>1677</v>
      </c>
      <c r="C807" s="24" t="s">
        <v>1678</v>
      </c>
      <c r="D807" s="42">
        <v>76.366949172399984</v>
      </c>
      <c r="E807" s="34">
        <v>33.595076000000006</v>
      </c>
      <c r="F807" s="42">
        <f>D807-E807</f>
        <v>42.771873172399978</v>
      </c>
      <c r="G807" s="42">
        <f>I807+K807+M807+O807</f>
        <v>7.484903568</v>
      </c>
      <c r="H807" s="42">
        <f t="shared" ref="H807:H811" si="246">J807+L807+N807+P807</f>
        <v>4.3824872199999998</v>
      </c>
      <c r="I807" s="42">
        <v>0</v>
      </c>
      <c r="J807" s="42">
        <v>0.19428161999999999</v>
      </c>
      <c r="K807" s="42">
        <v>0.85799999999999998</v>
      </c>
      <c r="L807" s="42">
        <v>0.74182610000000004</v>
      </c>
      <c r="M807" s="42">
        <v>1.7519531160000001</v>
      </c>
      <c r="N807" s="42">
        <v>3.4463794999999999</v>
      </c>
      <c r="O807" s="42">
        <v>4.8749504520000002</v>
      </c>
      <c r="P807" s="42">
        <v>0</v>
      </c>
      <c r="Q807" s="42">
        <f>F807-H807</f>
        <v>38.389385952399977</v>
      </c>
      <c r="R807" s="42">
        <f t="shared" ref="R807:R809" si="247">H807-(I807+K807+M807)</f>
        <v>1.7725341039999996</v>
      </c>
      <c r="S807" s="88">
        <f t="shared" ref="S807:S809" si="248">R807/(I807+K807+M807)</f>
        <v>0.67914404022573993</v>
      </c>
      <c r="T807" s="24" t="s">
        <v>1679</v>
      </c>
      <c r="U807" s="1"/>
      <c r="W807" s="3"/>
      <c r="X807" s="3"/>
      <c r="Y807" s="3"/>
      <c r="Z807" s="3"/>
      <c r="AD807" s="1"/>
      <c r="AE807" s="1"/>
    </row>
    <row r="808" spans="1:31" ht="93.75" customHeight="1" x14ac:dyDescent="0.25">
      <c r="A808" s="22" t="s">
        <v>1676</v>
      </c>
      <c r="B808" s="23" t="s">
        <v>1680</v>
      </c>
      <c r="C808" s="24" t="s">
        <v>1681</v>
      </c>
      <c r="D808" s="42">
        <v>69.961588414000005</v>
      </c>
      <c r="E808" s="34">
        <v>38.85008148</v>
      </c>
      <c r="F808" s="42">
        <f>D808-E808</f>
        <v>31.111506934000005</v>
      </c>
      <c r="G808" s="42">
        <f>I808+K808+M808+O808</f>
        <v>2.5273713840000087</v>
      </c>
      <c r="H808" s="42">
        <f t="shared" si="246"/>
        <v>2.0895521099999996</v>
      </c>
      <c r="I808" s="42">
        <v>2.5273713840000087</v>
      </c>
      <c r="J808" s="42">
        <v>0</v>
      </c>
      <c r="K808" s="42">
        <v>0</v>
      </c>
      <c r="L808" s="42">
        <v>0.60719400000000001</v>
      </c>
      <c r="M808" s="42">
        <v>0</v>
      </c>
      <c r="N808" s="42">
        <v>1.4823581099999998</v>
      </c>
      <c r="O808" s="42">
        <v>0</v>
      </c>
      <c r="P808" s="42">
        <v>0</v>
      </c>
      <c r="Q808" s="42">
        <f>F808-H808</f>
        <v>29.021954824000005</v>
      </c>
      <c r="R808" s="42">
        <f t="shared" si="247"/>
        <v>-0.43781927400000908</v>
      </c>
      <c r="S808" s="88">
        <f t="shared" si="248"/>
        <v>-0.17323107983721936</v>
      </c>
      <c r="T808" s="24" t="s">
        <v>1682</v>
      </c>
      <c r="U808" s="1"/>
      <c r="W808" s="3"/>
      <c r="X808" s="3"/>
      <c r="Y808" s="3"/>
      <c r="Z808" s="3"/>
      <c r="AD808" s="1"/>
      <c r="AE808" s="1"/>
    </row>
    <row r="809" spans="1:31" ht="59.25" customHeight="1" x14ac:dyDescent="0.25">
      <c r="A809" s="22" t="s">
        <v>1676</v>
      </c>
      <c r="B809" s="23" t="s">
        <v>1683</v>
      </c>
      <c r="C809" s="24" t="s">
        <v>1684</v>
      </c>
      <c r="D809" s="42">
        <v>78.568700351999993</v>
      </c>
      <c r="E809" s="34">
        <v>17.637062390000001</v>
      </c>
      <c r="F809" s="42">
        <f>D809-E809</f>
        <v>60.931637961999996</v>
      </c>
      <c r="G809" s="42">
        <f>I809+K809+M809+O809</f>
        <v>18.156582283999999</v>
      </c>
      <c r="H809" s="42">
        <f t="shared" si="246"/>
        <v>23.155361670000001</v>
      </c>
      <c r="I809" s="42">
        <v>9.5468159999999997</v>
      </c>
      <c r="J809" s="42">
        <v>14.019004730000001</v>
      </c>
      <c r="K809" s="42">
        <v>2.4321130319999993</v>
      </c>
      <c r="L809" s="42">
        <v>6.4742436100000003</v>
      </c>
      <c r="M809" s="42">
        <v>1.1634420000000001</v>
      </c>
      <c r="N809" s="42">
        <v>2.6621133299999999</v>
      </c>
      <c r="O809" s="42">
        <v>5.0142112519999991</v>
      </c>
      <c r="P809" s="42">
        <v>0</v>
      </c>
      <c r="Q809" s="42">
        <f>F809-H809</f>
        <v>37.776276291999991</v>
      </c>
      <c r="R809" s="42">
        <f t="shared" si="247"/>
        <v>10.012990638000002</v>
      </c>
      <c r="S809" s="88">
        <f t="shared" si="248"/>
        <v>0.76188616297771872</v>
      </c>
      <c r="T809" s="24" t="s">
        <v>1685</v>
      </c>
      <c r="U809" s="1"/>
      <c r="W809" s="3"/>
      <c r="X809" s="3"/>
      <c r="Y809" s="3"/>
      <c r="Z809" s="3"/>
      <c r="AD809" s="1"/>
      <c r="AE809" s="1"/>
    </row>
    <row r="810" spans="1:31" ht="89.25" customHeight="1" x14ac:dyDescent="0.25">
      <c r="A810" s="22" t="s">
        <v>1676</v>
      </c>
      <c r="B810" s="23" t="s">
        <v>1686</v>
      </c>
      <c r="C810" s="24" t="s">
        <v>1687</v>
      </c>
      <c r="D810" s="42" t="s">
        <v>32</v>
      </c>
      <c r="E810" s="34" t="s">
        <v>32</v>
      </c>
      <c r="F810" s="42" t="s">
        <v>32</v>
      </c>
      <c r="G810" s="42" t="s">
        <v>32</v>
      </c>
      <c r="H810" s="42">
        <f>J810+L810+N810+P810</f>
        <v>0.31318831000000003</v>
      </c>
      <c r="I810" s="42" t="s">
        <v>32</v>
      </c>
      <c r="J810" s="42">
        <v>0</v>
      </c>
      <c r="K810" s="42" t="s">
        <v>32</v>
      </c>
      <c r="L810" s="42">
        <v>0</v>
      </c>
      <c r="M810" s="42" t="s">
        <v>32</v>
      </c>
      <c r="N810" s="42">
        <v>0.31318831000000003</v>
      </c>
      <c r="O810" s="42" t="s">
        <v>32</v>
      </c>
      <c r="P810" s="42">
        <v>0</v>
      </c>
      <c r="Q810" s="42" t="s">
        <v>32</v>
      </c>
      <c r="R810" s="42" t="s">
        <v>32</v>
      </c>
      <c r="S810" s="88" t="s">
        <v>32</v>
      </c>
      <c r="T810" s="24" t="s">
        <v>1688</v>
      </c>
      <c r="U810" s="1"/>
      <c r="W810" s="3"/>
      <c r="X810" s="3"/>
      <c r="Y810" s="3"/>
      <c r="Z810" s="3"/>
      <c r="AD810" s="1"/>
      <c r="AE810" s="1"/>
    </row>
    <row r="811" spans="1:31" ht="81" customHeight="1" x14ac:dyDescent="0.25">
      <c r="A811" s="22" t="s">
        <v>1676</v>
      </c>
      <c r="B811" s="23" t="s">
        <v>1689</v>
      </c>
      <c r="C811" s="24" t="s">
        <v>1690</v>
      </c>
      <c r="D811" s="42">
        <v>83.081175748600003</v>
      </c>
      <c r="E811" s="34">
        <v>27.68493127</v>
      </c>
      <c r="F811" s="42">
        <f>D811-E811</f>
        <v>55.396244478600003</v>
      </c>
      <c r="G811" s="42">
        <f>I811+K811+M811+O811</f>
        <v>0.59187690199999865</v>
      </c>
      <c r="H811" s="42">
        <f t="shared" si="246"/>
        <v>0</v>
      </c>
      <c r="I811" s="42">
        <v>0.41341454</v>
      </c>
      <c r="J811" s="42">
        <v>0</v>
      </c>
      <c r="K811" s="42">
        <v>0.17846236199999865</v>
      </c>
      <c r="L811" s="42">
        <v>0</v>
      </c>
      <c r="M811" s="42">
        <v>0</v>
      </c>
      <c r="N811" s="42">
        <v>0</v>
      </c>
      <c r="O811" s="42">
        <v>0</v>
      </c>
      <c r="P811" s="42">
        <v>0</v>
      </c>
      <c r="Q811" s="42">
        <f>F811-H811</f>
        <v>55.396244478600003</v>
      </c>
      <c r="R811" s="42">
        <f>H811-(I811+K811+M811)</f>
        <v>-0.59187690199999865</v>
      </c>
      <c r="S811" s="88">
        <f>R811/(I811+K811+M811)</f>
        <v>-1</v>
      </c>
      <c r="T811" s="24" t="s">
        <v>1691</v>
      </c>
      <c r="U811" s="1"/>
      <c r="W811" s="3"/>
      <c r="X811" s="3"/>
      <c r="Y811" s="3"/>
      <c r="Z811" s="3"/>
      <c r="AD811" s="1"/>
      <c r="AE811" s="1"/>
    </row>
    <row r="812" spans="1:31" ht="81" customHeight="1" x14ac:dyDescent="0.25">
      <c r="A812" s="132" t="s">
        <v>1676</v>
      </c>
      <c r="B812" s="133" t="s">
        <v>1692</v>
      </c>
      <c r="C812" s="137" t="s">
        <v>1693</v>
      </c>
      <c r="D812" s="113" t="s">
        <v>32</v>
      </c>
      <c r="E812" s="135" t="s">
        <v>32</v>
      </c>
      <c r="F812" s="113" t="s">
        <v>32</v>
      </c>
      <c r="G812" s="113" t="s">
        <v>32</v>
      </c>
      <c r="H812" s="106">
        <f>J812+L812+N812+P812</f>
        <v>0.43999999999999995</v>
      </c>
      <c r="I812" s="113" t="s">
        <v>32</v>
      </c>
      <c r="J812" s="113">
        <v>0</v>
      </c>
      <c r="K812" s="113" t="s">
        <v>32</v>
      </c>
      <c r="L812" s="113">
        <v>0.15</v>
      </c>
      <c r="M812" s="113" t="s">
        <v>32</v>
      </c>
      <c r="N812" s="113">
        <v>0.28999999999999998</v>
      </c>
      <c r="O812" s="113" t="s">
        <v>32</v>
      </c>
      <c r="P812" s="113">
        <v>0</v>
      </c>
      <c r="Q812" s="113" t="s">
        <v>32</v>
      </c>
      <c r="R812" s="113" t="s">
        <v>32</v>
      </c>
      <c r="S812" s="91" t="s">
        <v>32</v>
      </c>
      <c r="T812" s="137" t="s">
        <v>1694</v>
      </c>
      <c r="U812" s="1"/>
      <c r="W812" s="3"/>
      <c r="X812" s="3"/>
      <c r="Y812" s="3"/>
      <c r="Z812" s="3"/>
      <c r="AD812" s="1"/>
      <c r="AE812" s="1"/>
    </row>
    <row r="813" spans="1:31" ht="47.25" customHeight="1" x14ac:dyDescent="0.25">
      <c r="A813" s="21" t="s">
        <v>1695</v>
      </c>
      <c r="B813" s="21" t="s">
        <v>442</v>
      </c>
      <c r="C813" s="21" t="s">
        <v>31</v>
      </c>
      <c r="D813" s="82">
        <v>0</v>
      </c>
      <c r="E813" s="82">
        <f t="shared" ref="E813:R813" si="249">E814</f>
        <v>0</v>
      </c>
      <c r="F813" s="82">
        <f t="shared" si="249"/>
        <v>0</v>
      </c>
      <c r="G813" s="82">
        <f t="shared" si="249"/>
        <v>0</v>
      </c>
      <c r="H813" s="82">
        <f t="shared" si="249"/>
        <v>0</v>
      </c>
      <c r="I813" s="82">
        <f t="shared" si="249"/>
        <v>0</v>
      </c>
      <c r="J813" s="82">
        <f t="shared" si="249"/>
        <v>0</v>
      </c>
      <c r="K813" s="82">
        <f t="shared" si="249"/>
        <v>0</v>
      </c>
      <c r="L813" s="82">
        <f t="shared" si="249"/>
        <v>0</v>
      </c>
      <c r="M813" s="82">
        <f t="shared" si="249"/>
        <v>0</v>
      </c>
      <c r="N813" s="82">
        <f t="shared" si="249"/>
        <v>0</v>
      </c>
      <c r="O813" s="82">
        <f t="shared" si="249"/>
        <v>0</v>
      </c>
      <c r="P813" s="82">
        <f t="shared" si="249"/>
        <v>0</v>
      </c>
      <c r="Q813" s="82">
        <f t="shared" si="249"/>
        <v>0</v>
      </c>
      <c r="R813" s="82">
        <f t="shared" si="249"/>
        <v>0</v>
      </c>
      <c r="S813" s="83">
        <v>0</v>
      </c>
      <c r="T813" s="21" t="s">
        <v>32</v>
      </c>
      <c r="U813" s="1"/>
      <c r="W813" s="3"/>
      <c r="X813" s="3"/>
      <c r="Y813" s="3"/>
      <c r="Z813" s="3"/>
      <c r="AD813" s="1"/>
      <c r="AE813" s="1"/>
    </row>
    <row r="814" spans="1:31" ht="15.75" customHeight="1" x14ac:dyDescent="0.25">
      <c r="A814" s="21" t="s">
        <v>1696</v>
      </c>
      <c r="B814" s="21" t="s">
        <v>454</v>
      </c>
      <c r="C814" s="21" t="s">
        <v>31</v>
      </c>
      <c r="D814" s="82">
        <v>0</v>
      </c>
      <c r="E814" s="82">
        <f t="shared" ref="E814:R814" si="250">E815+E816</f>
        <v>0</v>
      </c>
      <c r="F814" s="82">
        <f t="shared" si="250"/>
        <v>0</v>
      </c>
      <c r="G814" s="82">
        <f t="shared" si="250"/>
        <v>0</v>
      </c>
      <c r="H814" s="82">
        <f t="shared" si="250"/>
        <v>0</v>
      </c>
      <c r="I814" s="82">
        <f t="shared" si="250"/>
        <v>0</v>
      </c>
      <c r="J814" s="82">
        <f t="shared" si="250"/>
        <v>0</v>
      </c>
      <c r="K814" s="82">
        <f t="shared" si="250"/>
        <v>0</v>
      </c>
      <c r="L814" s="82">
        <f t="shared" si="250"/>
        <v>0</v>
      </c>
      <c r="M814" s="82">
        <f t="shared" si="250"/>
        <v>0</v>
      </c>
      <c r="N814" s="82">
        <f t="shared" si="250"/>
        <v>0</v>
      </c>
      <c r="O814" s="82">
        <f t="shared" si="250"/>
        <v>0</v>
      </c>
      <c r="P814" s="82">
        <f t="shared" si="250"/>
        <v>0</v>
      </c>
      <c r="Q814" s="82">
        <f t="shared" si="250"/>
        <v>0</v>
      </c>
      <c r="R814" s="82">
        <f t="shared" si="250"/>
        <v>0</v>
      </c>
      <c r="S814" s="83">
        <v>0</v>
      </c>
      <c r="T814" s="21" t="s">
        <v>32</v>
      </c>
      <c r="U814" s="1"/>
      <c r="W814" s="3"/>
      <c r="X814" s="3"/>
      <c r="Y814" s="3"/>
      <c r="Z814" s="3"/>
      <c r="AD814" s="1"/>
      <c r="AE814" s="1"/>
    </row>
    <row r="815" spans="1:31" ht="47.25" customHeight="1" x14ac:dyDescent="0.25">
      <c r="A815" s="21" t="s">
        <v>1697</v>
      </c>
      <c r="B815" s="21" t="s">
        <v>446</v>
      </c>
      <c r="C815" s="21" t="s">
        <v>31</v>
      </c>
      <c r="D815" s="82">
        <v>0</v>
      </c>
      <c r="E815" s="82">
        <v>0</v>
      </c>
      <c r="F815" s="82">
        <v>0</v>
      </c>
      <c r="G815" s="82">
        <v>0</v>
      </c>
      <c r="H815" s="82">
        <v>0</v>
      </c>
      <c r="I815" s="82">
        <v>0</v>
      </c>
      <c r="J815" s="82">
        <v>0</v>
      </c>
      <c r="K815" s="82">
        <v>0</v>
      </c>
      <c r="L815" s="82">
        <v>0</v>
      </c>
      <c r="M815" s="82">
        <v>0</v>
      </c>
      <c r="N815" s="82">
        <v>0</v>
      </c>
      <c r="O815" s="82">
        <v>0</v>
      </c>
      <c r="P815" s="82">
        <v>0</v>
      </c>
      <c r="Q815" s="82">
        <v>0</v>
      </c>
      <c r="R815" s="82">
        <v>0</v>
      </c>
      <c r="S815" s="83">
        <v>0</v>
      </c>
      <c r="T815" s="21" t="s">
        <v>32</v>
      </c>
      <c r="U815" s="1"/>
      <c r="W815" s="3"/>
      <c r="X815" s="3"/>
      <c r="Y815" s="3"/>
      <c r="Z815" s="3"/>
      <c r="AD815" s="1"/>
      <c r="AE815" s="1"/>
    </row>
    <row r="816" spans="1:31" ht="47.25" customHeight="1" x14ac:dyDescent="0.25">
      <c r="A816" s="21" t="s">
        <v>1698</v>
      </c>
      <c r="B816" s="21" t="s">
        <v>450</v>
      </c>
      <c r="C816" s="21" t="s">
        <v>31</v>
      </c>
      <c r="D816" s="82">
        <v>0</v>
      </c>
      <c r="E816" s="82">
        <v>0</v>
      </c>
      <c r="F816" s="82">
        <v>0</v>
      </c>
      <c r="G816" s="82">
        <v>0</v>
      </c>
      <c r="H816" s="82">
        <v>0</v>
      </c>
      <c r="I816" s="82">
        <v>0</v>
      </c>
      <c r="J816" s="82">
        <v>0</v>
      </c>
      <c r="K816" s="82">
        <v>0</v>
      </c>
      <c r="L816" s="82">
        <v>0</v>
      </c>
      <c r="M816" s="82">
        <v>0</v>
      </c>
      <c r="N816" s="82">
        <v>0</v>
      </c>
      <c r="O816" s="82">
        <v>0</v>
      </c>
      <c r="P816" s="82">
        <v>0</v>
      </c>
      <c r="Q816" s="82">
        <v>0</v>
      </c>
      <c r="R816" s="82">
        <v>0</v>
      </c>
      <c r="S816" s="83">
        <v>0</v>
      </c>
      <c r="T816" s="21" t="s">
        <v>32</v>
      </c>
      <c r="U816" s="1"/>
      <c r="W816" s="3"/>
      <c r="X816" s="3"/>
      <c r="Y816" s="3"/>
      <c r="Z816" s="3"/>
      <c r="AD816" s="1"/>
      <c r="AE816" s="1"/>
    </row>
    <row r="817" spans="1:31" ht="15.75" customHeight="1" x14ac:dyDescent="0.25">
      <c r="A817" s="21" t="s">
        <v>1699</v>
      </c>
      <c r="B817" s="21" t="s">
        <v>454</v>
      </c>
      <c r="C817" s="21" t="s">
        <v>31</v>
      </c>
      <c r="D817" s="82">
        <v>0</v>
      </c>
      <c r="E817" s="82">
        <v>0</v>
      </c>
      <c r="F817" s="82">
        <v>0</v>
      </c>
      <c r="G817" s="82">
        <v>0</v>
      </c>
      <c r="H817" s="82">
        <v>0</v>
      </c>
      <c r="I817" s="82">
        <v>0</v>
      </c>
      <c r="J817" s="82">
        <v>0</v>
      </c>
      <c r="K817" s="82">
        <v>0</v>
      </c>
      <c r="L817" s="82">
        <v>0</v>
      </c>
      <c r="M817" s="82">
        <v>0</v>
      </c>
      <c r="N817" s="82">
        <v>0</v>
      </c>
      <c r="O817" s="82">
        <v>0</v>
      </c>
      <c r="P817" s="82">
        <v>0</v>
      </c>
      <c r="Q817" s="82">
        <v>0</v>
      </c>
      <c r="R817" s="82">
        <v>0</v>
      </c>
      <c r="S817" s="83">
        <v>0</v>
      </c>
      <c r="T817" s="21" t="s">
        <v>32</v>
      </c>
      <c r="U817" s="1"/>
      <c r="W817" s="3"/>
      <c r="X817" s="3"/>
      <c r="Y817" s="3"/>
      <c r="Z817" s="3"/>
      <c r="AD817" s="1"/>
      <c r="AE817" s="1"/>
    </row>
    <row r="818" spans="1:31" ht="47.25" customHeight="1" x14ac:dyDescent="0.25">
      <c r="A818" s="21" t="s">
        <v>1700</v>
      </c>
      <c r="B818" s="21" t="s">
        <v>446</v>
      </c>
      <c r="C818" s="21" t="s">
        <v>31</v>
      </c>
      <c r="D818" s="82">
        <v>0</v>
      </c>
      <c r="E818" s="82">
        <v>0</v>
      </c>
      <c r="F818" s="82">
        <v>0</v>
      </c>
      <c r="G818" s="82">
        <v>0</v>
      </c>
      <c r="H818" s="82">
        <v>0</v>
      </c>
      <c r="I818" s="82">
        <v>0</v>
      </c>
      <c r="J818" s="82">
        <v>0</v>
      </c>
      <c r="K818" s="82">
        <v>0</v>
      </c>
      <c r="L818" s="82">
        <v>0</v>
      </c>
      <c r="M818" s="82">
        <v>0</v>
      </c>
      <c r="N818" s="82">
        <v>0</v>
      </c>
      <c r="O818" s="82">
        <v>0</v>
      </c>
      <c r="P818" s="82">
        <v>0</v>
      </c>
      <c r="Q818" s="82">
        <v>0</v>
      </c>
      <c r="R818" s="82">
        <v>0</v>
      </c>
      <c r="S818" s="83">
        <v>0</v>
      </c>
      <c r="T818" s="21" t="s">
        <v>32</v>
      </c>
      <c r="U818" s="1"/>
      <c r="W818" s="3"/>
      <c r="X818" s="3"/>
      <c r="Y818" s="3"/>
      <c r="Z818" s="3"/>
      <c r="AD818" s="1"/>
      <c r="AE818" s="1"/>
    </row>
    <row r="819" spans="1:31" ht="47.25" customHeight="1" x14ac:dyDescent="0.25">
      <c r="A819" s="21" t="s">
        <v>1701</v>
      </c>
      <c r="B819" s="21" t="s">
        <v>450</v>
      </c>
      <c r="C819" s="21" t="s">
        <v>31</v>
      </c>
      <c r="D819" s="82">
        <v>0</v>
      </c>
      <c r="E819" s="82">
        <v>0</v>
      </c>
      <c r="F819" s="82">
        <v>0</v>
      </c>
      <c r="G819" s="82">
        <v>0</v>
      </c>
      <c r="H819" s="82">
        <v>0</v>
      </c>
      <c r="I819" s="82">
        <v>0</v>
      </c>
      <c r="J819" s="82">
        <v>0</v>
      </c>
      <c r="K819" s="82">
        <v>0</v>
      </c>
      <c r="L819" s="82">
        <v>0</v>
      </c>
      <c r="M819" s="82">
        <v>0</v>
      </c>
      <c r="N819" s="82">
        <v>0</v>
      </c>
      <c r="O819" s="82">
        <v>0</v>
      </c>
      <c r="P819" s="82">
        <v>0</v>
      </c>
      <c r="Q819" s="82">
        <v>0</v>
      </c>
      <c r="R819" s="82">
        <v>0</v>
      </c>
      <c r="S819" s="83">
        <v>0</v>
      </c>
      <c r="T819" s="21" t="s">
        <v>32</v>
      </c>
      <c r="U819" s="1"/>
      <c r="W819" s="3"/>
      <c r="X819" s="3"/>
      <c r="Y819" s="3"/>
      <c r="Z819" s="3"/>
      <c r="AD819" s="1"/>
      <c r="AE819" s="1"/>
    </row>
    <row r="820" spans="1:31" ht="15.75" customHeight="1" x14ac:dyDescent="0.25">
      <c r="A820" s="21" t="s">
        <v>1702</v>
      </c>
      <c r="B820" s="21" t="s">
        <v>458</v>
      </c>
      <c r="C820" s="21" t="s">
        <v>31</v>
      </c>
      <c r="D820" s="82">
        <f t="shared" ref="D820:R820" si="251">SUM(D821,D822,D823,D824)</f>
        <v>258.21120011800002</v>
      </c>
      <c r="E820" s="82">
        <f t="shared" si="251"/>
        <v>205.13059851999998</v>
      </c>
      <c r="F820" s="82">
        <f t="shared" si="251"/>
        <v>53.080601598000044</v>
      </c>
      <c r="G820" s="82">
        <f t="shared" si="251"/>
        <v>5.7912002100000004</v>
      </c>
      <c r="H820" s="82">
        <f t="shared" si="251"/>
        <v>0</v>
      </c>
      <c r="I820" s="82">
        <f t="shared" si="251"/>
        <v>0</v>
      </c>
      <c r="J820" s="82">
        <f t="shared" si="251"/>
        <v>0</v>
      </c>
      <c r="K820" s="82">
        <f t="shared" si="251"/>
        <v>0</v>
      </c>
      <c r="L820" s="82">
        <f t="shared" si="251"/>
        <v>0</v>
      </c>
      <c r="M820" s="82">
        <f t="shared" si="251"/>
        <v>0</v>
      </c>
      <c r="N820" s="82">
        <f t="shared" si="251"/>
        <v>0</v>
      </c>
      <c r="O820" s="82">
        <f t="shared" si="251"/>
        <v>5.7912002100000004</v>
      </c>
      <c r="P820" s="82">
        <f t="shared" si="251"/>
        <v>0</v>
      </c>
      <c r="Q820" s="82">
        <f t="shared" si="251"/>
        <v>53.080601598000044</v>
      </c>
      <c r="R820" s="82">
        <f t="shared" si="251"/>
        <v>0</v>
      </c>
      <c r="S820" s="83">
        <v>0</v>
      </c>
      <c r="T820" s="21" t="s">
        <v>32</v>
      </c>
      <c r="U820" s="1"/>
      <c r="W820" s="3"/>
      <c r="X820" s="3"/>
      <c r="Y820" s="3"/>
      <c r="Z820" s="3"/>
      <c r="AD820" s="1"/>
      <c r="AE820" s="1"/>
    </row>
    <row r="821" spans="1:31" ht="31.5" customHeight="1" x14ac:dyDescent="0.25">
      <c r="A821" s="21" t="s">
        <v>1703</v>
      </c>
      <c r="B821" s="21" t="s">
        <v>460</v>
      </c>
      <c r="C821" s="21" t="s">
        <v>31</v>
      </c>
      <c r="D821" s="82">
        <v>0</v>
      </c>
      <c r="E821" s="82">
        <v>0</v>
      </c>
      <c r="F821" s="82">
        <v>0</v>
      </c>
      <c r="G821" s="82">
        <v>0</v>
      </c>
      <c r="H821" s="82">
        <v>0</v>
      </c>
      <c r="I821" s="82">
        <v>0</v>
      </c>
      <c r="J821" s="82">
        <v>0</v>
      </c>
      <c r="K821" s="82">
        <v>0</v>
      </c>
      <c r="L821" s="82">
        <v>0</v>
      </c>
      <c r="M821" s="82">
        <v>0</v>
      </c>
      <c r="N821" s="82">
        <v>0</v>
      </c>
      <c r="O821" s="82">
        <v>0</v>
      </c>
      <c r="P821" s="82">
        <v>0</v>
      </c>
      <c r="Q821" s="82">
        <v>0</v>
      </c>
      <c r="R821" s="82">
        <v>0</v>
      </c>
      <c r="S821" s="83">
        <v>0</v>
      </c>
      <c r="T821" s="21" t="s">
        <v>32</v>
      </c>
      <c r="U821" s="1"/>
      <c r="W821" s="3"/>
      <c r="X821" s="3"/>
      <c r="Y821" s="3"/>
      <c r="Z821" s="3"/>
      <c r="AD821" s="1"/>
      <c r="AE821" s="1"/>
    </row>
    <row r="822" spans="1:31" ht="15.75" customHeight="1" x14ac:dyDescent="0.25">
      <c r="A822" s="21" t="s">
        <v>1704</v>
      </c>
      <c r="B822" s="21" t="s">
        <v>462</v>
      </c>
      <c r="C822" s="21" t="s">
        <v>31</v>
      </c>
      <c r="D822" s="82">
        <v>0</v>
      </c>
      <c r="E822" s="82">
        <v>0</v>
      </c>
      <c r="F822" s="82">
        <v>0</v>
      </c>
      <c r="G822" s="82">
        <v>0</v>
      </c>
      <c r="H822" s="82">
        <v>0</v>
      </c>
      <c r="I822" s="82">
        <v>0</v>
      </c>
      <c r="J822" s="82">
        <v>0</v>
      </c>
      <c r="K822" s="82">
        <v>0</v>
      </c>
      <c r="L822" s="82">
        <v>0</v>
      </c>
      <c r="M822" s="82">
        <v>0</v>
      </c>
      <c r="N822" s="82">
        <v>0</v>
      </c>
      <c r="O822" s="82">
        <v>0</v>
      </c>
      <c r="P822" s="82">
        <v>0</v>
      </c>
      <c r="Q822" s="82">
        <v>0</v>
      </c>
      <c r="R822" s="82">
        <v>0</v>
      </c>
      <c r="S822" s="83">
        <v>0</v>
      </c>
      <c r="T822" s="21" t="s">
        <v>32</v>
      </c>
      <c r="U822" s="1"/>
      <c r="W822" s="3"/>
      <c r="X822" s="3"/>
      <c r="Y822" s="3"/>
      <c r="Z822" s="3"/>
      <c r="AD822" s="1"/>
      <c r="AE822" s="1"/>
    </row>
    <row r="823" spans="1:31" ht="31.5" customHeight="1" x14ac:dyDescent="0.25">
      <c r="A823" s="21" t="s">
        <v>1705</v>
      </c>
      <c r="B823" s="21" t="s">
        <v>468</v>
      </c>
      <c r="C823" s="21" t="s">
        <v>31</v>
      </c>
      <c r="D823" s="82">
        <v>0</v>
      </c>
      <c r="E823" s="82">
        <v>0</v>
      </c>
      <c r="F823" s="82">
        <v>0</v>
      </c>
      <c r="G823" s="82">
        <v>0</v>
      </c>
      <c r="H823" s="82">
        <v>0</v>
      </c>
      <c r="I823" s="82">
        <v>0</v>
      </c>
      <c r="J823" s="82">
        <v>0</v>
      </c>
      <c r="K823" s="82">
        <v>0</v>
      </c>
      <c r="L823" s="82">
        <v>0</v>
      </c>
      <c r="M823" s="82">
        <v>0</v>
      </c>
      <c r="N823" s="82">
        <v>0</v>
      </c>
      <c r="O823" s="82">
        <v>0</v>
      </c>
      <c r="P823" s="82">
        <v>0</v>
      </c>
      <c r="Q823" s="82">
        <v>0</v>
      </c>
      <c r="R823" s="82">
        <v>0</v>
      </c>
      <c r="S823" s="83">
        <v>0</v>
      </c>
      <c r="T823" s="21" t="s">
        <v>32</v>
      </c>
      <c r="U823" s="1"/>
      <c r="W823" s="3"/>
      <c r="X823" s="3"/>
      <c r="Y823" s="3"/>
      <c r="Z823" s="3"/>
      <c r="AD823" s="1"/>
      <c r="AE823" s="1"/>
    </row>
    <row r="824" spans="1:31" ht="60" customHeight="1" x14ac:dyDescent="0.25">
      <c r="A824" s="21" t="s">
        <v>1706</v>
      </c>
      <c r="B824" s="21" t="s">
        <v>475</v>
      </c>
      <c r="C824" s="21" t="s">
        <v>31</v>
      </c>
      <c r="D824" s="82">
        <f t="shared" ref="D824:R824" si="252">SUM(D825)</f>
        <v>258.21120011800002</v>
      </c>
      <c r="E824" s="82">
        <f t="shared" si="252"/>
        <v>205.13059851999998</v>
      </c>
      <c r="F824" s="82">
        <f t="shared" si="252"/>
        <v>53.080601598000044</v>
      </c>
      <c r="G824" s="82">
        <f t="shared" si="252"/>
        <v>5.7912002100000004</v>
      </c>
      <c r="H824" s="82">
        <f t="shared" si="252"/>
        <v>0</v>
      </c>
      <c r="I824" s="82">
        <f t="shared" si="252"/>
        <v>0</v>
      </c>
      <c r="J824" s="82">
        <f t="shared" si="252"/>
        <v>0</v>
      </c>
      <c r="K824" s="82">
        <f t="shared" si="252"/>
        <v>0</v>
      </c>
      <c r="L824" s="82">
        <f t="shared" si="252"/>
        <v>0</v>
      </c>
      <c r="M824" s="82">
        <f t="shared" si="252"/>
        <v>0</v>
      </c>
      <c r="N824" s="82">
        <f t="shared" si="252"/>
        <v>0</v>
      </c>
      <c r="O824" s="82">
        <f t="shared" si="252"/>
        <v>5.7912002100000004</v>
      </c>
      <c r="P824" s="82">
        <f t="shared" si="252"/>
        <v>0</v>
      </c>
      <c r="Q824" s="82">
        <f t="shared" si="252"/>
        <v>53.080601598000044</v>
      </c>
      <c r="R824" s="82">
        <f t="shared" si="252"/>
        <v>0</v>
      </c>
      <c r="S824" s="83">
        <v>0</v>
      </c>
      <c r="T824" s="21" t="s">
        <v>32</v>
      </c>
      <c r="U824" s="1"/>
      <c r="W824" s="3"/>
      <c r="X824" s="3"/>
      <c r="Y824" s="3"/>
      <c r="Z824" s="3"/>
      <c r="AD824" s="1"/>
      <c r="AE824" s="1"/>
    </row>
    <row r="825" spans="1:31" ht="31.5" customHeight="1" x14ac:dyDescent="0.25">
      <c r="A825" s="121" t="s">
        <v>1706</v>
      </c>
      <c r="B825" s="122" t="s">
        <v>1707</v>
      </c>
      <c r="C825" s="123" t="s">
        <v>1708</v>
      </c>
      <c r="D825" s="106">
        <v>258.21120011800002</v>
      </c>
      <c r="E825" s="106">
        <v>205.13059851999998</v>
      </c>
      <c r="F825" s="106">
        <f>D825-E825</f>
        <v>53.080601598000044</v>
      </c>
      <c r="G825" s="106">
        <f>I825+K825+M825+O825</f>
        <v>5.7912002100000004</v>
      </c>
      <c r="H825" s="106">
        <f>J825+L825+N825+P825</f>
        <v>0</v>
      </c>
      <c r="I825" s="106">
        <v>0</v>
      </c>
      <c r="J825" s="106">
        <v>0</v>
      </c>
      <c r="K825" s="106">
        <v>0</v>
      </c>
      <c r="L825" s="106">
        <v>0</v>
      </c>
      <c r="M825" s="106">
        <v>0</v>
      </c>
      <c r="N825" s="106">
        <v>0</v>
      </c>
      <c r="O825" s="106">
        <v>5.7912002100000004</v>
      </c>
      <c r="P825" s="106">
        <v>0</v>
      </c>
      <c r="Q825" s="106">
        <f>F825-H825</f>
        <v>53.080601598000044</v>
      </c>
      <c r="R825" s="106">
        <f>H825-(I825+K825+M825)</f>
        <v>0</v>
      </c>
      <c r="S825" s="91">
        <v>0</v>
      </c>
      <c r="T825" s="123" t="s">
        <v>32</v>
      </c>
      <c r="U825" s="1"/>
      <c r="W825" s="3"/>
      <c r="X825" s="3"/>
      <c r="Y825" s="3"/>
      <c r="Z825" s="3"/>
      <c r="AD825" s="1"/>
      <c r="AE825" s="1"/>
    </row>
    <row r="826" spans="1:31" ht="31.5" customHeight="1" x14ac:dyDescent="0.25">
      <c r="A826" s="21" t="s">
        <v>1709</v>
      </c>
      <c r="B826" s="21" t="s">
        <v>491</v>
      </c>
      <c r="C826" s="21" t="s">
        <v>31</v>
      </c>
      <c r="D826" s="82">
        <v>0</v>
      </c>
      <c r="E826" s="82">
        <v>0</v>
      </c>
      <c r="F826" s="82">
        <v>0</v>
      </c>
      <c r="G826" s="82">
        <v>0</v>
      </c>
      <c r="H826" s="82">
        <v>0</v>
      </c>
      <c r="I826" s="82">
        <v>0</v>
      </c>
      <c r="J826" s="82">
        <v>0</v>
      </c>
      <c r="K826" s="82">
        <v>0</v>
      </c>
      <c r="L826" s="82">
        <v>0</v>
      </c>
      <c r="M826" s="82">
        <v>0</v>
      </c>
      <c r="N826" s="82">
        <v>0</v>
      </c>
      <c r="O826" s="82">
        <v>0</v>
      </c>
      <c r="P826" s="82">
        <v>0</v>
      </c>
      <c r="Q826" s="82">
        <v>0</v>
      </c>
      <c r="R826" s="82">
        <v>0</v>
      </c>
      <c r="S826" s="83">
        <v>0</v>
      </c>
      <c r="T826" s="21" t="s">
        <v>32</v>
      </c>
      <c r="U826" s="1"/>
      <c r="W826" s="3"/>
      <c r="X826" s="3"/>
      <c r="Y826" s="3"/>
      <c r="Z826" s="3"/>
      <c r="AD826" s="1"/>
      <c r="AE826" s="1"/>
    </row>
    <row r="827" spans="1:31" ht="15.75" customHeight="1" x14ac:dyDescent="0.25">
      <c r="A827" s="21" t="s">
        <v>1710</v>
      </c>
      <c r="B827" s="21" t="s">
        <v>493</v>
      </c>
      <c r="C827" s="21" t="s">
        <v>31</v>
      </c>
      <c r="D827" s="82">
        <f t="shared" ref="D827:R827" si="253">SUM(D828:D834)</f>
        <v>3.1462854839999999</v>
      </c>
      <c r="E827" s="82">
        <f t="shared" si="253"/>
        <v>0</v>
      </c>
      <c r="F827" s="82">
        <f t="shared" si="253"/>
        <v>3.1462854839999999</v>
      </c>
      <c r="G827" s="82">
        <f t="shared" si="253"/>
        <v>3.1462854839999999</v>
      </c>
      <c r="H827" s="82">
        <f t="shared" si="253"/>
        <v>3.0457490200000001</v>
      </c>
      <c r="I827" s="82">
        <f t="shared" si="253"/>
        <v>0</v>
      </c>
      <c r="J827" s="82">
        <f t="shared" si="253"/>
        <v>0.24696479999999998</v>
      </c>
      <c r="K827" s="82">
        <f t="shared" si="253"/>
        <v>0</v>
      </c>
      <c r="L827" s="82">
        <f t="shared" si="253"/>
        <v>1.8149282200000001</v>
      </c>
      <c r="M827" s="82">
        <f t="shared" si="253"/>
        <v>0</v>
      </c>
      <c r="N827" s="82">
        <f t="shared" si="253"/>
        <v>0.98385599999999995</v>
      </c>
      <c r="O827" s="82">
        <f t="shared" si="253"/>
        <v>3.1462854839999999</v>
      </c>
      <c r="P827" s="82">
        <f t="shared" si="253"/>
        <v>0</v>
      </c>
      <c r="Q827" s="82">
        <f t="shared" si="253"/>
        <v>1.3313572639999998</v>
      </c>
      <c r="R827" s="82">
        <f t="shared" si="253"/>
        <v>1.8149282200000001</v>
      </c>
      <c r="S827" s="83">
        <v>1</v>
      </c>
      <c r="T827" s="21" t="s">
        <v>32</v>
      </c>
      <c r="U827" s="1"/>
      <c r="W827" s="3"/>
      <c r="X827" s="3"/>
      <c r="Y827" s="3"/>
      <c r="Z827" s="3"/>
      <c r="AD827" s="1"/>
      <c r="AE827" s="1"/>
    </row>
    <row r="828" spans="1:31" ht="31.5" customHeight="1" x14ac:dyDescent="0.25">
      <c r="A828" s="24" t="s">
        <v>1710</v>
      </c>
      <c r="B828" s="23" t="s">
        <v>1711</v>
      </c>
      <c r="C828" s="24" t="s">
        <v>1712</v>
      </c>
      <c r="D828" s="42">
        <v>1.21930296</v>
      </c>
      <c r="E828" s="42">
        <v>0</v>
      </c>
      <c r="F828" s="42">
        <f>D828-E828</f>
        <v>1.21930296</v>
      </c>
      <c r="G828" s="42">
        <f>I828+K828+M828+O828</f>
        <v>1.21930296</v>
      </c>
      <c r="H828" s="42">
        <f>J828+L828+N828+P828</f>
        <v>0</v>
      </c>
      <c r="I828" s="42">
        <v>0</v>
      </c>
      <c r="J828" s="42">
        <v>0</v>
      </c>
      <c r="K828" s="42">
        <v>0</v>
      </c>
      <c r="L828" s="42">
        <v>0</v>
      </c>
      <c r="M828" s="42">
        <v>0</v>
      </c>
      <c r="N828" s="42">
        <v>0</v>
      </c>
      <c r="O828" s="42">
        <v>1.21930296</v>
      </c>
      <c r="P828" s="42">
        <v>0</v>
      </c>
      <c r="Q828" s="42">
        <f>F828-H828</f>
        <v>1.21930296</v>
      </c>
      <c r="R828" s="42">
        <f>H828-(I828+K828+M828)</f>
        <v>0</v>
      </c>
      <c r="S828" s="88">
        <v>0</v>
      </c>
      <c r="T828" s="24" t="s">
        <v>32</v>
      </c>
      <c r="U828" s="1"/>
      <c r="W828" s="3"/>
      <c r="X828" s="3"/>
      <c r="Y828" s="3"/>
      <c r="Z828" s="3"/>
      <c r="AD828" s="1"/>
      <c r="AE828" s="1"/>
    </row>
    <row r="829" spans="1:31" ht="82.5" customHeight="1" x14ac:dyDescent="0.25">
      <c r="A829" s="24" t="s">
        <v>1710</v>
      </c>
      <c r="B829" s="23" t="s">
        <v>1713</v>
      </c>
      <c r="C829" s="24" t="s">
        <v>1714</v>
      </c>
      <c r="D829" s="42" t="s">
        <v>32</v>
      </c>
      <c r="E829" s="42" t="s">
        <v>32</v>
      </c>
      <c r="F829" s="42" t="s">
        <v>32</v>
      </c>
      <c r="G829" s="42" t="s">
        <v>32</v>
      </c>
      <c r="H829" s="42">
        <f>J829+L829+N829+P829</f>
        <v>0.60009599999999996</v>
      </c>
      <c r="I829" s="42" t="s">
        <v>32</v>
      </c>
      <c r="J829" s="42">
        <v>0</v>
      </c>
      <c r="K829" s="42" t="s">
        <v>32</v>
      </c>
      <c r="L829" s="42">
        <v>0</v>
      </c>
      <c r="M829" s="42" t="s">
        <v>32</v>
      </c>
      <c r="N829" s="42">
        <v>0.60009599999999996</v>
      </c>
      <c r="O829" s="42" t="s">
        <v>32</v>
      </c>
      <c r="P829" s="42">
        <v>0</v>
      </c>
      <c r="Q829" s="42" t="s">
        <v>32</v>
      </c>
      <c r="R829" s="42" t="s">
        <v>32</v>
      </c>
      <c r="S829" s="88" t="s">
        <v>32</v>
      </c>
      <c r="T829" s="24" t="s">
        <v>1715</v>
      </c>
      <c r="U829" s="1"/>
      <c r="W829" s="3"/>
      <c r="X829" s="3"/>
      <c r="Y829" s="3"/>
      <c r="Z829" s="3"/>
      <c r="AD829" s="1"/>
      <c r="AE829" s="1"/>
    </row>
    <row r="830" spans="1:31" ht="161.25" customHeight="1" x14ac:dyDescent="0.25">
      <c r="A830" s="24" t="s">
        <v>1710</v>
      </c>
      <c r="B830" s="23" t="s">
        <v>1716</v>
      </c>
      <c r="C830" s="24" t="s">
        <v>1717</v>
      </c>
      <c r="D830" s="42" t="s">
        <v>32</v>
      </c>
      <c r="E830" s="42" t="s">
        <v>32</v>
      </c>
      <c r="F830" s="42" t="s">
        <v>32</v>
      </c>
      <c r="G830" s="42" t="s">
        <v>32</v>
      </c>
      <c r="H830" s="42">
        <f>J830+L830+N830+P830</f>
        <v>0.24696479999999998</v>
      </c>
      <c r="I830" s="42" t="s">
        <v>32</v>
      </c>
      <c r="J830" s="42">
        <v>0.24696479999999998</v>
      </c>
      <c r="K830" s="42" t="s">
        <v>32</v>
      </c>
      <c r="L830" s="42">
        <v>0</v>
      </c>
      <c r="M830" s="42" t="s">
        <v>32</v>
      </c>
      <c r="N830" s="42">
        <v>0</v>
      </c>
      <c r="O830" s="90" t="s">
        <v>32</v>
      </c>
      <c r="P830" s="42">
        <v>0</v>
      </c>
      <c r="Q830" s="42" t="s">
        <v>32</v>
      </c>
      <c r="R830" s="42" t="s">
        <v>32</v>
      </c>
      <c r="S830" s="98" t="s">
        <v>32</v>
      </c>
      <c r="T830" s="24" t="s">
        <v>1718</v>
      </c>
      <c r="U830" s="1"/>
      <c r="W830" s="3"/>
      <c r="X830" s="3"/>
      <c r="Y830" s="3"/>
      <c r="Z830" s="3"/>
      <c r="AD830" s="1"/>
      <c r="AE830" s="1"/>
    </row>
    <row r="831" spans="1:31" ht="48.75" customHeight="1" x14ac:dyDescent="0.25">
      <c r="A831" s="24" t="s">
        <v>1710</v>
      </c>
      <c r="B831" s="23" t="s">
        <v>1719</v>
      </c>
      <c r="C831" s="24" t="s">
        <v>1720</v>
      </c>
      <c r="D831" s="42" t="s">
        <v>32</v>
      </c>
      <c r="E831" s="42" t="s">
        <v>32</v>
      </c>
      <c r="F831" s="42" t="s">
        <v>32</v>
      </c>
      <c r="G831" s="42" t="s">
        <v>32</v>
      </c>
      <c r="H831" s="42">
        <f t="shared" ref="H831:H833" si="254">J831+L831+N831+P831</f>
        <v>0</v>
      </c>
      <c r="I831" s="42" t="s">
        <v>32</v>
      </c>
      <c r="J831" s="42">
        <v>0</v>
      </c>
      <c r="K831" s="42" t="s">
        <v>32</v>
      </c>
      <c r="L831" s="42">
        <v>0</v>
      </c>
      <c r="M831" s="42" t="s">
        <v>32</v>
      </c>
      <c r="N831" s="42">
        <v>0</v>
      </c>
      <c r="O831" s="90" t="s">
        <v>32</v>
      </c>
      <c r="P831" s="42">
        <v>0</v>
      </c>
      <c r="Q831" s="42" t="s">
        <v>32</v>
      </c>
      <c r="R831" s="42" t="s">
        <v>32</v>
      </c>
      <c r="S831" s="88" t="s">
        <v>32</v>
      </c>
      <c r="T831" s="24" t="s">
        <v>1721</v>
      </c>
      <c r="U831" s="1"/>
      <c r="W831" s="3"/>
      <c r="X831" s="3"/>
      <c r="Y831" s="3"/>
      <c r="Z831" s="3"/>
      <c r="AD831" s="1"/>
      <c r="AE831" s="1"/>
    </row>
    <row r="832" spans="1:31" ht="150.75" customHeight="1" x14ac:dyDescent="0.25">
      <c r="A832" s="24" t="s">
        <v>1710</v>
      </c>
      <c r="B832" s="23" t="s">
        <v>1722</v>
      </c>
      <c r="C832" s="24" t="s">
        <v>1723</v>
      </c>
      <c r="D832" s="42" t="s">
        <v>32</v>
      </c>
      <c r="E832" s="42" t="s">
        <v>32</v>
      </c>
      <c r="F832" s="42" t="s">
        <v>32</v>
      </c>
      <c r="G832" s="42" t="s">
        <v>32</v>
      </c>
      <c r="H832" s="42">
        <f t="shared" si="254"/>
        <v>0.38375999999999999</v>
      </c>
      <c r="I832" s="42" t="s">
        <v>32</v>
      </c>
      <c r="J832" s="42">
        <v>0</v>
      </c>
      <c r="K832" s="42" t="s">
        <v>32</v>
      </c>
      <c r="L832" s="42">
        <v>0</v>
      </c>
      <c r="M832" s="42" t="s">
        <v>32</v>
      </c>
      <c r="N832" s="42">
        <v>0.38375999999999999</v>
      </c>
      <c r="O832" s="90" t="s">
        <v>32</v>
      </c>
      <c r="P832" s="42">
        <v>0</v>
      </c>
      <c r="Q832" s="42" t="s">
        <v>32</v>
      </c>
      <c r="R832" s="42" t="s">
        <v>32</v>
      </c>
      <c r="S832" s="88" t="s">
        <v>32</v>
      </c>
      <c r="T832" s="24" t="s">
        <v>1724</v>
      </c>
      <c r="U832" s="1"/>
      <c r="W832" s="3"/>
      <c r="X832" s="3"/>
      <c r="Y832" s="3"/>
      <c r="Z832" s="3"/>
      <c r="AD832" s="1"/>
      <c r="AE832" s="1"/>
    </row>
    <row r="833" spans="1:31" ht="82.5" customHeight="1" x14ac:dyDescent="0.25">
      <c r="A833" s="24" t="s">
        <v>1710</v>
      </c>
      <c r="B833" s="23" t="s">
        <v>1725</v>
      </c>
      <c r="C833" s="24" t="s">
        <v>1726</v>
      </c>
      <c r="D833" s="42" t="s">
        <v>32</v>
      </c>
      <c r="E833" s="42" t="s">
        <v>32</v>
      </c>
      <c r="F833" s="42" t="s">
        <v>32</v>
      </c>
      <c r="G833" s="42" t="s">
        <v>32</v>
      </c>
      <c r="H833" s="42">
        <f t="shared" si="254"/>
        <v>0</v>
      </c>
      <c r="I833" s="42" t="s">
        <v>32</v>
      </c>
      <c r="J833" s="42">
        <v>0</v>
      </c>
      <c r="K833" s="42" t="s">
        <v>32</v>
      </c>
      <c r="L833" s="42">
        <v>0</v>
      </c>
      <c r="M833" s="42" t="s">
        <v>32</v>
      </c>
      <c r="N833" s="42">
        <v>0</v>
      </c>
      <c r="O833" s="90" t="s">
        <v>32</v>
      </c>
      <c r="P833" s="42">
        <v>0</v>
      </c>
      <c r="Q833" s="42" t="s">
        <v>32</v>
      </c>
      <c r="R833" s="42" t="s">
        <v>32</v>
      </c>
      <c r="S833" s="88" t="s">
        <v>32</v>
      </c>
      <c r="T833" s="24" t="s">
        <v>1721</v>
      </c>
      <c r="U833" s="1"/>
      <c r="W833" s="3"/>
      <c r="X833" s="3"/>
      <c r="Y833" s="3"/>
      <c r="Z833" s="3"/>
      <c r="AD833" s="1"/>
      <c r="AE833" s="1"/>
    </row>
    <row r="834" spans="1:31" ht="82.5" customHeight="1" x14ac:dyDescent="0.25">
      <c r="A834" s="24" t="s">
        <v>1710</v>
      </c>
      <c r="B834" s="23" t="s">
        <v>1727</v>
      </c>
      <c r="C834" s="24" t="s">
        <v>1728</v>
      </c>
      <c r="D834" s="42">
        <v>1.9269825239999998</v>
      </c>
      <c r="E834" s="42">
        <v>0</v>
      </c>
      <c r="F834" s="42">
        <f>D834-E834</f>
        <v>1.9269825239999998</v>
      </c>
      <c r="G834" s="42">
        <f>I834+K834+M834+O834</f>
        <v>1.9269825239999998</v>
      </c>
      <c r="H834" s="42">
        <f>J834+L834+N834+P834</f>
        <v>1.8149282200000001</v>
      </c>
      <c r="I834" s="42">
        <v>0</v>
      </c>
      <c r="J834" s="42">
        <v>0</v>
      </c>
      <c r="K834" s="42">
        <v>0</v>
      </c>
      <c r="L834" s="42">
        <v>1.8149282200000001</v>
      </c>
      <c r="M834" s="42">
        <v>0</v>
      </c>
      <c r="N834" s="42">
        <v>0</v>
      </c>
      <c r="O834" s="42">
        <v>1.9269825239999998</v>
      </c>
      <c r="P834" s="42">
        <v>0</v>
      </c>
      <c r="Q834" s="42">
        <f>F834-H834</f>
        <v>0.11205430399999972</v>
      </c>
      <c r="R834" s="42">
        <f>H834-(I834+K834+M834)</f>
        <v>1.8149282200000001</v>
      </c>
      <c r="S834" s="88">
        <v>1</v>
      </c>
      <c r="T834" s="24" t="s">
        <v>1386</v>
      </c>
      <c r="U834" s="1"/>
      <c r="W834" s="3"/>
      <c r="X834" s="3"/>
      <c r="Y834" s="3"/>
      <c r="Z834" s="3"/>
      <c r="AD834" s="1"/>
      <c r="AE834" s="1"/>
    </row>
    <row r="835" spans="1:31" x14ac:dyDescent="0.25">
      <c r="X835" s="3"/>
      <c r="Y835" s="3"/>
      <c r="Z835" s="3"/>
      <c r="AD835" s="1"/>
      <c r="AE835" s="1"/>
    </row>
    <row r="836" spans="1:31" x14ac:dyDescent="0.25">
      <c r="X836" s="3"/>
      <c r="Y836" s="3"/>
      <c r="Z836" s="3"/>
      <c r="AD836" s="1"/>
      <c r="AE836" s="1"/>
    </row>
    <row r="837" spans="1:31" x14ac:dyDescent="0.25">
      <c r="X837" s="3"/>
      <c r="Y837" s="3"/>
      <c r="Z837" s="3"/>
      <c r="AD837" s="1"/>
      <c r="AE837" s="1"/>
    </row>
  </sheetData>
  <mergeCells count="26">
    <mergeCell ref="A12:T12"/>
    <mergeCell ref="A4:T4"/>
    <mergeCell ref="A5:T5"/>
    <mergeCell ref="A7:T7"/>
    <mergeCell ref="A8:T8"/>
    <mergeCell ref="A10:T10"/>
    <mergeCell ref="A13:T13"/>
    <mergeCell ref="A14:T14"/>
    <mergeCell ref="AA14:AC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L102:L109 P102:P109 D597:E600 D208:G208 T85:T87 T101:T109 N62:N67 E64:E67 T48:T72 D137:E140 E326:E339 A370:C371 A374:C374 D357:D368 A467:C469 T446:T451 T480:T484 D486:E490 T486:T491 T675:T679 T707:T710 A712:C712 T726:T727 A781:B796 C781:C795 T781:T812 I163:J169 S105 S236:S263 S524 S527:S533 S570 S639 S656:S660 J208 S502 F102:G104 F106:G109 F161:G169 F230:G235 F264:G303 F429:G443 F525:G525 F571:G573 F597:G601 F603:G624 F640:G655 I62 I66 I79:I80 I105 I123:I140 I236:I263 I339 I444:I453 I524 I570 I602 I639 I656:I660 K62 K66 K79:K80 K105 K123:K140 L208 K236:K263 K339 K444:K453 K497:K498 K502 K524 K570 K577:K579 K602 K639 K656:K660 M62 M66 M79:M80 M105 M123:M140 N208 M207:M208 M211 M236:M263 M339 M419 M424 M444:M453 M493 M497:M498 M502 M524 M527:M533 M570 M577:M579 M602 M604:M624 O62 O66 O79:O80 O105 O123:O140 O207:O208 O211 O236:O263 O339 O419 O424 O444:O453 O493 O497:O498 O502 O524 O527:O533 O570 O577:O579 O602 O639 O656:O660 A60:C60 A734:C745 A480:C480 A694:C694 A710:C710 A799:C800 A802:C806 A813:C824 A826:C827 H102:H109 H207:I208 H419:I419 H424:I424 K679:R692 K482:P485 K675:L678 K584:P586 K580:R583 K166:O169 A510:C512 A489:C492 D520:G523 F569:G569 F626:G638 T378:T379 T409:T418 S493:T493 T495:T501 I520:J523 M674:M678 T734:T745 H506:J506 H46:J46 K781:R794 K527:K533 H377:J377 T195:T209 K211 D160:E169 I160:I162 J170:J194 F313:G338 E342:E352 T76:T83 S73:T75 N69:N80 L112:L115 S110:T111 L117:L140 S116:T116 S141:T141 N102:N141 K160:N165 O160:O164 P160:P169 N170:N194 T211:T221 S210:T210 N210 T230:T303 S222:T229 N222:N229 T313 S304:T312 N304:N312 O342:O344 M342:M344 K342:K344 T334:T355 N340:N341 H91:T91 H369:T369 H494:T494 H492:S492 H512:T512 H519:T519 H526:T526 H534:T535 H551:T551 H562:T562 H566:T566 H568:T568 H574:T576 I597:P600 H661:T673 H625:T625 H706:S706 H719:T719 I795:R798 I459:R462 I67:L67 I220:R220 K207:K208 K419 K424 Q219:R219 K345:R358 S510:T510 J222:J229 K469:R481 H509:T509 H157 H160:H169 L626:N660 P626:P660 T628:T660 J626:J660 A652:C673 H175:H176 H342:I344 S62:S70 S211:S212 S495:S498 K503:T506 S201:S209 S219:S221 S339:S359 S409:S425 S444:S491 S577:S591 S674:S692 J102:J162 T154:T166 K154:R159 A102:C155 A156:B157 A161:C194 A160:B160 A226:C229 H171:H173 H396:J397 H178:H183 H187:H190 H223:H303 H307:H339 H384:T384 H405:J408 H429:H453 H503:J504 D510:J511 D513:J518 H520:H525 H527:I533 F536:H541 F543:H550 F552:H561 F563:H565 F567:H567 H569:H573 H577:I579 H597:H624 H626:H660 F674:H674 H728:T729 K20:T42 Q61:S61 Q71:S72 Q102:S104 Q106:S109 Q426:S426 Q499:S501 Q536:S541 Q571:S573 Q592:S592 Q674:R674 K693:S695 Q696:S696 K807:S812 Q76:S78 P112:T115 Q213:S218 K375:T377 Q513:S518 Q563:S565 Q567:S567 Q715:S718 Q720:S727 S781:S806 D799:R806 K47:S60 Q63:R65 P117:T140 K142:T153 S154:S169 Q161:R169 Q230:S235 Q264:S303 Q313:S338 Q429:S443 S511 Q510:R511 Q520:S523 Q525:S525 Q543:S550 Q552:S561 Q569:S569 S593:S602 Q597:R601 Q603:S624 Q626:S638 Q640:S655 K734:S780 K813:T830 K44:T46 K43:S43 S170:T194 T681:T697 T712:T718 T357:T368 T381:T383 H387:T387 I385:S385 H386:S386 T385:T386 K397:T397 K396:S396 K399:T408 K398:S398 T420:T423 T425 S427:T428 T430:T437 T454:T473 H733:T733 H730:S732 K832:T832 K831:S831 K834:T834 K833:S833 F345:J352 E353:J355 F486:H489 F795:H797 E798:H798 E204:H205 D417:H417 D457:H462 D425:H425 D427:H427 F61:H67 E211:I211 F426:H426 F696:H696 F715:H718 A420:H422 F495:J495 D398:J404 D505:J505 E71:H72 F112:H115 F117:H140 E20:J45 D55:J60 D356:J356 F493:K493 F580:J593 D675:J695 D423:R423 E206:R206 D454:R456 D418:R418 F490:R490 D491:R491 C19:T19 E209:R209 E68:R68 A15:T18 E47:J54 E388:T392 D409:P410 D411:R416 F720:H727 D734:J749 F750:J750 E213:H220 E357:J358 D463:R468 E359:R359 D508:T508 D542:S542 A714:S714 E76:H80 D469:J485 D141:I156 D370:T374 D375:J376 F497:J502 D594:R596 D751:J794 D807:J834 E383:S383 D195:S200 D697:S705 S79:S90 D81:R90 D92:S101 E360:S368 D378:S382 D393:T395 D707:S713 D507:S507 E221:R221 E212:R212 D73:J75 D110:I111 D116:I116 D170:I170 D210:I210 A222:I222 D304:I306 D340:I341 A158:I159 D177:I177 D184:I186 D174:I174 D191:I194 E69:J70 D428:R428 D496:R496 T747:T748">
    <cfRule type="containsBlanks" dxfId="1014" priority="1015">
      <formula>LEN(TRIM(A15))=0</formula>
    </cfRule>
  </conditionalFormatting>
  <conditionalFormatting sqref="M425">
    <cfRule type="containsBlanks" dxfId="1013" priority="1014">
      <formula>LEN(TRIM(M425))=0</formula>
    </cfRule>
  </conditionalFormatting>
  <conditionalFormatting sqref="M101">
    <cfRule type="containsBlanks" dxfId="1012" priority="1013">
      <formula>LEN(TRIM(M101))=0</formula>
    </cfRule>
  </conditionalFormatting>
  <conditionalFormatting sqref="K580">
    <cfRule type="containsBlanks" dxfId="1011" priority="1012">
      <formula>LEN(TRIM(K580))=0</formula>
    </cfRule>
  </conditionalFormatting>
  <conditionalFormatting sqref="K213">
    <cfRule type="containsBlanks" dxfId="1010" priority="1011">
      <formula>LEN(TRIM(K213))=0</formula>
    </cfRule>
  </conditionalFormatting>
  <conditionalFormatting sqref="K378:K380">
    <cfRule type="containsBlanks" dxfId="1009" priority="1010">
      <formula>LEN(TRIM(K378))=0</formula>
    </cfRule>
  </conditionalFormatting>
  <conditionalFormatting sqref="K426">
    <cfRule type="containsBlanks" dxfId="1008" priority="1009">
      <formula>LEN(TRIM(K426))=0</formula>
    </cfRule>
  </conditionalFormatting>
  <conditionalFormatting sqref="I268:I270">
    <cfRule type="containsBlanks" dxfId="1007" priority="1008">
      <formula>LEN(TRIM(I268))=0</formula>
    </cfRule>
  </conditionalFormatting>
  <conditionalFormatting sqref="I389 I391">
    <cfRule type="containsBlanks" dxfId="1006" priority="1007">
      <formula>LEN(TRIM(I389))=0</formula>
    </cfRule>
  </conditionalFormatting>
  <conditionalFormatting sqref="I364:I365 I372:I373 I375:I376">
    <cfRule type="containsBlanks" dxfId="1005" priority="1006">
      <formula>LEN(TRIM(I364))=0</formula>
    </cfRule>
  </conditionalFormatting>
  <conditionalFormatting sqref="I101">
    <cfRule type="containsBlanks" dxfId="1004" priority="1005">
      <formula>LEN(TRIM(I101))=0</formula>
    </cfRule>
  </conditionalFormatting>
  <conditionalFormatting sqref="I81">
    <cfRule type="containsBlanks" dxfId="1003" priority="1004">
      <formula>LEN(TRIM(I81))=0</formula>
    </cfRule>
  </conditionalFormatting>
  <conditionalFormatting sqref="I48">
    <cfRule type="containsBlanks" dxfId="1002" priority="1003">
      <formula>LEN(TRIM(I48))=0</formula>
    </cfRule>
  </conditionalFormatting>
  <conditionalFormatting sqref="I71:I72 I76:I78">
    <cfRule type="containsBlanks" dxfId="1001" priority="1002">
      <formula>LEN(TRIM(I71))=0</formula>
    </cfRule>
  </conditionalFormatting>
  <conditionalFormatting sqref="E393:E395 E398:E399">
    <cfRule type="containsBlanks" dxfId="1000" priority="1001">
      <formula>LEN(TRIM(E393))=0</formula>
    </cfRule>
  </conditionalFormatting>
  <conditionalFormatting sqref="E378:E380">
    <cfRule type="containsBlanks" dxfId="999" priority="1000">
      <formula>LEN(TRIM(E378))=0</formula>
    </cfRule>
  </conditionalFormatting>
  <conditionalFormatting sqref="O795:R795">
    <cfRule type="containsBlanks" dxfId="998" priority="999">
      <formula>LEN(TRIM(O795))=0</formula>
    </cfRule>
  </conditionalFormatting>
  <conditionalFormatting sqref="N591 N593">
    <cfRule type="containsBlanks" dxfId="997" priority="998">
      <formula>LEN(TRIM(N591))=0</formula>
    </cfRule>
  </conditionalFormatting>
  <conditionalFormatting sqref="A481:B481 A593:B595 A590:B591 A587:C589 I102 I64:I65 O587:R591 N420:R422 O593:R593 N675:R678 K64:K65 K500:K501 M64:M65 L62:L66 K102 O64:O65 M102 N204:R205 N696 O102 J62:J66 J204:J205 J420:J422 J429:J453 J696 J715:J718 D401:D404 L204:L205 L420:L422 L429:L453 L696 L715:L718 D201:E203 D580:E593 L587:N593 I544:I550 M544:M550 J543:J550 L543:L550 K550 L511:P511 I106:I109 K106:K109 M106:M109 O106:O109 D61:E61 A55:C55 A350:C355 A677:C679 E105:G105 D715:E718 T565 F339:G339 D444:G453 T513 T515:T516 T545 T547:T550 T700:T701 F160:G160 F195:F203 N268:N303 I271:I303 K271:K303 M271:M303 O271:O303 T315:T321 P268:P303 D271:E303 J268:J344 L268:L303 I604:I624 O604:O624 L601:L624 J601:J624 N601:N624 F602:G602 T603:T604 P601:P624 K495:R495 A505:C506 A454:C463 A508:C509 D524:G524 D570:G570 A695:C697 D102:E102 A220:C221 A383:C387 D105:D109 A20:C40 T327:T332 D207:G207 L207 J207 T520:T525 P62:R62 O67:R67 Q105:R105 N207 Q409:R410 Q419:R419 N426:P426 N444:N453 Q482:R485 J493 L497:L498 N570 O592:P592 Q602:R602 P696 N715:P718 L211 D64:D72 D326:D339 A357:C359 L424:L427 O425:R425 N424:N425 N427:R427 D493:E493 A681:C685 A700:C701 E106:E109 F236:G263 D426:E426 D429:E443 D525:E525 D536:E541 D543:E550 D571:E573 D639:G639 D696:E696 P66:R66 P63:P65 P79:R80 O71:P72 Q160:R160 Q339:R339 N429:P443 L502 L499:P501 N543:P550 N577:N579 Q639:R639 Q656:R660 J79:J80 J236:J263 I525:J525 J524 I536:J541 J527:J533 I571:I573 I640:I655 D424:G424 D419:G419 D604:E624 D640:E655 D674:E674 L79:L80 L236:L263 L493 N236:N263 N493 N497:N498 N502 L525:P525 L524 N524 L536:P541 L527:L533 N527:N533 M571:P573 P207:R208 N211 P211:R211 P236:R263 P424:R424 P444:R453 P493:R493 P497:R498 P502:R502 P524:R524 P527:R533 P570:R570 P577:R579 O640:O655 I486:J489 L486:R489 K487:K489 K510:P510 D497:E502 D700:D705 D20:D51 D383 D209 A204:D206 A797:D798 E46:G46 D91:G91 D369:G369 D377:G377 D388:D392 D384:G387 D396:G397 D405:G408 D492:G492 D495:E495 D494:G494 D503:G504 D506:G506 D509:G509 D512:G512 D519:G519 D526:G535 D552:E561 D551:G551 D563:E565 D562:G562 D567:E567 D566:G566 D569:E569 D568:G568 D574:G579 D626:E638 D625:G625 D656:G673 D707:D709 D706:G706 D720:E723 D719:G719 D728:G733 L513:P518 L520:P523 T527:T533 T536:T542 T552:T561 I563:J565 L563:P565 K563 L567:P567 I567:J567 T567 I569 M569:P569 J569:J573 L569:L573 L577:L579 J577:J579 O626:O638 I626:I638 T674 N674:P674 P720:P727 L720:L727 J720:J727 N720:N727 O720:O723 J210:J211 I71:J72 O69:R70 I76:J78 D76:D80 D112:E115 I112:I115 I117:I122 D117:E136 D211:D221 D230:E267 D313:E325 D342:D355 F342:G344 O76:P78 O73:R75 O112:O115 M112:M115 K112:K115 O110:R111 K110:L111 K117:K122 M117:M122 O117:O122 O116:R116 K116:L116 O141:R141 K141:L141 O170:R194 K170:L194 O210:R210 K210:L210 O222:R229 K222:L229 L313:L339 P313:P339 O313:O338 M313:M338 K313:K338 N313:N339 O304:R312 K304:L312 N342:N344 L342:L344 P342:R344 O340:R341 K340:L341 I61:P61 K69:L78 I213:P219 I264:P267 I230:P235 J424:J427 I552:P561 I674:L674 D157:G157 I157 D178:G183 I178:I183 D307:G312 I307:I338 D171:G173 I171:I173 D175:G176 I175:I176 D187:G190 I187:I190 D223:G229 I223:I229 T606:T614 T616:T624 T580:T601">
    <cfRule type="containsBlanks" dxfId="996" priority="997">
      <formula>LEN(TRIM(A20))=0</formula>
    </cfRule>
  </conditionalFormatting>
  <conditionalFormatting sqref="E591 H591 J591 L591 L593 J593 H593 E593">
    <cfRule type="containsBlanks" dxfId="995" priority="996">
      <formula>LEN(TRIM(E591))=0</formula>
    </cfRule>
  </conditionalFormatting>
  <conditionalFormatting sqref="J20:J29 L20:L29 J197:J200 J420:J422 J782:J790 J792:J793 L687:L688 E687:E688 J687:J688 L197:L200 L420:L422 L782:L790 L792:L793 H687:H688 H796 H49 H381 E381 E411 E49 E71:E72 H700 E700 E717:E718 E747 E197:E200 E426 E693 H711:H713 H747 J49 J71:J80 J207 J211 J367:J368 J372:J373 J383 J426 J429:J453 J497:J502 J693 J696 J715:J718 J745:J747 L49 L71:L72 L207 L211 L367:L368 L372:L373 L383 L426 L429:L453 L497:L502 L693 L696 L715:L718 L745:L747 L61:L66 J61:J66 L51:L54 J51:J54 E51 H51 T565 T520:T525 T545 T513 T515:T516 T547:T550 S19:T21 T48:T57 T22:T42 T527:T533 T536:T542 T552:T561 L720:L727 J720:J727 E76:E80 L76:L80 S73:S75 S110:S111 T230:T303 T313 S340:S341 S42 S63:S65 S94 S148:S149 S166 S569 S623:S624 S361 S151 S333:S336 S536 S617:S619 S834 S55 S60 S67:S70 S101 S212 S381:S382 S425 S495:S496 S508 S700:T701 S58 S170:S197 S209:S210 S505 S710 S22:S40 S81:S83 S345:S355 S357:S359 S364:S368 S370:S371 S388:S392 S411:S418 S420:S423 S427:S428 S454:S463 S467:S469 S480:S481 S486:S491 S580:S591 S675:S679 S681:S692 S694:S695 S734:S745 S747:S748 S47:S51 S77:S78 S113:S116 S118:S123 S125:S128 S131:S133 S135:S141 S161:S162 S199:S206 S218:S234 S264 S266:S290 S293:S327 S374:S376 S395 S399:S401 S403 S430:S443 S510 S515:S518 S522 S542:S543 S549:S550 S558:S559 S561 S563 S567:T567 S593:S600 S604 S606:S614 S626:S638 S640 S642:S655 S697:S698 S712:S716 S718 S722:S727 S751:S773 S781:S806 S813:S829 T44:T45 T580:T601">
    <cfRule type="containsBlanks" dxfId="994" priority="995">
      <formula>LEN(TRIM(E19))=0</formula>
    </cfRule>
  </conditionalFormatting>
  <conditionalFormatting sqref="A49:B50 A687:B688 A381:B381 A411:B411 A747:B748 A197:B197 A426:B426 A19 A199:B199">
    <cfRule type="containsBlanks" dxfId="993" priority="994">
      <formula>LEN(TRIM(A19))=0</formula>
    </cfRule>
  </conditionalFormatting>
  <conditionalFormatting sqref="D687:D688 D796 D381 D49:D51 D71:D72 D717:D718 D197:D200 D426 D693 D747:D749 D76:D80 D751:D780">
    <cfRule type="containsBlanks" dxfId="992" priority="993">
      <formula>LEN(TRIM(D49))=0</formula>
    </cfRule>
  </conditionalFormatting>
  <conditionalFormatting sqref="G687:G688 G796 G381 G411 G49 G700 G747 G197:G200 G711:G713 G51">
    <cfRule type="containsBlanks" dxfId="991" priority="992">
      <formula>LEN(TRIM(G49))=0</formula>
    </cfRule>
  </conditionalFormatting>
  <conditionalFormatting sqref="O796:R796 O381:R381 O411:R411 O593:R593 O687:R688 O49:R49 O700:R700 O717:O718 O747:R747 O781:R793 O197:R199 O693:P693 O64:O65 O220:R220 R55 O426:P426 O204:R205 O711:R712 O702:P705 O71:P72 O214:P219 O51:P51 O484:P485 O200:P200 O713:P713 P79:P80 O707:P709 O76:P78">
    <cfRule type="containsBlanks" dxfId="990" priority="991">
      <formula>LEN(TRIM(O49))=0</formula>
    </cfRule>
  </conditionalFormatting>
  <conditionalFormatting sqref="O591:R591 O593:R593">
    <cfRule type="containsBlanks" dxfId="989" priority="990">
      <formula>LEN(TRIM(O591))=0</formula>
    </cfRule>
  </conditionalFormatting>
  <conditionalFormatting sqref="O796:R796 O381:R381 O687:R688 O411:R411 O49:R49 O700:R700 O717:O718 O747:R747 O781:R793 O197:R199 O693:P693 O64:O65 O220:R220 R55 O426:P426 O204:R205 O711:R712 O702:P705 O71:P72 O214:P219 O51:P51 O200:P200 O713:P713 P79:P80 O707:P709 O76:P78">
    <cfRule type="containsBlanks" dxfId="988" priority="989">
      <formula>LEN(TRIM(O49))=0</formula>
    </cfRule>
  </conditionalFormatting>
  <conditionalFormatting sqref="J71:J80">
    <cfRule type="containsBlanks" dxfId="987" priority="988">
      <formula>LEN(TRIM(J71))=0</formula>
    </cfRule>
  </conditionalFormatting>
  <conditionalFormatting sqref="J71:J80">
    <cfRule type="containsBlanks" dxfId="986" priority="987">
      <formula>LEN(TRIM(J71))=0</formula>
    </cfRule>
  </conditionalFormatting>
  <conditionalFormatting sqref="J214:J219">
    <cfRule type="containsBlanks" dxfId="985" priority="986">
      <formula>LEN(TRIM(J214))=0</formula>
    </cfRule>
  </conditionalFormatting>
  <conditionalFormatting sqref="J214:J219">
    <cfRule type="containsBlanks" dxfId="984" priority="985">
      <formula>LEN(TRIM(J214))=0</formula>
    </cfRule>
  </conditionalFormatting>
  <conditionalFormatting sqref="J426">
    <cfRule type="containsBlanks" dxfId="983" priority="984">
      <formula>LEN(TRIM(J426))=0</formula>
    </cfRule>
  </conditionalFormatting>
  <conditionalFormatting sqref="J426">
    <cfRule type="containsBlanks" dxfId="982" priority="983">
      <formula>LEN(TRIM(J426))=0</formula>
    </cfRule>
  </conditionalFormatting>
  <conditionalFormatting sqref="J693">
    <cfRule type="containsBlanks" dxfId="981" priority="982">
      <formula>LEN(TRIM(J693))=0</formula>
    </cfRule>
  </conditionalFormatting>
  <conditionalFormatting sqref="J693">
    <cfRule type="containsBlanks" dxfId="980" priority="981">
      <formula>LEN(TRIM(J693))=0</formula>
    </cfRule>
  </conditionalFormatting>
  <conditionalFormatting sqref="J791">
    <cfRule type="containsBlanks" dxfId="979" priority="980">
      <formula>LEN(TRIM(J791))=0</formula>
    </cfRule>
  </conditionalFormatting>
  <conditionalFormatting sqref="J791">
    <cfRule type="containsBlanks" dxfId="978" priority="979">
      <formula>LEN(TRIM(J791))=0</formula>
    </cfRule>
  </conditionalFormatting>
  <conditionalFormatting sqref="J796">
    <cfRule type="containsBlanks" dxfId="977" priority="978">
      <formula>LEN(TRIM(J796))=0</formula>
    </cfRule>
  </conditionalFormatting>
  <conditionalFormatting sqref="J796">
    <cfRule type="containsBlanks" dxfId="976" priority="977">
      <formula>LEN(TRIM(J796))=0</formula>
    </cfRule>
  </conditionalFormatting>
  <conditionalFormatting sqref="L71:L72 L76:L80">
    <cfRule type="containsBlanks" dxfId="975" priority="976">
      <formula>LEN(TRIM(L71))=0</formula>
    </cfRule>
  </conditionalFormatting>
  <conditionalFormatting sqref="L71:L72 L76:L80">
    <cfRule type="containsBlanks" dxfId="974" priority="975">
      <formula>LEN(TRIM(L71))=0</formula>
    </cfRule>
  </conditionalFormatting>
  <conditionalFormatting sqref="L214:L219">
    <cfRule type="containsBlanks" dxfId="973" priority="974">
      <formula>LEN(TRIM(L214))=0</formula>
    </cfRule>
  </conditionalFormatting>
  <conditionalFormatting sqref="L214:L219">
    <cfRule type="containsBlanks" dxfId="972" priority="973">
      <formula>LEN(TRIM(L214))=0</formula>
    </cfRule>
  </conditionalFormatting>
  <conditionalFormatting sqref="L426">
    <cfRule type="containsBlanks" dxfId="971" priority="972">
      <formula>LEN(TRIM(L426))=0</formula>
    </cfRule>
  </conditionalFormatting>
  <conditionalFormatting sqref="L426">
    <cfRule type="containsBlanks" dxfId="970" priority="971">
      <formula>LEN(TRIM(L426))=0</formula>
    </cfRule>
  </conditionalFormatting>
  <conditionalFormatting sqref="L693">
    <cfRule type="containsBlanks" dxfId="969" priority="970">
      <formula>LEN(TRIM(L693))=0</formula>
    </cfRule>
  </conditionalFormatting>
  <conditionalFormatting sqref="L693">
    <cfRule type="containsBlanks" dxfId="968" priority="969">
      <formula>LEN(TRIM(L693))=0</formula>
    </cfRule>
  </conditionalFormatting>
  <conditionalFormatting sqref="L791">
    <cfRule type="containsBlanks" dxfId="967" priority="968">
      <formula>LEN(TRIM(L791))=0</formula>
    </cfRule>
  </conditionalFormatting>
  <conditionalFormatting sqref="L791">
    <cfRule type="containsBlanks" dxfId="966" priority="967">
      <formula>LEN(TRIM(L791))=0</formula>
    </cfRule>
  </conditionalFormatting>
  <conditionalFormatting sqref="L796">
    <cfRule type="containsBlanks" dxfId="965" priority="966">
      <formula>LEN(TRIM(L796))=0</formula>
    </cfRule>
  </conditionalFormatting>
  <conditionalFormatting sqref="L796">
    <cfRule type="containsBlanks" dxfId="964" priority="965">
      <formula>LEN(TRIM(L796))=0</formula>
    </cfRule>
  </conditionalFormatting>
  <conditionalFormatting sqref="N411 N593 N687:N688 N796 N381 N484:N485 N49 N71:N72 N700 N747 N197:N200 N426 N693 N51 N76:N80">
    <cfRule type="containsBlanks" dxfId="963" priority="964">
      <formula>LEN(TRIM(N49))=0</formula>
    </cfRule>
  </conditionalFormatting>
  <conditionalFormatting sqref="N687:N688 N796 N381 N411 N49 N71:N72 N700 N747 N197:N200 N426 N693 N51 N76:N80">
    <cfRule type="containsBlanks" dxfId="962" priority="963">
      <formula>LEN(TRIM(N49))=0</formula>
    </cfRule>
  </conditionalFormatting>
  <conditionalFormatting sqref="H795">
    <cfRule type="containsBlanks" dxfId="961" priority="962">
      <formula>LEN(TRIM(H795))=0</formula>
    </cfRule>
  </conditionalFormatting>
  <conditionalFormatting sqref="H795">
    <cfRule type="containsBlanks" dxfId="960" priority="961">
      <formula>LEN(TRIM(H795))=0</formula>
    </cfRule>
  </conditionalFormatting>
  <conditionalFormatting sqref="D795">
    <cfRule type="containsBlanks" dxfId="959" priority="960">
      <formula>LEN(TRIM(D795))=0</formula>
    </cfRule>
  </conditionalFormatting>
  <conditionalFormatting sqref="G795">
    <cfRule type="containsBlanks" dxfId="958" priority="959">
      <formula>LEN(TRIM(G795))=0</formula>
    </cfRule>
  </conditionalFormatting>
  <conditionalFormatting sqref="O795:R795">
    <cfRule type="containsBlanks" dxfId="957" priority="958">
      <formula>LEN(TRIM(O795))=0</formula>
    </cfRule>
  </conditionalFormatting>
  <conditionalFormatting sqref="J795">
    <cfRule type="containsBlanks" dxfId="956" priority="957">
      <formula>LEN(TRIM(J795))=0</formula>
    </cfRule>
  </conditionalFormatting>
  <conditionalFormatting sqref="J795">
    <cfRule type="containsBlanks" dxfId="955" priority="956">
      <formula>LEN(TRIM(J795))=0</formula>
    </cfRule>
  </conditionalFormatting>
  <conditionalFormatting sqref="L795">
    <cfRule type="containsBlanks" dxfId="954" priority="955">
      <formula>LEN(TRIM(L795))=0</formula>
    </cfRule>
  </conditionalFormatting>
  <conditionalFormatting sqref="L795">
    <cfRule type="containsBlanks" dxfId="953" priority="954">
      <formula>LEN(TRIM(L795))=0</formula>
    </cfRule>
  </conditionalFormatting>
  <conditionalFormatting sqref="N795">
    <cfRule type="containsBlanks" dxfId="952" priority="953">
      <formula>LEN(TRIM(N795))=0</formula>
    </cfRule>
  </conditionalFormatting>
  <conditionalFormatting sqref="N795">
    <cfRule type="containsBlanks" dxfId="951" priority="952">
      <formula>LEN(TRIM(N795))=0</formula>
    </cfRule>
  </conditionalFormatting>
  <conditionalFormatting sqref="D795:D796 A381:B381 A411:B411 A481:B481 A593:B595 A590:B591 A747:B748 A49:B50 A197:B197 A426:B426 A687:B688 A19 A199:B199">
    <cfRule type="containsBlanks" dxfId="950" priority="951">
      <formula>LEN(TRIM(A19))=0</formula>
    </cfRule>
  </conditionalFormatting>
  <conditionalFormatting sqref="C796 C381 C411 C590:C591 C747:C748 C49:C50 C197 C426 C687:C688 C481 C593:C595 C199">
    <cfRule type="containsBlanks" dxfId="949" priority="950">
      <formula>LEN(TRIM(C49))=0</formula>
    </cfRule>
  </conditionalFormatting>
  <conditionalFormatting sqref="C197 C199">
    <cfRule type="containsBlanks" dxfId="948" priority="949">
      <formula>LEN(TRIM(C197))=0</formula>
    </cfRule>
  </conditionalFormatting>
  <conditionalFormatting sqref="H797 H799:H805">
    <cfRule type="containsBlanks" dxfId="947" priority="948">
      <formula>LEN(TRIM(H797))=0</formula>
    </cfRule>
  </conditionalFormatting>
  <conditionalFormatting sqref="H797 H799:H805">
    <cfRule type="containsBlanks" dxfId="946" priority="947">
      <formula>LEN(TRIM(H797))=0</formula>
    </cfRule>
  </conditionalFormatting>
  <conditionalFormatting sqref="O797:R797 O799:R800 O802:R805 O801:P801">
    <cfRule type="containsBlanks" dxfId="945" priority="946">
      <formula>LEN(TRIM(O797))=0</formula>
    </cfRule>
  </conditionalFormatting>
  <conditionalFormatting sqref="O797:R797 O799:R800 O802:R805 O801:P801">
    <cfRule type="containsBlanks" dxfId="944" priority="945">
      <formula>LEN(TRIM(O797))=0</formula>
    </cfRule>
  </conditionalFormatting>
  <conditionalFormatting sqref="D797:D798">
    <cfRule type="containsBlanks" dxfId="943" priority="944">
      <formula>LEN(TRIM(D797))=0</formula>
    </cfRule>
  </conditionalFormatting>
  <conditionalFormatting sqref="E19:E29">
    <cfRule type="containsBlanks" dxfId="942" priority="943">
      <formula>LEN(TRIM(E19))=0</formula>
    </cfRule>
  </conditionalFormatting>
  <conditionalFormatting sqref="E49 E51">
    <cfRule type="containsBlanks" dxfId="941" priority="942">
      <formula>LEN(TRIM(E49))=0</formula>
    </cfRule>
  </conditionalFormatting>
  <conditionalFormatting sqref="E61">
    <cfRule type="containsBlanks" dxfId="940" priority="941">
      <formula>LEN(TRIM(E61))=0</formula>
    </cfRule>
  </conditionalFormatting>
  <conditionalFormatting sqref="E197:E200">
    <cfRule type="containsBlanks" dxfId="939" priority="940">
      <formula>LEN(TRIM(E197))=0</formula>
    </cfRule>
  </conditionalFormatting>
  <conditionalFormatting sqref="E220">
    <cfRule type="containsBlanks" dxfId="938" priority="939">
      <formula>LEN(TRIM(E220))=0</formula>
    </cfRule>
  </conditionalFormatting>
  <conditionalFormatting sqref="E381">
    <cfRule type="containsBlanks" dxfId="937" priority="938">
      <formula>LEN(TRIM(E381))=0</formula>
    </cfRule>
  </conditionalFormatting>
  <conditionalFormatting sqref="E411">
    <cfRule type="containsBlanks" dxfId="936" priority="937">
      <formula>LEN(TRIM(E411))=0</formula>
    </cfRule>
  </conditionalFormatting>
  <conditionalFormatting sqref="E420:E422">
    <cfRule type="containsBlanks" dxfId="935" priority="936">
      <formula>LEN(TRIM(E420))=0</formula>
    </cfRule>
  </conditionalFormatting>
  <conditionalFormatting sqref="E687:E688">
    <cfRule type="containsBlanks" dxfId="934" priority="935">
      <formula>LEN(TRIM(E687))=0</formula>
    </cfRule>
  </conditionalFormatting>
  <conditionalFormatting sqref="E696 E699">
    <cfRule type="containsBlanks" dxfId="933" priority="934">
      <formula>LEN(TRIM(E696))=0</formula>
    </cfRule>
  </conditionalFormatting>
  <conditionalFormatting sqref="E700 E702:E705 E707:E709">
    <cfRule type="containsBlanks" dxfId="932" priority="933">
      <formula>LEN(TRIM(E700))=0</formula>
    </cfRule>
  </conditionalFormatting>
  <conditionalFormatting sqref="E711:E713">
    <cfRule type="containsBlanks" dxfId="931" priority="932">
      <formula>LEN(TRIM(E711))=0</formula>
    </cfRule>
  </conditionalFormatting>
  <conditionalFormatting sqref="E747">
    <cfRule type="containsBlanks" dxfId="930" priority="931">
      <formula>LEN(TRIM(E747))=0</formula>
    </cfRule>
  </conditionalFormatting>
  <conditionalFormatting sqref="E781:E793">
    <cfRule type="containsBlanks" dxfId="929" priority="930">
      <formula>LEN(TRIM(E781))=0</formula>
    </cfRule>
  </conditionalFormatting>
  <conditionalFormatting sqref="E796">
    <cfRule type="containsBlanks" dxfId="928" priority="929">
      <formula>LEN(TRIM(E796))=0</formula>
    </cfRule>
  </conditionalFormatting>
  <conditionalFormatting sqref="E795">
    <cfRule type="containsBlanks" dxfId="927" priority="928">
      <formula>LEN(TRIM(E795))=0</formula>
    </cfRule>
  </conditionalFormatting>
  <conditionalFormatting sqref="E795:E796">
    <cfRule type="containsBlanks" dxfId="926" priority="927">
      <formula>LEN(TRIM(E795))=0</formula>
    </cfRule>
  </conditionalFormatting>
  <conditionalFormatting sqref="E797">
    <cfRule type="containsBlanks" dxfId="925" priority="926">
      <formula>LEN(TRIM(E797))=0</formula>
    </cfRule>
  </conditionalFormatting>
  <conditionalFormatting sqref="E797">
    <cfRule type="containsBlanks" dxfId="924" priority="925">
      <formula>LEN(TRIM(E797))=0</formula>
    </cfRule>
  </conditionalFormatting>
  <conditionalFormatting sqref="E799:E801">
    <cfRule type="containsBlanks" dxfId="923" priority="924">
      <formula>LEN(TRIM(E799))=0</formula>
    </cfRule>
  </conditionalFormatting>
  <conditionalFormatting sqref="E802:E805">
    <cfRule type="containsBlanks" dxfId="922" priority="923">
      <formula>LEN(TRIM(E802))=0</formula>
    </cfRule>
  </conditionalFormatting>
  <conditionalFormatting sqref="E378:E380">
    <cfRule type="containsBlanks" dxfId="921" priority="922">
      <formula>LEN(TRIM(E378))=0</formula>
    </cfRule>
  </conditionalFormatting>
  <conditionalFormatting sqref="D378:D380">
    <cfRule type="containsBlanks" dxfId="920" priority="921">
      <formula>LEN(TRIM(D378))=0</formula>
    </cfRule>
  </conditionalFormatting>
  <conditionalFormatting sqref="O378:P380">
    <cfRule type="containsBlanks" dxfId="919" priority="920">
      <formula>LEN(TRIM(O378))=0</formula>
    </cfRule>
  </conditionalFormatting>
  <conditionalFormatting sqref="O378:P380">
    <cfRule type="containsBlanks" dxfId="918" priority="919">
      <formula>LEN(TRIM(O378))=0</formula>
    </cfRule>
  </conditionalFormatting>
  <conditionalFormatting sqref="J378:J380">
    <cfRule type="containsBlanks" dxfId="917" priority="918">
      <formula>LEN(TRIM(J378))=0</formula>
    </cfRule>
  </conditionalFormatting>
  <conditionalFormatting sqref="J378:J380">
    <cfRule type="containsBlanks" dxfId="916" priority="917">
      <formula>LEN(TRIM(J378))=0</formula>
    </cfRule>
  </conditionalFormatting>
  <conditionalFormatting sqref="L378:L380">
    <cfRule type="containsBlanks" dxfId="915" priority="916">
      <formula>LEN(TRIM(L378))=0</formula>
    </cfRule>
  </conditionalFormatting>
  <conditionalFormatting sqref="L378:L380">
    <cfRule type="containsBlanks" dxfId="914" priority="915">
      <formula>LEN(TRIM(L378))=0</formula>
    </cfRule>
  </conditionalFormatting>
  <conditionalFormatting sqref="N378:N380">
    <cfRule type="containsBlanks" dxfId="913" priority="914">
      <formula>LEN(TRIM(N378))=0</formula>
    </cfRule>
  </conditionalFormatting>
  <conditionalFormatting sqref="N378:N380">
    <cfRule type="containsBlanks" dxfId="912" priority="913">
      <formula>LEN(TRIM(N378))=0</formula>
    </cfRule>
  </conditionalFormatting>
  <conditionalFormatting sqref="E393:E395 E398:E399">
    <cfRule type="containsBlanks" dxfId="911" priority="912">
      <formula>LEN(TRIM(E393))=0</formula>
    </cfRule>
  </conditionalFormatting>
  <conditionalFormatting sqref="D393:D395 D398:D399">
    <cfRule type="containsBlanks" dxfId="910" priority="911">
      <formula>LEN(TRIM(D393))=0</formula>
    </cfRule>
  </conditionalFormatting>
  <conditionalFormatting sqref="O393:P395 O398:P399">
    <cfRule type="containsBlanks" dxfId="909" priority="910">
      <formula>LEN(TRIM(O393))=0</formula>
    </cfRule>
  </conditionalFormatting>
  <conditionalFormatting sqref="O393:P395 O398:P399">
    <cfRule type="containsBlanks" dxfId="908" priority="909">
      <formula>LEN(TRIM(O393))=0</formula>
    </cfRule>
  </conditionalFormatting>
  <conditionalFormatting sqref="J393:J395 J398:J399">
    <cfRule type="containsBlanks" dxfId="907" priority="908">
      <formula>LEN(TRIM(J393))=0</formula>
    </cfRule>
  </conditionalFormatting>
  <conditionalFormatting sqref="J393:J395 J398:J399">
    <cfRule type="containsBlanks" dxfId="906" priority="907">
      <formula>LEN(TRIM(J393))=0</formula>
    </cfRule>
  </conditionalFormatting>
  <conditionalFormatting sqref="L393:L395 L398:L399">
    <cfRule type="containsBlanks" dxfId="905" priority="906">
      <formula>LEN(TRIM(L393))=0</formula>
    </cfRule>
  </conditionalFormatting>
  <conditionalFormatting sqref="L393:L395 L398:L399">
    <cfRule type="containsBlanks" dxfId="904" priority="905">
      <formula>LEN(TRIM(L393))=0</formula>
    </cfRule>
  </conditionalFormatting>
  <conditionalFormatting sqref="N393:N395 N398:N399">
    <cfRule type="containsBlanks" dxfId="903" priority="904">
      <formula>LEN(TRIM(N393))=0</formula>
    </cfRule>
  </conditionalFormatting>
  <conditionalFormatting sqref="N393:N395 N398:N399">
    <cfRule type="containsBlanks" dxfId="902" priority="903">
      <formula>LEN(TRIM(N393))=0</formula>
    </cfRule>
  </conditionalFormatting>
  <conditionalFormatting sqref="E429:E453">
    <cfRule type="containsBlanks" dxfId="901" priority="902">
      <formula>LEN(TRIM(E429))=0</formula>
    </cfRule>
  </conditionalFormatting>
  <conditionalFormatting sqref="E429:E453">
    <cfRule type="containsBlanks" dxfId="900" priority="901">
      <formula>LEN(TRIM(E429))=0</formula>
    </cfRule>
  </conditionalFormatting>
  <conditionalFormatting sqref="J429:J453">
    <cfRule type="containsBlanks" dxfId="899" priority="897">
      <formula>LEN(TRIM(J429))=0</formula>
    </cfRule>
  </conditionalFormatting>
  <conditionalFormatting sqref="D429:D453">
    <cfRule type="containsBlanks" dxfId="898" priority="900">
      <formula>LEN(TRIM(D429))=0</formula>
    </cfRule>
  </conditionalFormatting>
  <conditionalFormatting sqref="O429:P443 P444:P453">
    <cfRule type="containsBlanks" dxfId="897" priority="899">
      <formula>LEN(TRIM(O429))=0</formula>
    </cfRule>
  </conditionalFormatting>
  <conditionalFormatting sqref="O429:P443 P444:P453">
    <cfRule type="containsBlanks" dxfId="896" priority="898">
      <formula>LEN(TRIM(O429))=0</formula>
    </cfRule>
  </conditionalFormatting>
  <conditionalFormatting sqref="J429:J453">
    <cfRule type="containsBlanks" dxfId="895" priority="896">
      <formula>LEN(TRIM(J429))=0</formula>
    </cfRule>
  </conditionalFormatting>
  <conditionalFormatting sqref="L429:L453">
    <cfRule type="containsBlanks" dxfId="894" priority="895">
      <formula>LEN(TRIM(L429))=0</formula>
    </cfRule>
  </conditionalFormatting>
  <conditionalFormatting sqref="L429:L453">
    <cfRule type="containsBlanks" dxfId="893" priority="894">
      <formula>LEN(TRIM(L429))=0</formula>
    </cfRule>
  </conditionalFormatting>
  <conditionalFormatting sqref="N429:N453">
    <cfRule type="containsBlanks" dxfId="892" priority="893">
      <formula>LEN(TRIM(N429))=0</formula>
    </cfRule>
  </conditionalFormatting>
  <conditionalFormatting sqref="N429:N453">
    <cfRule type="containsBlanks" dxfId="891" priority="892">
      <formula>LEN(TRIM(N429))=0</formula>
    </cfRule>
  </conditionalFormatting>
  <conditionalFormatting sqref="A592:B592">
    <cfRule type="containsBlanks" dxfId="890" priority="891">
      <formula>LEN(TRIM(A592))=0</formula>
    </cfRule>
  </conditionalFormatting>
  <conditionalFormatting sqref="A592:B592">
    <cfRule type="containsBlanks" dxfId="889" priority="890">
      <formula>LEN(TRIM(A592))=0</formula>
    </cfRule>
  </conditionalFormatting>
  <conditionalFormatting sqref="C592">
    <cfRule type="containsBlanks" dxfId="888" priority="889">
      <formula>LEN(TRIM(C592))=0</formula>
    </cfRule>
  </conditionalFormatting>
  <conditionalFormatting sqref="L587:L589 J587:J589">
    <cfRule type="containsBlanks" dxfId="887" priority="888">
      <formula>LEN(TRIM(J587))=0</formula>
    </cfRule>
  </conditionalFormatting>
  <conditionalFormatting sqref="E207">
    <cfRule type="containsBlanks" dxfId="886" priority="887">
      <formula>LEN(TRIM(E207))=0</formula>
    </cfRule>
  </conditionalFormatting>
  <conditionalFormatting sqref="E207">
    <cfRule type="containsBlanks" dxfId="885" priority="886">
      <formula>LEN(TRIM(E207))=0</formula>
    </cfRule>
  </conditionalFormatting>
  <conditionalFormatting sqref="D207">
    <cfRule type="containsBlanks" dxfId="884" priority="885">
      <formula>LEN(TRIM(D207))=0</formula>
    </cfRule>
  </conditionalFormatting>
  <conditionalFormatting sqref="P207:P208">
    <cfRule type="containsBlanks" dxfId="883" priority="884">
      <formula>LEN(TRIM(P207))=0</formula>
    </cfRule>
  </conditionalFormatting>
  <conditionalFormatting sqref="P207:P208">
    <cfRule type="containsBlanks" dxfId="882" priority="883">
      <formula>LEN(TRIM(P207))=0</formula>
    </cfRule>
  </conditionalFormatting>
  <conditionalFormatting sqref="J207">
    <cfRule type="containsBlanks" dxfId="881" priority="882">
      <formula>LEN(TRIM(J207))=0</formula>
    </cfRule>
  </conditionalFormatting>
  <conditionalFormatting sqref="J207">
    <cfRule type="containsBlanks" dxfId="880" priority="881">
      <formula>LEN(TRIM(J207))=0</formula>
    </cfRule>
  </conditionalFormatting>
  <conditionalFormatting sqref="L207">
    <cfRule type="containsBlanks" dxfId="879" priority="880">
      <formula>LEN(TRIM(L207))=0</formula>
    </cfRule>
  </conditionalFormatting>
  <conditionalFormatting sqref="L207">
    <cfRule type="containsBlanks" dxfId="878" priority="879">
      <formula>LEN(TRIM(L207))=0</formula>
    </cfRule>
  </conditionalFormatting>
  <conditionalFormatting sqref="N207">
    <cfRule type="containsBlanks" dxfId="877" priority="878">
      <formula>LEN(TRIM(N207))=0</formula>
    </cfRule>
  </conditionalFormatting>
  <conditionalFormatting sqref="N207">
    <cfRule type="containsBlanks" dxfId="876" priority="877">
      <formula>LEN(TRIM(N207))=0</formula>
    </cfRule>
  </conditionalFormatting>
  <conditionalFormatting sqref="E211">
    <cfRule type="containsBlanks" dxfId="875" priority="876">
      <formula>LEN(TRIM(E211))=0</formula>
    </cfRule>
  </conditionalFormatting>
  <conditionalFormatting sqref="E211">
    <cfRule type="containsBlanks" dxfId="874" priority="875">
      <formula>LEN(TRIM(E211))=0</formula>
    </cfRule>
  </conditionalFormatting>
  <conditionalFormatting sqref="D211">
    <cfRule type="containsBlanks" dxfId="873" priority="874">
      <formula>LEN(TRIM(D211))=0</formula>
    </cfRule>
  </conditionalFormatting>
  <conditionalFormatting sqref="E213">
    <cfRule type="containsBlanks" dxfId="872" priority="873">
      <formula>LEN(TRIM(E213))=0</formula>
    </cfRule>
  </conditionalFormatting>
  <conditionalFormatting sqref="E213">
    <cfRule type="containsBlanks" dxfId="871" priority="872">
      <formula>LEN(TRIM(E213))=0</formula>
    </cfRule>
  </conditionalFormatting>
  <conditionalFormatting sqref="D213">
    <cfRule type="containsBlanks" dxfId="870" priority="871">
      <formula>LEN(TRIM(D213))=0</formula>
    </cfRule>
  </conditionalFormatting>
  <conditionalFormatting sqref="O213:P213">
    <cfRule type="containsBlanks" dxfId="869" priority="870">
      <formula>LEN(TRIM(O213))=0</formula>
    </cfRule>
  </conditionalFormatting>
  <conditionalFormatting sqref="O213:P213">
    <cfRule type="containsBlanks" dxfId="868" priority="869">
      <formula>LEN(TRIM(O213))=0</formula>
    </cfRule>
  </conditionalFormatting>
  <conditionalFormatting sqref="J213">
    <cfRule type="containsBlanks" dxfId="867" priority="868">
      <formula>LEN(TRIM(J213))=0</formula>
    </cfRule>
  </conditionalFormatting>
  <conditionalFormatting sqref="J213">
    <cfRule type="containsBlanks" dxfId="866" priority="867">
      <formula>LEN(TRIM(J213))=0</formula>
    </cfRule>
  </conditionalFormatting>
  <conditionalFormatting sqref="L213">
    <cfRule type="containsBlanks" dxfId="865" priority="866">
      <formula>LEN(TRIM(L213))=0</formula>
    </cfRule>
  </conditionalFormatting>
  <conditionalFormatting sqref="L213">
    <cfRule type="containsBlanks" dxfId="864" priority="865">
      <formula>LEN(TRIM(L213))=0</formula>
    </cfRule>
  </conditionalFormatting>
  <conditionalFormatting sqref="N213">
    <cfRule type="containsBlanks" dxfId="863" priority="864">
      <formula>LEN(TRIM(N213))=0</formula>
    </cfRule>
  </conditionalFormatting>
  <conditionalFormatting sqref="N213">
    <cfRule type="containsBlanks" dxfId="862" priority="863">
      <formula>LEN(TRIM(N213))=0</formula>
    </cfRule>
  </conditionalFormatting>
  <conditionalFormatting sqref="E746">
    <cfRule type="containsBlanks" dxfId="861" priority="862">
      <formula>LEN(TRIM(E746))=0</formula>
    </cfRule>
  </conditionalFormatting>
  <conditionalFormatting sqref="E746">
    <cfRule type="containsBlanks" dxfId="860" priority="861">
      <formula>LEN(TRIM(E746))=0</formula>
    </cfRule>
  </conditionalFormatting>
  <conditionalFormatting sqref="D746">
    <cfRule type="containsBlanks" dxfId="859" priority="860">
      <formula>LEN(TRIM(D746))=0</formula>
    </cfRule>
  </conditionalFormatting>
  <conditionalFormatting sqref="O746:P746">
    <cfRule type="containsBlanks" dxfId="858" priority="859">
      <formula>LEN(TRIM(O746))=0</formula>
    </cfRule>
  </conditionalFormatting>
  <conditionalFormatting sqref="O746:P746">
    <cfRule type="containsBlanks" dxfId="857" priority="858">
      <formula>LEN(TRIM(O746))=0</formula>
    </cfRule>
  </conditionalFormatting>
  <conditionalFormatting sqref="J746">
    <cfRule type="containsBlanks" dxfId="856" priority="857">
      <formula>LEN(TRIM(J746))=0</formula>
    </cfRule>
  </conditionalFormatting>
  <conditionalFormatting sqref="J746">
    <cfRule type="containsBlanks" dxfId="855" priority="856">
      <formula>LEN(TRIM(J746))=0</formula>
    </cfRule>
  </conditionalFormatting>
  <conditionalFormatting sqref="L746">
    <cfRule type="containsBlanks" dxfId="854" priority="855">
      <formula>LEN(TRIM(L746))=0</formula>
    </cfRule>
  </conditionalFormatting>
  <conditionalFormatting sqref="L746">
    <cfRule type="containsBlanks" dxfId="853" priority="854">
      <formula>LEN(TRIM(L746))=0</formula>
    </cfRule>
  </conditionalFormatting>
  <conditionalFormatting sqref="N746">
    <cfRule type="containsBlanks" dxfId="852" priority="853">
      <formula>LEN(TRIM(N746))=0</formula>
    </cfRule>
  </conditionalFormatting>
  <conditionalFormatting sqref="N746">
    <cfRule type="containsBlanks" dxfId="851" priority="852">
      <formula>LEN(TRIM(N746))=0</formula>
    </cfRule>
  </conditionalFormatting>
  <conditionalFormatting sqref="E48 J48 L48 H48">
    <cfRule type="containsBlanks" dxfId="850" priority="851">
      <formula>LEN(TRIM(E48))=0</formula>
    </cfRule>
  </conditionalFormatting>
  <conditionalFormatting sqref="E48 J48 L48 H48">
    <cfRule type="containsBlanks" dxfId="849" priority="850">
      <formula>LEN(TRIM(E48))=0</formula>
    </cfRule>
  </conditionalFormatting>
  <conditionalFormatting sqref="A48:B48">
    <cfRule type="containsBlanks" dxfId="848" priority="849">
      <formula>LEN(TRIM(A48))=0</formula>
    </cfRule>
  </conditionalFormatting>
  <conditionalFormatting sqref="D48">
    <cfRule type="containsBlanks" dxfId="847" priority="848">
      <formula>LEN(TRIM(D48))=0</formula>
    </cfRule>
  </conditionalFormatting>
  <conditionalFormatting sqref="G48">
    <cfRule type="containsBlanks" dxfId="846" priority="847">
      <formula>LEN(TRIM(G48))=0</formula>
    </cfRule>
  </conditionalFormatting>
  <conditionalFormatting sqref="O48:R48">
    <cfRule type="containsBlanks" dxfId="845" priority="846">
      <formula>LEN(TRIM(O48))=0</formula>
    </cfRule>
  </conditionalFormatting>
  <conditionalFormatting sqref="O48:R48">
    <cfRule type="containsBlanks" dxfId="844" priority="845">
      <formula>LEN(TRIM(O48))=0</formula>
    </cfRule>
  </conditionalFormatting>
  <conditionalFormatting sqref="N48">
    <cfRule type="containsBlanks" dxfId="843" priority="844">
      <formula>LEN(TRIM(N48))=0</formula>
    </cfRule>
  </conditionalFormatting>
  <conditionalFormatting sqref="N48">
    <cfRule type="containsBlanks" dxfId="842" priority="843">
      <formula>LEN(TRIM(N48))=0</formula>
    </cfRule>
  </conditionalFormatting>
  <conditionalFormatting sqref="A48:B48">
    <cfRule type="containsBlanks" dxfId="841" priority="842">
      <formula>LEN(TRIM(A48))=0</formula>
    </cfRule>
  </conditionalFormatting>
  <conditionalFormatting sqref="C48">
    <cfRule type="containsBlanks" dxfId="840" priority="841">
      <formula>LEN(TRIM(C48))=0</formula>
    </cfRule>
  </conditionalFormatting>
  <conditionalFormatting sqref="E48">
    <cfRule type="containsBlanks" dxfId="839" priority="840">
      <formula>LEN(TRIM(E48))=0</formula>
    </cfRule>
  </conditionalFormatting>
  <conditionalFormatting sqref="A58:B58">
    <cfRule type="containsBlanks" dxfId="838" priority="839">
      <formula>LEN(TRIM(A58))=0</formula>
    </cfRule>
  </conditionalFormatting>
  <conditionalFormatting sqref="A58:B58">
    <cfRule type="containsBlanks" dxfId="837" priority="838">
      <formula>LEN(TRIM(A58))=0</formula>
    </cfRule>
  </conditionalFormatting>
  <conditionalFormatting sqref="C58">
    <cfRule type="containsBlanks" dxfId="836" priority="837">
      <formula>LEN(TRIM(C58))=0</formula>
    </cfRule>
  </conditionalFormatting>
  <conditionalFormatting sqref="E67 J67 L67 H67 J69:J70 L69:L70 L73:L75 L110:L111 L116 L141 L170:L194 L210 L222:L229 L304:L312 L340:L341">
    <cfRule type="containsBlanks" dxfId="835" priority="836">
      <formula>LEN(TRIM(E67))=0</formula>
    </cfRule>
  </conditionalFormatting>
  <conditionalFormatting sqref="E67 J67 L67 H67 J69:J70 L69:L70 L73:L75 L110:L111 L116 L141 L170:L194 L210 L222:L229 L304:L312 L340:L341">
    <cfRule type="containsBlanks" dxfId="834" priority="835">
      <formula>LEN(TRIM(E67))=0</formula>
    </cfRule>
  </conditionalFormatting>
  <conditionalFormatting sqref="A67:B70">
    <cfRule type="containsBlanks" dxfId="833" priority="834">
      <formula>LEN(TRIM(A67))=0</formula>
    </cfRule>
  </conditionalFormatting>
  <conditionalFormatting sqref="D67:D70 L69:L70 N69:R70 L73:L75 N73:R75 L110:L111 N110:R111 L116 N116:R116 L141 N141:R141 L170:L194 N170:R194 L210 N210:R210 L222:L229 N222:R229 L304:L312 N304:R312 L340:L341 N340:R341 D157:G157 I157 D178:G183 I178:I183 D307:G312 I307:I312 D171:G173 I171:I173 D175:G176 I175:I176 D187:G190 I187:I190 D223:G229 I223:I229">
    <cfRule type="containsBlanks" dxfId="832" priority="833">
      <formula>LEN(TRIM(D67))=0</formula>
    </cfRule>
  </conditionalFormatting>
  <conditionalFormatting sqref="G67">
    <cfRule type="containsBlanks" dxfId="831" priority="832">
      <formula>LEN(TRIM(G67))=0</formula>
    </cfRule>
  </conditionalFormatting>
  <conditionalFormatting sqref="O67:R67 O69:R70 P68:R68 O73:R75 O110:R111 O116:R116 O141:R141 O170:R194 O210:R210 O222:R229 O304:R312 O340:R341">
    <cfRule type="containsBlanks" dxfId="830" priority="831">
      <formula>LEN(TRIM(O67))=0</formula>
    </cfRule>
  </conditionalFormatting>
  <conditionalFormatting sqref="O67:R67 O69:R70 P68:R68 O73:R75 O110:R111 O116:R116 O141:R141 O170:R194 O210:R210 O222:R229 O304:R312 O340:R341">
    <cfRule type="containsBlanks" dxfId="829" priority="830">
      <formula>LEN(TRIM(O67))=0</formula>
    </cfRule>
  </conditionalFormatting>
  <conditionalFormatting sqref="N67 N69:N70 N73:N75 N110:N111 N116 N141 N170:N194 N210 N222:N229 N304:N312 N340:N341">
    <cfRule type="containsBlanks" dxfId="828" priority="829">
      <formula>LEN(TRIM(N67))=0</formula>
    </cfRule>
  </conditionalFormatting>
  <conditionalFormatting sqref="N67 N69:N70 N73:N75 N110:N111 N116 N141 N170:N194 N210 N222:N229 N304:N312 N340:N341">
    <cfRule type="containsBlanks" dxfId="827" priority="828">
      <formula>LEN(TRIM(N67))=0</formula>
    </cfRule>
  </conditionalFormatting>
  <conditionalFormatting sqref="A67:B70">
    <cfRule type="containsBlanks" dxfId="826" priority="827">
      <formula>LEN(TRIM(A67))=0</formula>
    </cfRule>
  </conditionalFormatting>
  <conditionalFormatting sqref="C67:C70">
    <cfRule type="containsBlanks" dxfId="825" priority="826">
      <formula>LEN(TRIM(C67))=0</formula>
    </cfRule>
  </conditionalFormatting>
  <conditionalFormatting sqref="E67">
    <cfRule type="containsBlanks" dxfId="824" priority="825">
      <formula>LEN(TRIM(E67))=0</formula>
    </cfRule>
  </conditionalFormatting>
  <conditionalFormatting sqref="E81 J81 L81 H81">
    <cfRule type="containsBlanks" dxfId="823" priority="824">
      <formula>LEN(TRIM(E81))=0</formula>
    </cfRule>
  </conditionalFormatting>
  <conditionalFormatting sqref="E81 J81 L81 H81">
    <cfRule type="containsBlanks" dxfId="822" priority="823">
      <formula>LEN(TRIM(E81))=0</formula>
    </cfRule>
  </conditionalFormatting>
  <conditionalFormatting sqref="A81:B81">
    <cfRule type="containsBlanks" dxfId="821" priority="822">
      <formula>LEN(TRIM(A81))=0</formula>
    </cfRule>
  </conditionalFormatting>
  <conditionalFormatting sqref="D81">
    <cfRule type="containsBlanks" dxfId="820" priority="821">
      <formula>LEN(TRIM(D81))=0</formula>
    </cfRule>
  </conditionalFormatting>
  <conditionalFormatting sqref="G81">
    <cfRule type="containsBlanks" dxfId="819" priority="820">
      <formula>LEN(TRIM(G81))=0</formula>
    </cfRule>
  </conditionalFormatting>
  <conditionalFormatting sqref="O81:R81">
    <cfRule type="containsBlanks" dxfId="818" priority="819">
      <formula>LEN(TRIM(O81))=0</formula>
    </cfRule>
  </conditionalFormatting>
  <conditionalFormatting sqref="O81:R81">
    <cfRule type="containsBlanks" dxfId="817" priority="818">
      <formula>LEN(TRIM(O81))=0</formula>
    </cfRule>
  </conditionalFormatting>
  <conditionalFormatting sqref="N81">
    <cfRule type="containsBlanks" dxfId="816" priority="817">
      <formula>LEN(TRIM(N81))=0</formula>
    </cfRule>
  </conditionalFormatting>
  <conditionalFormatting sqref="N81">
    <cfRule type="containsBlanks" dxfId="815" priority="816">
      <formula>LEN(TRIM(N81))=0</formula>
    </cfRule>
  </conditionalFormatting>
  <conditionalFormatting sqref="A81:B81">
    <cfRule type="containsBlanks" dxfId="814" priority="815">
      <formula>LEN(TRIM(A81))=0</formula>
    </cfRule>
  </conditionalFormatting>
  <conditionalFormatting sqref="C81">
    <cfRule type="containsBlanks" dxfId="813" priority="814">
      <formula>LEN(TRIM(C81))=0</formula>
    </cfRule>
  </conditionalFormatting>
  <conditionalFormatting sqref="E81">
    <cfRule type="containsBlanks" dxfId="812" priority="813">
      <formula>LEN(TRIM(E81))=0</formula>
    </cfRule>
  </conditionalFormatting>
  <conditionalFormatting sqref="A82:B82">
    <cfRule type="containsBlanks" dxfId="811" priority="812">
      <formula>LEN(TRIM(A82))=0</formula>
    </cfRule>
  </conditionalFormatting>
  <conditionalFormatting sqref="A82:B82">
    <cfRule type="containsBlanks" dxfId="810" priority="811">
      <formula>LEN(TRIM(A82))=0</formula>
    </cfRule>
  </conditionalFormatting>
  <conditionalFormatting sqref="C82">
    <cfRule type="containsBlanks" dxfId="809" priority="810">
      <formula>LEN(TRIM(C82))=0</formula>
    </cfRule>
  </conditionalFormatting>
  <conditionalFormatting sqref="E101 J101 L101 H101">
    <cfRule type="containsBlanks" dxfId="808" priority="809">
      <formula>LEN(TRIM(E101))=0</formula>
    </cfRule>
  </conditionalFormatting>
  <conditionalFormatting sqref="E101 J101 L101 H101">
    <cfRule type="containsBlanks" dxfId="807" priority="808">
      <formula>LEN(TRIM(E101))=0</formula>
    </cfRule>
  </conditionalFormatting>
  <conditionalFormatting sqref="A101:B101">
    <cfRule type="containsBlanks" dxfId="806" priority="807">
      <formula>LEN(TRIM(A101))=0</formula>
    </cfRule>
  </conditionalFormatting>
  <conditionalFormatting sqref="O101:R101">
    <cfRule type="containsBlanks" dxfId="805" priority="806">
      <formula>LEN(TRIM(O101))=0</formula>
    </cfRule>
  </conditionalFormatting>
  <conditionalFormatting sqref="O101:R101">
    <cfRule type="containsBlanks" dxfId="804" priority="805">
      <formula>LEN(TRIM(O101))=0</formula>
    </cfRule>
  </conditionalFormatting>
  <conditionalFormatting sqref="N101">
    <cfRule type="containsBlanks" dxfId="803" priority="804">
      <formula>LEN(TRIM(N101))=0</formula>
    </cfRule>
  </conditionalFormatting>
  <conditionalFormatting sqref="N101">
    <cfRule type="containsBlanks" dxfId="802" priority="803">
      <formula>LEN(TRIM(N101))=0</formula>
    </cfRule>
  </conditionalFormatting>
  <conditionalFormatting sqref="A101:B101">
    <cfRule type="containsBlanks" dxfId="801" priority="802">
      <formula>LEN(TRIM(A101))=0</formula>
    </cfRule>
  </conditionalFormatting>
  <conditionalFormatting sqref="C101">
    <cfRule type="containsBlanks" dxfId="800" priority="801">
      <formula>LEN(TRIM(C101))=0</formula>
    </cfRule>
  </conditionalFormatting>
  <conditionalFormatting sqref="E101">
    <cfRule type="containsBlanks" dxfId="799" priority="800">
      <formula>LEN(TRIM(E101))=0</formula>
    </cfRule>
  </conditionalFormatting>
  <conditionalFormatting sqref="E195 J195 L195 H195">
    <cfRule type="containsBlanks" dxfId="798" priority="799">
      <formula>LEN(TRIM(E195))=0</formula>
    </cfRule>
  </conditionalFormatting>
  <conditionalFormatting sqref="E195 J195 L195 H195">
    <cfRule type="containsBlanks" dxfId="797" priority="798">
      <formula>LEN(TRIM(E195))=0</formula>
    </cfRule>
  </conditionalFormatting>
  <conditionalFormatting sqref="A195:B195">
    <cfRule type="containsBlanks" dxfId="796" priority="797">
      <formula>LEN(TRIM(A195))=0</formula>
    </cfRule>
  </conditionalFormatting>
  <conditionalFormatting sqref="D195">
    <cfRule type="containsBlanks" dxfId="795" priority="796">
      <formula>LEN(TRIM(D195))=0</formula>
    </cfRule>
  </conditionalFormatting>
  <conditionalFormatting sqref="G195">
    <cfRule type="containsBlanks" dxfId="794" priority="795">
      <formula>LEN(TRIM(G195))=0</formula>
    </cfRule>
  </conditionalFormatting>
  <conditionalFormatting sqref="O195:R195">
    <cfRule type="containsBlanks" dxfId="793" priority="794">
      <formula>LEN(TRIM(O195))=0</formula>
    </cfRule>
  </conditionalFormatting>
  <conditionalFormatting sqref="O195:R195">
    <cfRule type="containsBlanks" dxfId="792" priority="793">
      <formula>LEN(TRIM(O195))=0</formula>
    </cfRule>
  </conditionalFormatting>
  <conditionalFormatting sqref="N195">
    <cfRule type="containsBlanks" dxfId="791" priority="792">
      <formula>LEN(TRIM(N195))=0</formula>
    </cfRule>
  </conditionalFormatting>
  <conditionalFormatting sqref="N195">
    <cfRule type="containsBlanks" dxfId="790" priority="791">
      <formula>LEN(TRIM(N195))=0</formula>
    </cfRule>
  </conditionalFormatting>
  <conditionalFormatting sqref="A195:B195">
    <cfRule type="containsBlanks" dxfId="789" priority="790">
      <formula>LEN(TRIM(A195))=0</formula>
    </cfRule>
  </conditionalFormatting>
  <conditionalFormatting sqref="C195">
    <cfRule type="containsBlanks" dxfId="788" priority="789">
      <formula>LEN(TRIM(C195))=0</formula>
    </cfRule>
  </conditionalFormatting>
  <conditionalFormatting sqref="E195">
    <cfRule type="containsBlanks" dxfId="787" priority="788">
      <formula>LEN(TRIM(E195))=0</formula>
    </cfRule>
  </conditionalFormatting>
  <conditionalFormatting sqref="E196 J196 L196 H196">
    <cfRule type="containsBlanks" dxfId="786" priority="787">
      <formula>LEN(TRIM(E196))=0</formula>
    </cfRule>
  </conditionalFormatting>
  <conditionalFormatting sqref="E196 J196 L196 H196">
    <cfRule type="containsBlanks" dxfId="785" priority="786">
      <formula>LEN(TRIM(E196))=0</formula>
    </cfRule>
  </conditionalFormatting>
  <conditionalFormatting sqref="A196:B196">
    <cfRule type="containsBlanks" dxfId="784" priority="785">
      <formula>LEN(TRIM(A196))=0</formula>
    </cfRule>
  </conditionalFormatting>
  <conditionalFormatting sqref="D196">
    <cfRule type="containsBlanks" dxfId="783" priority="784">
      <formula>LEN(TRIM(D196))=0</formula>
    </cfRule>
  </conditionalFormatting>
  <conditionalFormatting sqref="G196">
    <cfRule type="containsBlanks" dxfId="782" priority="783">
      <formula>LEN(TRIM(G196))=0</formula>
    </cfRule>
  </conditionalFormatting>
  <conditionalFormatting sqref="O196:R196">
    <cfRule type="containsBlanks" dxfId="781" priority="782">
      <formula>LEN(TRIM(O196))=0</formula>
    </cfRule>
  </conditionalFormatting>
  <conditionalFormatting sqref="O196:R196">
    <cfRule type="containsBlanks" dxfId="780" priority="781">
      <formula>LEN(TRIM(O196))=0</formula>
    </cfRule>
  </conditionalFormatting>
  <conditionalFormatting sqref="N196">
    <cfRule type="containsBlanks" dxfId="779" priority="780">
      <formula>LEN(TRIM(N196))=0</formula>
    </cfRule>
  </conditionalFormatting>
  <conditionalFormatting sqref="N196">
    <cfRule type="containsBlanks" dxfId="778" priority="779">
      <formula>LEN(TRIM(N196))=0</formula>
    </cfRule>
  </conditionalFormatting>
  <conditionalFormatting sqref="A196:B196">
    <cfRule type="containsBlanks" dxfId="777" priority="778">
      <formula>LEN(TRIM(A196))=0</formula>
    </cfRule>
  </conditionalFormatting>
  <conditionalFormatting sqref="C196">
    <cfRule type="containsBlanks" dxfId="776" priority="777">
      <formula>LEN(TRIM(C196))=0</formula>
    </cfRule>
  </conditionalFormatting>
  <conditionalFormatting sqref="E196">
    <cfRule type="containsBlanks" dxfId="775" priority="776">
      <formula>LEN(TRIM(E196))=0</formula>
    </cfRule>
  </conditionalFormatting>
  <conditionalFormatting sqref="J210">
    <cfRule type="containsBlanks" dxfId="774" priority="775">
      <formula>LEN(TRIM(J210))=0</formula>
    </cfRule>
  </conditionalFormatting>
  <conditionalFormatting sqref="J210">
    <cfRule type="containsBlanks" dxfId="773" priority="774">
      <formula>LEN(TRIM(J210))=0</formula>
    </cfRule>
  </conditionalFormatting>
  <conditionalFormatting sqref="A209:B210">
    <cfRule type="containsBlanks" dxfId="772" priority="773">
      <formula>LEN(TRIM(A209))=0</formula>
    </cfRule>
  </conditionalFormatting>
  <conditionalFormatting sqref="Q209:R209">
    <cfRule type="containsBlanks" dxfId="771" priority="772">
      <formula>LEN(TRIM(Q209))=0</formula>
    </cfRule>
  </conditionalFormatting>
  <conditionalFormatting sqref="Q209:R209">
    <cfRule type="containsBlanks" dxfId="770" priority="771">
      <formula>LEN(TRIM(Q209))=0</formula>
    </cfRule>
  </conditionalFormatting>
  <conditionalFormatting sqref="A209:B210">
    <cfRule type="containsBlanks" dxfId="769" priority="770">
      <formula>LEN(TRIM(A209))=0</formula>
    </cfRule>
  </conditionalFormatting>
  <conditionalFormatting sqref="C209:C210">
    <cfRule type="containsBlanks" dxfId="768" priority="769">
      <formula>LEN(TRIM(C209))=0</formula>
    </cfRule>
  </conditionalFormatting>
  <conditionalFormatting sqref="C209:C210">
    <cfRule type="containsBlanks" dxfId="767" priority="768">
      <formula>LEN(TRIM(C209))=0</formula>
    </cfRule>
  </conditionalFormatting>
  <conditionalFormatting sqref="A212:B212">
    <cfRule type="containsBlanks" dxfId="766" priority="767">
      <formula>LEN(TRIM(A212))=0</formula>
    </cfRule>
  </conditionalFormatting>
  <conditionalFormatting sqref="A212:B212">
    <cfRule type="containsBlanks" dxfId="765" priority="766">
      <formula>LEN(TRIM(A212))=0</formula>
    </cfRule>
  </conditionalFormatting>
  <conditionalFormatting sqref="C212">
    <cfRule type="containsBlanks" dxfId="764" priority="765">
      <formula>LEN(TRIM(C212))=0</formula>
    </cfRule>
  </conditionalFormatting>
  <conditionalFormatting sqref="C212">
    <cfRule type="containsBlanks" dxfId="763" priority="764">
      <formula>LEN(TRIM(C212))=0</formula>
    </cfRule>
  </conditionalFormatting>
  <conditionalFormatting sqref="H345:H346 E345:E346 L345:L346 J345:J346">
    <cfRule type="containsBlanks" dxfId="762" priority="763">
      <formula>LEN(TRIM(E345))=0</formula>
    </cfRule>
  </conditionalFormatting>
  <conditionalFormatting sqref="H345:H346 E345:E346 L345:L346 J345:J346">
    <cfRule type="containsBlanks" dxfId="761" priority="762">
      <formula>LEN(TRIM(E345))=0</formula>
    </cfRule>
  </conditionalFormatting>
  <conditionalFormatting sqref="A345:B346">
    <cfRule type="containsBlanks" dxfId="760" priority="761">
      <formula>LEN(TRIM(A345))=0</formula>
    </cfRule>
  </conditionalFormatting>
  <conditionalFormatting sqref="G345:G346">
    <cfRule type="containsBlanks" dxfId="759" priority="760">
      <formula>LEN(TRIM(G345))=0</formula>
    </cfRule>
  </conditionalFormatting>
  <conditionalFormatting sqref="O345:R346">
    <cfRule type="containsBlanks" dxfId="758" priority="759">
      <formula>LEN(TRIM(O345))=0</formula>
    </cfRule>
  </conditionalFormatting>
  <conditionalFormatting sqref="O345:R346">
    <cfRule type="containsBlanks" dxfId="757" priority="758">
      <formula>LEN(TRIM(O345))=0</formula>
    </cfRule>
  </conditionalFormatting>
  <conditionalFormatting sqref="N345:N346">
    <cfRule type="containsBlanks" dxfId="756" priority="757">
      <formula>LEN(TRIM(N345))=0</formula>
    </cfRule>
  </conditionalFormatting>
  <conditionalFormatting sqref="N345:N346">
    <cfRule type="containsBlanks" dxfId="755" priority="756">
      <formula>LEN(TRIM(N345))=0</formula>
    </cfRule>
  </conditionalFormatting>
  <conditionalFormatting sqref="A345:B346">
    <cfRule type="containsBlanks" dxfId="754" priority="755">
      <formula>LEN(TRIM(A345))=0</formula>
    </cfRule>
  </conditionalFormatting>
  <conditionalFormatting sqref="C345:C346">
    <cfRule type="containsBlanks" dxfId="753" priority="754">
      <formula>LEN(TRIM(C345))=0</formula>
    </cfRule>
  </conditionalFormatting>
  <conditionalFormatting sqref="C345:C346">
    <cfRule type="containsBlanks" dxfId="752" priority="753">
      <formula>LEN(TRIM(C345))=0</formula>
    </cfRule>
  </conditionalFormatting>
  <conditionalFormatting sqref="E345:E346">
    <cfRule type="containsBlanks" dxfId="751" priority="752">
      <formula>LEN(TRIM(E345))=0</formula>
    </cfRule>
  </conditionalFormatting>
  <conditionalFormatting sqref="H347:H349 E347:E349 L347:L349 J347:J349">
    <cfRule type="containsBlanks" dxfId="750" priority="751">
      <formula>LEN(TRIM(E347))=0</formula>
    </cfRule>
  </conditionalFormatting>
  <conditionalFormatting sqref="H347:H349 E347:E349 L347:L349 J347:J349">
    <cfRule type="containsBlanks" dxfId="749" priority="750">
      <formula>LEN(TRIM(E347))=0</formula>
    </cfRule>
  </conditionalFormatting>
  <conditionalFormatting sqref="A347:B349">
    <cfRule type="containsBlanks" dxfId="748" priority="749">
      <formula>LEN(TRIM(A347))=0</formula>
    </cfRule>
  </conditionalFormatting>
  <conditionalFormatting sqref="G347:G349">
    <cfRule type="containsBlanks" dxfId="747" priority="748">
      <formula>LEN(TRIM(G347))=0</formula>
    </cfRule>
  </conditionalFormatting>
  <conditionalFormatting sqref="O347:R349">
    <cfRule type="containsBlanks" dxfId="746" priority="747">
      <formula>LEN(TRIM(O347))=0</formula>
    </cfRule>
  </conditionalFormatting>
  <conditionalFormatting sqref="O347:R349">
    <cfRule type="containsBlanks" dxfId="745" priority="746">
      <formula>LEN(TRIM(O347))=0</formula>
    </cfRule>
  </conditionalFormatting>
  <conditionalFormatting sqref="N347:N349">
    <cfRule type="containsBlanks" dxfId="744" priority="745">
      <formula>LEN(TRIM(N347))=0</formula>
    </cfRule>
  </conditionalFormatting>
  <conditionalFormatting sqref="N347:N349">
    <cfRule type="containsBlanks" dxfId="743" priority="744">
      <formula>LEN(TRIM(N347))=0</formula>
    </cfRule>
  </conditionalFormatting>
  <conditionalFormatting sqref="A347:B349">
    <cfRule type="containsBlanks" dxfId="742" priority="743">
      <formula>LEN(TRIM(A347))=0</formula>
    </cfRule>
  </conditionalFormatting>
  <conditionalFormatting sqref="C347:C349">
    <cfRule type="containsBlanks" dxfId="741" priority="742">
      <formula>LEN(TRIM(C347))=0</formula>
    </cfRule>
  </conditionalFormatting>
  <conditionalFormatting sqref="C347:C349">
    <cfRule type="containsBlanks" dxfId="740" priority="741">
      <formula>LEN(TRIM(C347))=0</formula>
    </cfRule>
  </conditionalFormatting>
  <conditionalFormatting sqref="E347:E349">
    <cfRule type="containsBlanks" dxfId="739" priority="740">
      <formula>LEN(TRIM(E347))=0</formula>
    </cfRule>
  </conditionalFormatting>
  <conditionalFormatting sqref="H364:H365 E364:E365 L364:L365 J364:J365 J370 L370 H370 E372:E373 L372:L373 J372:J373 J375:J376 L375:L376 E375:E376">
    <cfRule type="containsBlanks" dxfId="738" priority="739">
      <formula>LEN(TRIM(E364))=0</formula>
    </cfRule>
  </conditionalFormatting>
  <conditionalFormatting sqref="H364:H365 E364:E365 L364:L365 J364:J365 J370 L370 H370 E372:E373 L372:L373 J372:J373 J375:J376 L375:L376 E375:E376">
    <cfRule type="containsBlanks" dxfId="737" priority="738">
      <formula>LEN(TRIM(E364))=0</formula>
    </cfRule>
  </conditionalFormatting>
  <conditionalFormatting sqref="A364:B366">
    <cfRule type="containsBlanks" dxfId="736" priority="737">
      <formula>LEN(TRIM(A364))=0</formula>
    </cfRule>
  </conditionalFormatting>
  <conditionalFormatting sqref="G364:G365 G370">
    <cfRule type="containsBlanks" dxfId="735" priority="736">
      <formula>LEN(TRIM(G364))=0</formula>
    </cfRule>
  </conditionalFormatting>
  <conditionalFormatting sqref="O364:R365 O370:R370 O372:P373 O375:P376">
    <cfRule type="containsBlanks" dxfId="734" priority="735">
      <formula>LEN(TRIM(O364))=0</formula>
    </cfRule>
  </conditionalFormatting>
  <conditionalFormatting sqref="O364:R365 O370:R370 O372:P373 O375:P376">
    <cfRule type="containsBlanks" dxfId="733" priority="734">
      <formula>LEN(TRIM(O364))=0</formula>
    </cfRule>
  </conditionalFormatting>
  <conditionalFormatting sqref="N364:N365 N370 N372:N373 N375:N376">
    <cfRule type="containsBlanks" dxfId="732" priority="733">
      <formula>LEN(TRIM(N364))=0</formula>
    </cfRule>
  </conditionalFormatting>
  <conditionalFormatting sqref="N364:N365 N370 N372:N373 N375:N376">
    <cfRule type="containsBlanks" dxfId="731" priority="732">
      <formula>LEN(TRIM(N364))=0</formula>
    </cfRule>
  </conditionalFormatting>
  <conditionalFormatting sqref="A364:B366">
    <cfRule type="containsBlanks" dxfId="730" priority="731">
      <formula>LEN(TRIM(A364))=0</formula>
    </cfRule>
  </conditionalFormatting>
  <conditionalFormatting sqref="C364:C366">
    <cfRule type="containsBlanks" dxfId="729" priority="730">
      <formula>LEN(TRIM(C364))=0</formula>
    </cfRule>
  </conditionalFormatting>
  <conditionalFormatting sqref="C364:C366">
    <cfRule type="containsBlanks" dxfId="728" priority="729">
      <formula>LEN(TRIM(C364))=0</formula>
    </cfRule>
  </conditionalFormatting>
  <conditionalFormatting sqref="E364:E365 E372:E373 E375:E376">
    <cfRule type="containsBlanks" dxfId="727" priority="728">
      <formula>LEN(TRIM(E364))=0</formula>
    </cfRule>
  </conditionalFormatting>
  <conditionalFormatting sqref="A382:B382">
    <cfRule type="containsBlanks" dxfId="726" priority="727">
      <formula>LEN(TRIM(A382))=0</formula>
    </cfRule>
  </conditionalFormatting>
  <conditionalFormatting sqref="A382:B382">
    <cfRule type="containsBlanks" dxfId="725" priority="726">
      <formula>LEN(TRIM(A382))=0</formula>
    </cfRule>
  </conditionalFormatting>
  <conditionalFormatting sqref="C382">
    <cfRule type="containsBlanks" dxfId="724" priority="725">
      <formula>LEN(TRIM(C382))=0</formula>
    </cfRule>
  </conditionalFormatting>
  <conditionalFormatting sqref="C382">
    <cfRule type="containsBlanks" dxfId="723" priority="724">
      <formula>LEN(TRIM(C382))=0</formula>
    </cfRule>
  </conditionalFormatting>
  <conditionalFormatting sqref="H389 E389 L389 J389 J391 L391 E391 H391">
    <cfRule type="containsBlanks" dxfId="722" priority="723">
      <formula>LEN(TRIM(E389))=0</formula>
    </cfRule>
  </conditionalFormatting>
  <conditionalFormatting sqref="H389 E389 L389 J389 J391 L391 E391 H391">
    <cfRule type="containsBlanks" dxfId="721" priority="722">
      <formula>LEN(TRIM(E389))=0</formula>
    </cfRule>
  </conditionalFormatting>
  <conditionalFormatting sqref="A388:B388 A390:B392 A389">
    <cfRule type="containsBlanks" dxfId="720" priority="721">
      <formula>LEN(TRIM(A388))=0</formula>
    </cfRule>
  </conditionalFormatting>
  <conditionalFormatting sqref="G389 G391">
    <cfRule type="containsBlanks" dxfId="719" priority="720">
      <formula>LEN(TRIM(G389))=0</formula>
    </cfRule>
  </conditionalFormatting>
  <conditionalFormatting sqref="O389:R389 O391:R391">
    <cfRule type="containsBlanks" dxfId="718" priority="719">
      <formula>LEN(TRIM(O389))=0</formula>
    </cfRule>
  </conditionalFormatting>
  <conditionalFormatting sqref="O389:R389 O391:R391">
    <cfRule type="containsBlanks" dxfId="717" priority="718">
      <formula>LEN(TRIM(O389))=0</formula>
    </cfRule>
  </conditionalFormatting>
  <conditionalFormatting sqref="N389 N391">
    <cfRule type="containsBlanks" dxfId="716" priority="717">
      <formula>LEN(TRIM(N389))=0</formula>
    </cfRule>
  </conditionalFormatting>
  <conditionalFormatting sqref="N389 N391">
    <cfRule type="containsBlanks" dxfId="715" priority="716">
      <formula>LEN(TRIM(N389))=0</formula>
    </cfRule>
  </conditionalFormatting>
  <conditionalFormatting sqref="A388:B388 A390:B392 A389">
    <cfRule type="containsBlanks" dxfId="714" priority="715">
      <formula>LEN(TRIM(A388))=0</formula>
    </cfRule>
  </conditionalFormatting>
  <conditionalFormatting sqref="C388:C392">
    <cfRule type="containsBlanks" dxfId="713" priority="714">
      <formula>LEN(TRIM(C388))=0</formula>
    </cfRule>
  </conditionalFormatting>
  <conditionalFormatting sqref="C388:C392">
    <cfRule type="containsBlanks" dxfId="712" priority="713">
      <formula>LEN(TRIM(C388))=0</formula>
    </cfRule>
  </conditionalFormatting>
  <conditionalFormatting sqref="E389 E391">
    <cfRule type="containsBlanks" dxfId="711" priority="712">
      <formula>LEN(TRIM(E389))=0</formula>
    </cfRule>
  </conditionalFormatting>
  <conditionalFormatting sqref="H412:H413 E412:E413 L412:L413 J412:J413">
    <cfRule type="containsBlanks" dxfId="710" priority="711">
      <formula>LEN(TRIM(E412))=0</formula>
    </cfRule>
  </conditionalFormatting>
  <conditionalFormatting sqref="H412:H413 E412:E413 L412:L413 J412:J413">
    <cfRule type="containsBlanks" dxfId="709" priority="710">
      <formula>LEN(TRIM(E412))=0</formula>
    </cfRule>
  </conditionalFormatting>
  <conditionalFormatting sqref="A412:B415">
    <cfRule type="containsBlanks" dxfId="708" priority="709">
      <formula>LEN(TRIM(A412))=0</formula>
    </cfRule>
  </conditionalFormatting>
  <conditionalFormatting sqref="G412:G413">
    <cfRule type="containsBlanks" dxfId="707" priority="708">
      <formula>LEN(TRIM(G412))=0</formula>
    </cfRule>
  </conditionalFormatting>
  <conditionalFormatting sqref="O412:R413">
    <cfRule type="containsBlanks" dxfId="706" priority="707">
      <formula>LEN(TRIM(O412))=0</formula>
    </cfRule>
  </conditionalFormatting>
  <conditionalFormatting sqref="O412:R413">
    <cfRule type="containsBlanks" dxfId="705" priority="706">
      <formula>LEN(TRIM(O412))=0</formula>
    </cfRule>
  </conditionalFormatting>
  <conditionalFormatting sqref="N412:N413">
    <cfRule type="containsBlanks" dxfId="704" priority="705">
      <formula>LEN(TRIM(N412))=0</formula>
    </cfRule>
  </conditionalFormatting>
  <conditionalFormatting sqref="N412:N413">
    <cfRule type="containsBlanks" dxfId="703" priority="704">
      <formula>LEN(TRIM(N412))=0</formula>
    </cfRule>
  </conditionalFormatting>
  <conditionalFormatting sqref="A412:B415">
    <cfRule type="containsBlanks" dxfId="702" priority="703">
      <formula>LEN(TRIM(A412))=0</formula>
    </cfRule>
  </conditionalFormatting>
  <conditionalFormatting sqref="C412:C415">
    <cfRule type="containsBlanks" dxfId="701" priority="702">
      <formula>LEN(TRIM(C412))=0</formula>
    </cfRule>
  </conditionalFormatting>
  <conditionalFormatting sqref="C412:C415">
    <cfRule type="containsBlanks" dxfId="700" priority="701">
      <formula>LEN(TRIM(C412))=0</formula>
    </cfRule>
  </conditionalFormatting>
  <conditionalFormatting sqref="E412:E413">
    <cfRule type="containsBlanks" dxfId="699" priority="700">
      <formula>LEN(TRIM(E412))=0</formula>
    </cfRule>
  </conditionalFormatting>
  <conditionalFormatting sqref="L424:L425 H425 E424:E425 J424:J425">
    <cfRule type="containsBlanks" dxfId="698" priority="699">
      <formula>LEN(TRIM(E424))=0</formula>
    </cfRule>
  </conditionalFormatting>
  <conditionalFormatting sqref="L424:L425 H425 E424:E425 J424:J425">
    <cfRule type="containsBlanks" dxfId="697" priority="698">
      <formula>LEN(TRIM(E424))=0</formula>
    </cfRule>
  </conditionalFormatting>
  <conditionalFormatting sqref="A423:B423 A425:B425">
    <cfRule type="containsBlanks" dxfId="696" priority="697">
      <formula>LEN(TRIM(A423))=0</formula>
    </cfRule>
  </conditionalFormatting>
  <conditionalFormatting sqref="D423:D425">
    <cfRule type="containsBlanks" dxfId="695" priority="696">
      <formula>LEN(TRIM(D423))=0</formula>
    </cfRule>
  </conditionalFormatting>
  <conditionalFormatting sqref="G424:G425">
    <cfRule type="containsBlanks" dxfId="694" priority="695">
      <formula>LEN(TRIM(G424))=0</formula>
    </cfRule>
  </conditionalFormatting>
  <conditionalFormatting sqref="O425:R425 P424:R424">
    <cfRule type="containsBlanks" dxfId="693" priority="694">
      <formula>LEN(TRIM(O424))=0</formula>
    </cfRule>
  </conditionalFormatting>
  <conditionalFormatting sqref="O425:R425 P424:R424">
    <cfRule type="containsBlanks" dxfId="692" priority="693">
      <formula>LEN(TRIM(O424))=0</formula>
    </cfRule>
  </conditionalFormatting>
  <conditionalFormatting sqref="N424:N425">
    <cfRule type="containsBlanks" dxfId="691" priority="692">
      <formula>LEN(TRIM(N424))=0</formula>
    </cfRule>
  </conditionalFormatting>
  <conditionalFormatting sqref="N424:N425">
    <cfRule type="containsBlanks" dxfId="690" priority="691">
      <formula>LEN(TRIM(N424))=0</formula>
    </cfRule>
  </conditionalFormatting>
  <conditionalFormatting sqref="A423:B423 A425:B425">
    <cfRule type="containsBlanks" dxfId="689" priority="690">
      <formula>LEN(TRIM(A423))=0</formula>
    </cfRule>
  </conditionalFormatting>
  <conditionalFormatting sqref="C423 C425">
    <cfRule type="containsBlanks" dxfId="688" priority="689">
      <formula>LEN(TRIM(C423))=0</formula>
    </cfRule>
  </conditionalFormatting>
  <conditionalFormatting sqref="E424:E425">
    <cfRule type="containsBlanks" dxfId="687" priority="688">
      <formula>LEN(TRIM(E424))=0</formula>
    </cfRule>
  </conditionalFormatting>
  <conditionalFormatting sqref="J427 L427 H427 E427">
    <cfRule type="containsBlanks" dxfId="686" priority="687">
      <formula>LEN(TRIM(E427))=0</formula>
    </cfRule>
  </conditionalFormatting>
  <conditionalFormatting sqref="J427 L427 H427 E427">
    <cfRule type="containsBlanks" dxfId="685" priority="686">
      <formula>LEN(TRIM(E427))=0</formula>
    </cfRule>
  </conditionalFormatting>
  <conditionalFormatting sqref="A427:B428">
    <cfRule type="containsBlanks" dxfId="684" priority="685">
      <formula>LEN(TRIM(A427))=0</formula>
    </cfRule>
  </conditionalFormatting>
  <conditionalFormatting sqref="D427:D428">
    <cfRule type="containsBlanks" dxfId="683" priority="684">
      <formula>LEN(TRIM(D427))=0</formula>
    </cfRule>
  </conditionalFormatting>
  <conditionalFormatting sqref="G427">
    <cfRule type="containsBlanks" dxfId="682" priority="683">
      <formula>LEN(TRIM(G427))=0</formula>
    </cfRule>
  </conditionalFormatting>
  <conditionalFormatting sqref="O427:R427">
    <cfRule type="containsBlanks" dxfId="681" priority="682">
      <formula>LEN(TRIM(O427))=0</formula>
    </cfRule>
  </conditionalFormatting>
  <conditionalFormatting sqref="O427:R427">
    <cfRule type="containsBlanks" dxfId="680" priority="681">
      <formula>LEN(TRIM(O427))=0</formula>
    </cfRule>
  </conditionalFormatting>
  <conditionalFormatting sqref="N427">
    <cfRule type="containsBlanks" dxfId="679" priority="680">
      <formula>LEN(TRIM(N427))=0</formula>
    </cfRule>
  </conditionalFormatting>
  <conditionalFormatting sqref="N427">
    <cfRule type="containsBlanks" dxfId="678" priority="679">
      <formula>LEN(TRIM(N427))=0</formula>
    </cfRule>
  </conditionalFormatting>
  <conditionalFormatting sqref="A427:B428">
    <cfRule type="containsBlanks" dxfId="677" priority="678">
      <formula>LEN(TRIM(A427))=0</formula>
    </cfRule>
  </conditionalFormatting>
  <conditionalFormatting sqref="C427:C428">
    <cfRule type="containsBlanks" dxfId="676" priority="677">
      <formula>LEN(TRIM(C427))=0</formula>
    </cfRule>
  </conditionalFormatting>
  <conditionalFormatting sqref="E427">
    <cfRule type="containsBlanks" dxfId="675" priority="676">
      <formula>LEN(TRIM(E427))=0</formula>
    </cfRule>
  </conditionalFormatting>
  <conditionalFormatting sqref="J486:J487 L486:L487 H486:H487 E486:E487">
    <cfRule type="containsBlanks" dxfId="674" priority="675">
      <formula>LEN(TRIM(E486))=0</formula>
    </cfRule>
  </conditionalFormatting>
  <conditionalFormatting sqref="J486:J487 L486:L487 H486:H487 E486:E487">
    <cfRule type="containsBlanks" dxfId="673" priority="674">
      <formula>LEN(TRIM(E486))=0</formula>
    </cfRule>
  </conditionalFormatting>
  <conditionalFormatting sqref="A486:B487">
    <cfRule type="containsBlanks" dxfId="672" priority="673">
      <formula>LEN(TRIM(A486))=0</formula>
    </cfRule>
  </conditionalFormatting>
  <conditionalFormatting sqref="D486:D487">
    <cfRule type="containsBlanks" dxfId="671" priority="672">
      <formula>LEN(TRIM(D486))=0</formula>
    </cfRule>
  </conditionalFormatting>
  <conditionalFormatting sqref="G486:G487">
    <cfRule type="containsBlanks" dxfId="670" priority="671">
      <formula>LEN(TRIM(G486))=0</formula>
    </cfRule>
  </conditionalFormatting>
  <conditionalFormatting sqref="O486:R487">
    <cfRule type="containsBlanks" dxfId="669" priority="670">
      <formula>LEN(TRIM(O486))=0</formula>
    </cfRule>
  </conditionalFormatting>
  <conditionalFormatting sqref="O486:R487">
    <cfRule type="containsBlanks" dxfId="668" priority="669">
      <formula>LEN(TRIM(O486))=0</formula>
    </cfRule>
  </conditionalFormatting>
  <conditionalFormatting sqref="N486:N487">
    <cfRule type="containsBlanks" dxfId="667" priority="668">
      <formula>LEN(TRIM(N486))=0</formula>
    </cfRule>
  </conditionalFormatting>
  <conditionalFormatting sqref="N486:N487">
    <cfRule type="containsBlanks" dxfId="666" priority="667">
      <formula>LEN(TRIM(N486))=0</formula>
    </cfRule>
  </conditionalFormatting>
  <conditionalFormatting sqref="A486:B487">
    <cfRule type="containsBlanks" dxfId="665" priority="666">
      <formula>LEN(TRIM(A486))=0</formula>
    </cfRule>
  </conditionalFormatting>
  <conditionalFormatting sqref="C486:C487">
    <cfRule type="containsBlanks" dxfId="664" priority="665">
      <formula>LEN(TRIM(C486))=0</formula>
    </cfRule>
  </conditionalFormatting>
  <conditionalFormatting sqref="E486:E487">
    <cfRule type="containsBlanks" dxfId="663" priority="664">
      <formula>LEN(TRIM(E486))=0</formula>
    </cfRule>
  </conditionalFormatting>
  <conditionalFormatting sqref="A488:B488">
    <cfRule type="containsBlanks" dxfId="662" priority="663">
      <formula>LEN(TRIM(A488))=0</formula>
    </cfRule>
  </conditionalFormatting>
  <conditionalFormatting sqref="A488:B488">
    <cfRule type="containsBlanks" dxfId="661" priority="662">
      <formula>LEN(TRIM(A488))=0</formula>
    </cfRule>
  </conditionalFormatting>
  <conditionalFormatting sqref="C488">
    <cfRule type="containsBlanks" dxfId="660" priority="661">
      <formula>LEN(TRIM(C488))=0</formula>
    </cfRule>
  </conditionalFormatting>
  <conditionalFormatting sqref="J489 L489 H489 E489">
    <cfRule type="containsBlanks" dxfId="659" priority="660">
      <formula>LEN(TRIM(E489))=0</formula>
    </cfRule>
  </conditionalFormatting>
  <conditionalFormatting sqref="J489 L489 H489 E489">
    <cfRule type="containsBlanks" dxfId="658" priority="659">
      <formula>LEN(TRIM(E489))=0</formula>
    </cfRule>
  </conditionalFormatting>
  <conditionalFormatting sqref="G489">
    <cfRule type="containsBlanks" dxfId="657" priority="658">
      <formula>LEN(TRIM(G489))=0</formula>
    </cfRule>
  </conditionalFormatting>
  <conditionalFormatting sqref="O489:R489">
    <cfRule type="containsBlanks" dxfId="656" priority="657">
      <formula>LEN(TRIM(O489))=0</formula>
    </cfRule>
  </conditionalFormatting>
  <conditionalFormatting sqref="O489:R489">
    <cfRule type="containsBlanks" dxfId="655" priority="656">
      <formula>LEN(TRIM(O489))=0</formula>
    </cfRule>
  </conditionalFormatting>
  <conditionalFormatting sqref="N489">
    <cfRule type="containsBlanks" dxfId="654" priority="655">
      <formula>LEN(TRIM(N489))=0</formula>
    </cfRule>
  </conditionalFormatting>
  <conditionalFormatting sqref="N489">
    <cfRule type="containsBlanks" dxfId="653" priority="654">
      <formula>LEN(TRIM(N489))=0</formula>
    </cfRule>
  </conditionalFormatting>
  <conditionalFormatting sqref="E489">
    <cfRule type="containsBlanks" dxfId="652" priority="653">
      <formula>LEN(TRIM(E489))=0</formula>
    </cfRule>
  </conditionalFormatting>
  <conditionalFormatting sqref="J495 L495 H495 E495">
    <cfRule type="containsBlanks" dxfId="651" priority="652">
      <formula>LEN(TRIM(E495))=0</formula>
    </cfRule>
  </conditionalFormatting>
  <conditionalFormatting sqref="J495 L495 H495 E495">
    <cfRule type="containsBlanks" dxfId="650" priority="651">
      <formula>LEN(TRIM(E495))=0</formula>
    </cfRule>
  </conditionalFormatting>
  <conditionalFormatting sqref="A495:B496">
    <cfRule type="containsBlanks" dxfId="649" priority="650">
      <formula>LEN(TRIM(A495))=0</formula>
    </cfRule>
  </conditionalFormatting>
  <conditionalFormatting sqref="D495:D496">
    <cfRule type="containsBlanks" dxfId="648" priority="649">
      <formula>LEN(TRIM(D495))=0</formula>
    </cfRule>
  </conditionalFormatting>
  <conditionalFormatting sqref="G495">
    <cfRule type="containsBlanks" dxfId="647" priority="648">
      <formula>LEN(TRIM(G495))=0</formula>
    </cfRule>
  </conditionalFormatting>
  <conditionalFormatting sqref="O495:R495">
    <cfRule type="containsBlanks" dxfId="646" priority="647">
      <formula>LEN(TRIM(O495))=0</formula>
    </cfRule>
  </conditionalFormatting>
  <conditionalFormatting sqref="O495:R495">
    <cfRule type="containsBlanks" dxfId="645" priority="646">
      <formula>LEN(TRIM(O495))=0</formula>
    </cfRule>
  </conditionalFormatting>
  <conditionalFormatting sqref="N495">
    <cfRule type="containsBlanks" dxfId="644" priority="645">
      <formula>LEN(TRIM(N495))=0</formula>
    </cfRule>
  </conditionalFormatting>
  <conditionalFormatting sqref="N495">
    <cfRule type="containsBlanks" dxfId="643" priority="644">
      <formula>LEN(TRIM(N495))=0</formula>
    </cfRule>
  </conditionalFormatting>
  <conditionalFormatting sqref="A495:B496">
    <cfRule type="containsBlanks" dxfId="642" priority="643">
      <formula>LEN(TRIM(A495))=0</formula>
    </cfRule>
  </conditionalFormatting>
  <conditionalFormatting sqref="C495:C496">
    <cfRule type="containsBlanks" dxfId="641" priority="642">
      <formula>LEN(TRIM(C495))=0</formula>
    </cfRule>
  </conditionalFormatting>
  <conditionalFormatting sqref="E495">
    <cfRule type="containsBlanks" dxfId="640" priority="641">
      <formula>LEN(TRIM(E495))=0</formula>
    </cfRule>
  </conditionalFormatting>
  <conditionalFormatting sqref="A542:B542">
    <cfRule type="containsBlanks" dxfId="639" priority="640">
      <formula>LEN(TRIM(A542))=0</formula>
    </cfRule>
  </conditionalFormatting>
  <conditionalFormatting sqref="A542:B542">
    <cfRule type="containsBlanks" dxfId="638" priority="639">
      <formula>LEN(TRIM(A542))=0</formula>
    </cfRule>
  </conditionalFormatting>
  <conditionalFormatting sqref="C542">
    <cfRule type="containsBlanks" dxfId="637" priority="638">
      <formula>LEN(TRIM(C542))=0</formula>
    </cfRule>
  </conditionalFormatting>
  <conditionalFormatting sqref="J580 L580 H580 E580">
    <cfRule type="containsBlanks" dxfId="636" priority="637">
      <formula>LEN(TRIM(E580))=0</formula>
    </cfRule>
  </conditionalFormatting>
  <conditionalFormatting sqref="J580 L580 H580 E580">
    <cfRule type="containsBlanks" dxfId="635" priority="636">
      <formula>LEN(TRIM(E580))=0</formula>
    </cfRule>
  </conditionalFormatting>
  <conditionalFormatting sqref="A580:B580">
    <cfRule type="containsBlanks" dxfId="634" priority="635">
      <formula>LEN(TRIM(A580))=0</formula>
    </cfRule>
  </conditionalFormatting>
  <conditionalFormatting sqref="D580">
    <cfRule type="containsBlanks" dxfId="633" priority="634">
      <formula>LEN(TRIM(D580))=0</formula>
    </cfRule>
  </conditionalFormatting>
  <conditionalFormatting sqref="G580">
    <cfRule type="containsBlanks" dxfId="632" priority="633">
      <formula>LEN(TRIM(G580))=0</formula>
    </cfRule>
  </conditionalFormatting>
  <conditionalFormatting sqref="O580:R580">
    <cfRule type="containsBlanks" dxfId="631" priority="632">
      <formula>LEN(TRIM(O580))=0</formula>
    </cfRule>
  </conditionalFormatting>
  <conditionalFormatting sqref="O580:R580">
    <cfRule type="containsBlanks" dxfId="630" priority="631">
      <formula>LEN(TRIM(O580))=0</formula>
    </cfRule>
  </conditionalFormatting>
  <conditionalFormatting sqref="N580">
    <cfRule type="containsBlanks" dxfId="629" priority="630">
      <formula>LEN(TRIM(N580))=0</formula>
    </cfRule>
  </conditionalFormatting>
  <conditionalFormatting sqref="N580">
    <cfRule type="containsBlanks" dxfId="628" priority="629">
      <formula>LEN(TRIM(N580))=0</formula>
    </cfRule>
  </conditionalFormatting>
  <conditionalFormatting sqref="A580:B580">
    <cfRule type="containsBlanks" dxfId="627" priority="628">
      <formula>LEN(TRIM(A580))=0</formula>
    </cfRule>
  </conditionalFormatting>
  <conditionalFormatting sqref="C580">
    <cfRule type="containsBlanks" dxfId="626" priority="627">
      <formula>LEN(TRIM(C580))=0</formula>
    </cfRule>
  </conditionalFormatting>
  <conditionalFormatting sqref="E580">
    <cfRule type="containsBlanks" dxfId="625" priority="626">
      <formula>LEN(TRIM(E580))=0</formula>
    </cfRule>
  </conditionalFormatting>
  <conditionalFormatting sqref="J581:J583 L581:L583 H581:H583 E581:E583">
    <cfRule type="containsBlanks" dxfId="624" priority="625">
      <formula>LEN(TRIM(E581))=0</formula>
    </cfRule>
  </conditionalFormatting>
  <conditionalFormatting sqref="J581:J583 L581:L583 H581:H583 E581:E583">
    <cfRule type="containsBlanks" dxfId="623" priority="624">
      <formula>LEN(TRIM(E581))=0</formula>
    </cfRule>
  </conditionalFormatting>
  <conditionalFormatting sqref="A581:B583">
    <cfRule type="containsBlanks" dxfId="622" priority="623">
      <formula>LEN(TRIM(A581))=0</formula>
    </cfRule>
  </conditionalFormatting>
  <conditionalFormatting sqref="D581:D583">
    <cfRule type="containsBlanks" dxfId="621" priority="622">
      <formula>LEN(TRIM(D581))=0</formula>
    </cfRule>
  </conditionalFormatting>
  <conditionalFormatting sqref="G581:G583">
    <cfRule type="containsBlanks" dxfId="620" priority="621">
      <formula>LEN(TRIM(G581))=0</formula>
    </cfRule>
  </conditionalFormatting>
  <conditionalFormatting sqref="O581:R583">
    <cfRule type="containsBlanks" dxfId="619" priority="620">
      <formula>LEN(TRIM(O581))=0</formula>
    </cfRule>
  </conditionalFormatting>
  <conditionalFormatting sqref="O581:R583">
    <cfRule type="containsBlanks" dxfId="618" priority="619">
      <formula>LEN(TRIM(O581))=0</formula>
    </cfRule>
  </conditionalFormatting>
  <conditionalFormatting sqref="N581:N583">
    <cfRule type="containsBlanks" dxfId="617" priority="618">
      <formula>LEN(TRIM(N581))=0</formula>
    </cfRule>
  </conditionalFormatting>
  <conditionalFormatting sqref="N581:N583">
    <cfRule type="containsBlanks" dxfId="616" priority="617">
      <formula>LEN(TRIM(N581))=0</formula>
    </cfRule>
  </conditionalFormatting>
  <conditionalFormatting sqref="A581:B583">
    <cfRule type="containsBlanks" dxfId="615" priority="616">
      <formula>LEN(TRIM(A581))=0</formula>
    </cfRule>
  </conditionalFormatting>
  <conditionalFormatting sqref="C581:C583">
    <cfRule type="containsBlanks" dxfId="614" priority="615">
      <formula>LEN(TRIM(C581))=0</formula>
    </cfRule>
  </conditionalFormatting>
  <conditionalFormatting sqref="E581:E583">
    <cfRule type="containsBlanks" dxfId="613" priority="614">
      <formula>LEN(TRIM(E581))=0</formula>
    </cfRule>
  </conditionalFormatting>
  <conditionalFormatting sqref="A675:B676">
    <cfRule type="containsBlanks" dxfId="612" priority="613">
      <formula>LEN(TRIM(A675))=0</formula>
    </cfRule>
  </conditionalFormatting>
  <conditionalFormatting sqref="L675:L676 J675:J676 H675:H676 E675:E676">
    <cfRule type="containsBlanks" dxfId="611" priority="612">
      <formula>LEN(TRIM(E675))=0</formula>
    </cfRule>
  </conditionalFormatting>
  <conditionalFormatting sqref="L675:L676 J675:J676">
    <cfRule type="containsBlanks" dxfId="610" priority="611">
      <formula>LEN(TRIM(J675))=0</formula>
    </cfRule>
  </conditionalFormatting>
  <conditionalFormatting sqref="O675:R676">
    <cfRule type="containsBlanks" dxfId="609" priority="610">
      <formula>LEN(TRIM(O675))=0</formula>
    </cfRule>
  </conditionalFormatting>
  <conditionalFormatting sqref="O675:R676">
    <cfRule type="containsBlanks" dxfId="608" priority="609">
      <formula>LEN(TRIM(O675))=0</formula>
    </cfRule>
  </conditionalFormatting>
  <conditionalFormatting sqref="N675:N676">
    <cfRule type="containsBlanks" dxfId="607" priority="608">
      <formula>LEN(TRIM(N675))=0</formula>
    </cfRule>
  </conditionalFormatting>
  <conditionalFormatting sqref="N675:N676">
    <cfRule type="containsBlanks" dxfId="606" priority="607">
      <formula>LEN(TRIM(N675))=0</formula>
    </cfRule>
  </conditionalFormatting>
  <conditionalFormatting sqref="A675:B676">
    <cfRule type="containsBlanks" dxfId="605" priority="606">
      <formula>LEN(TRIM(A675))=0</formula>
    </cfRule>
  </conditionalFormatting>
  <conditionalFormatting sqref="C675:C676">
    <cfRule type="containsBlanks" dxfId="604" priority="605">
      <formula>LEN(TRIM(C675))=0</formula>
    </cfRule>
  </conditionalFormatting>
  <conditionalFormatting sqref="A686:B686">
    <cfRule type="containsBlanks" dxfId="603" priority="604">
      <formula>LEN(TRIM(A686))=0</formula>
    </cfRule>
  </conditionalFormatting>
  <conditionalFormatting sqref="J686 L686">
    <cfRule type="containsBlanks" dxfId="602" priority="603">
      <formula>LEN(TRIM(J686))=0</formula>
    </cfRule>
  </conditionalFormatting>
  <conditionalFormatting sqref="O686:R686">
    <cfRule type="containsBlanks" dxfId="601" priority="602">
      <formula>LEN(TRIM(O686))=0</formula>
    </cfRule>
  </conditionalFormatting>
  <conditionalFormatting sqref="N686">
    <cfRule type="containsBlanks" dxfId="600" priority="601">
      <formula>LEN(TRIM(N686))=0</formula>
    </cfRule>
  </conditionalFormatting>
  <conditionalFormatting sqref="A686:B686">
    <cfRule type="containsBlanks" dxfId="599" priority="600">
      <formula>LEN(TRIM(A686))=0</formula>
    </cfRule>
  </conditionalFormatting>
  <conditionalFormatting sqref="C686">
    <cfRule type="containsBlanks" dxfId="598" priority="599">
      <formula>LEN(TRIM(C686))=0</formula>
    </cfRule>
  </conditionalFormatting>
  <conditionalFormatting sqref="A689:B689">
    <cfRule type="containsBlanks" dxfId="597" priority="598">
      <formula>LEN(TRIM(A689))=0</formula>
    </cfRule>
  </conditionalFormatting>
  <conditionalFormatting sqref="A689:B689">
    <cfRule type="containsBlanks" dxfId="596" priority="597">
      <formula>LEN(TRIM(A689))=0</formula>
    </cfRule>
  </conditionalFormatting>
  <conditionalFormatting sqref="C689">
    <cfRule type="containsBlanks" dxfId="595" priority="596">
      <formula>LEN(TRIM(C689))=0</formula>
    </cfRule>
  </conditionalFormatting>
  <conditionalFormatting sqref="A690:B692">
    <cfRule type="containsBlanks" dxfId="594" priority="595">
      <formula>LEN(TRIM(A690))=0</formula>
    </cfRule>
  </conditionalFormatting>
  <conditionalFormatting sqref="J690:J692 L690:L692">
    <cfRule type="containsBlanks" dxfId="593" priority="594">
      <formula>LEN(TRIM(J690))=0</formula>
    </cfRule>
  </conditionalFormatting>
  <conditionalFormatting sqref="O690:R692">
    <cfRule type="containsBlanks" dxfId="592" priority="593">
      <formula>LEN(TRIM(O690))=0</formula>
    </cfRule>
  </conditionalFormatting>
  <conditionalFormatting sqref="N690:N692">
    <cfRule type="containsBlanks" dxfId="591" priority="592">
      <formula>LEN(TRIM(N690))=0</formula>
    </cfRule>
  </conditionalFormatting>
  <conditionalFormatting sqref="A690:B692">
    <cfRule type="containsBlanks" dxfId="590" priority="591">
      <formula>LEN(TRIM(A690))=0</formula>
    </cfRule>
  </conditionalFormatting>
  <conditionalFormatting sqref="C690:C692">
    <cfRule type="containsBlanks" dxfId="589" priority="590">
      <formula>LEN(TRIM(C690))=0</formula>
    </cfRule>
  </conditionalFormatting>
  <conditionalFormatting sqref="B19">
    <cfRule type="containsBlanks" dxfId="588" priority="589">
      <formula>LEN(TRIM(B19))=0</formula>
    </cfRule>
  </conditionalFormatting>
  <conditionalFormatting sqref="E62:E63 O63">
    <cfRule type="containsBlanks" dxfId="587" priority="588">
      <formula>LEN(TRIM(E62))=0</formula>
    </cfRule>
  </conditionalFormatting>
  <conditionalFormatting sqref="E62:E63">
    <cfRule type="containsBlanks" dxfId="586" priority="587">
      <formula>LEN(TRIM(E62))=0</formula>
    </cfRule>
  </conditionalFormatting>
  <conditionalFormatting sqref="O63">
    <cfRule type="containsBlanks" dxfId="585" priority="586">
      <formula>LEN(TRIM(O63))=0</formula>
    </cfRule>
  </conditionalFormatting>
  <conditionalFormatting sqref="O63">
    <cfRule type="containsBlanks" dxfId="584" priority="585">
      <formula>LEN(TRIM(O63))=0</formula>
    </cfRule>
  </conditionalFormatting>
  <conditionalFormatting sqref="H201:H203">
    <cfRule type="containsBlanks" dxfId="583" priority="584">
      <formula>LEN(TRIM(H201))=0</formula>
    </cfRule>
  </conditionalFormatting>
  <conditionalFormatting sqref="H201:H203">
    <cfRule type="containsBlanks" dxfId="582" priority="583">
      <formula>LEN(TRIM(H201))=0</formula>
    </cfRule>
  </conditionalFormatting>
  <conditionalFormatting sqref="E201">
    <cfRule type="containsBlanks" dxfId="581" priority="582">
      <formula>LEN(TRIM(E201))=0</formula>
    </cfRule>
  </conditionalFormatting>
  <conditionalFormatting sqref="E201">
    <cfRule type="containsBlanks" dxfId="580" priority="581">
      <formula>LEN(TRIM(E201))=0</formula>
    </cfRule>
  </conditionalFormatting>
  <conditionalFormatting sqref="A201:B203">
    <cfRule type="containsBlanks" dxfId="579" priority="580">
      <formula>LEN(TRIM(A201))=0</formula>
    </cfRule>
  </conditionalFormatting>
  <conditionalFormatting sqref="D201">
    <cfRule type="containsBlanks" dxfId="578" priority="579">
      <formula>LEN(TRIM(D201))=0</formula>
    </cfRule>
  </conditionalFormatting>
  <conditionalFormatting sqref="G201">
    <cfRule type="containsBlanks" dxfId="577" priority="578">
      <formula>LEN(TRIM(G201))=0</formula>
    </cfRule>
  </conditionalFormatting>
  <conditionalFormatting sqref="O201:P203">
    <cfRule type="containsBlanks" dxfId="576" priority="577">
      <formula>LEN(TRIM(O201))=0</formula>
    </cfRule>
  </conditionalFormatting>
  <conditionalFormatting sqref="O201:P203">
    <cfRule type="containsBlanks" dxfId="575" priority="576">
      <formula>LEN(TRIM(O201))=0</formula>
    </cfRule>
  </conditionalFormatting>
  <conditionalFormatting sqref="J201:J203">
    <cfRule type="containsBlanks" dxfId="574" priority="575">
      <formula>LEN(TRIM(J201))=0</formula>
    </cfRule>
  </conditionalFormatting>
  <conditionalFormatting sqref="J201:J203">
    <cfRule type="containsBlanks" dxfId="573" priority="574">
      <formula>LEN(TRIM(J201))=0</formula>
    </cfRule>
  </conditionalFormatting>
  <conditionalFormatting sqref="L201:L203">
    <cfRule type="containsBlanks" dxfId="572" priority="573">
      <formula>LEN(TRIM(L201))=0</formula>
    </cfRule>
  </conditionalFormatting>
  <conditionalFormatting sqref="L201:L203">
    <cfRule type="containsBlanks" dxfId="571" priority="572">
      <formula>LEN(TRIM(L201))=0</formula>
    </cfRule>
  </conditionalFormatting>
  <conditionalFormatting sqref="N201:N203">
    <cfRule type="containsBlanks" dxfId="570" priority="571">
      <formula>LEN(TRIM(N201))=0</formula>
    </cfRule>
  </conditionalFormatting>
  <conditionalFormatting sqref="N201:N203">
    <cfRule type="containsBlanks" dxfId="569" priority="570">
      <formula>LEN(TRIM(N201))=0</formula>
    </cfRule>
  </conditionalFormatting>
  <conditionalFormatting sqref="A201:B203 J201:J203 G201 L201:L203 N201:P203">
    <cfRule type="containsBlanks" dxfId="568" priority="569">
      <formula>LEN(TRIM(A201))=0</formula>
    </cfRule>
  </conditionalFormatting>
  <conditionalFormatting sqref="C201:C203">
    <cfRule type="containsBlanks" dxfId="567" priority="568">
      <formula>LEN(TRIM(C201))=0</formula>
    </cfRule>
  </conditionalFormatting>
  <conditionalFormatting sqref="C201:C203">
    <cfRule type="containsBlanks" dxfId="566" priority="567">
      <formula>LEN(TRIM(C201))=0</formula>
    </cfRule>
  </conditionalFormatting>
  <conditionalFormatting sqref="O268:O270 D268:E270">
    <cfRule type="containsBlanks" dxfId="565" priority="566">
      <formula>LEN(TRIM(D268))=0</formula>
    </cfRule>
  </conditionalFormatting>
  <conditionalFormatting sqref="E268:E270">
    <cfRule type="containsBlanks" dxfId="564" priority="565">
      <formula>LEN(TRIM(E268))=0</formula>
    </cfRule>
  </conditionalFormatting>
  <conditionalFormatting sqref="D268:D270">
    <cfRule type="containsBlanks" dxfId="563" priority="564">
      <formula>LEN(TRIM(D268))=0</formula>
    </cfRule>
  </conditionalFormatting>
  <conditionalFormatting sqref="O268:O270">
    <cfRule type="containsBlanks" dxfId="562" priority="563">
      <formula>LEN(TRIM(O268))=0</formula>
    </cfRule>
  </conditionalFormatting>
  <conditionalFormatting sqref="O268:O270">
    <cfRule type="containsBlanks" dxfId="561" priority="562">
      <formula>LEN(TRIM(O268))=0</formula>
    </cfRule>
  </conditionalFormatting>
  <conditionalFormatting sqref="H417 E417 L417 J417 J419 L419 E419">
    <cfRule type="containsBlanks" dxfId="560" priority="559">
      <formula>LEN(TRIM(E417))=0</formula>
    </cfRule>
  </conditionalFormatting>
  <conditionalFormatting sqref="H417 E417 L417 J417 J419 L419 E419">
    <cfRule type="containsBlanks" dxfId="559" priority="558">
      <formula>LEN(TRIM(E417))=0</formula>
    </cfRule>
  </conditionalFormatting>
  <conditionalFormatting sqref="A416:B418">
    <cfRule type="containsBlanks" dxfId="558" priority="557">
      <formula>LEN(TRIM(A416))=0</formula>
    </cfRule>
  </conditionalFormatting>
  <conditionalFormatting sqref="E268:E270">
    <cfRule type="containsBlanks" dxfId="557" priority="561">
      <formula>LEN(TRIM(E268))=0</formula>
    </cfRule>
  </conditionalFormatting>
  <conditionalFormatting sqref="J417 L417 N417:R417 N419 L419 J419 P419">
    <cfRule type="containsBlanks" dxfId="556" priority="560">
      <formula>LEN(TRIM(J417))=0</formula>
    </cfRule>
  </conditionalFormatting>
  <conditionalFormatting sqref="C416:C418">
    <cfRule type="containsBlanks" dxfId="555" priority="550">
      <formula>LEN(TRIM(C416))=0</formula>
    </cfRule>
  </conditionalFormatting>
  <conditionalFormatting sqref="G417 G419">
    <cfRule type="containsBlanks" dxfId="554" priority="556">
      <formula>LEN(TRIM(G417))=0</formula>
    </cfRule>
  </conditionalFormatting>
  <conditionalFormatting sqref="O417:R417 P419">
    <cfRule type="containsBlanks" dxfId="553" priority="555">
      <formula>LEN(TRIM(O417))=0</formula>
    </cfRule>
  </conditionalFormatting>
  <conditionalFormatting sqref="O417:R417 P419">
    <cfRule type="containsBlanks" dxfId="552" priority="554">
      <formula>LEN(TRIM(O417))=0</formula>
    </cfRule>
  </conditionalFormatting>
  <conditionalFormatting sqref="N417 N419">
    <cfRule type="containsBlanks" dxfId="551" priority="553">
      <formula>LEN(TRIM(N417))=0</formula>
    </cfRule>
  </conditionalFormatting>
  <conditionalFormatting sqref="N417 N419">
    <cfRule type="containsBlanks" dxfId="550" priority="552">
      <formula>LEN(TRIM(N417))=0</formula>
    </cfRule>
  </conditionalFormatting>
  <conditionalFormatting sqref="A416:B418">
    <cfRule type="containsBlanks" dxfId="549" priority="551">
      <formula>LEN(TRIM(A416))=0</formula>
    </cfRule>
  </conditionalFormatting>
  <conditionalFormatting sqref="C416:C418">
    <cfRule type="containsBlanks" dxfId="548" priority="549">
      <formula>LEN(TRIM(C416))=0</formula>
    </cfRule>
  </conditionalFormatting>
  <conditionalFormatting sqref="E417 E419">
    <cfRule type="containsBlanks" dxfId="547" priority="548">
      <formula>LEN(TRIM(E417))=0</formula>
    </cfRule>
  </conditionalFormatting>
  <conditionalFormatting sqref="J457:J458 L457:L458 N457:R458">
    <cfRule type="containsBlanks" dxfId="546" priority="547">
      <formula>LEN(TRIM(J457))=0</formula>
    </cfRule>
  </conditionalFormatting>
  <conditionalFormatting sqref="D601:D603 O601 O603">
    <cfRule type="containsBlanks" dxfId="545" priority="546">
      <formula>LEN(TRIM(D601))=0</formula>
    </cfRule>
  </conditionalFormatting>
  <conditionalFormatting sqref="O601 O603">
    <cfRule type="containsBlanks" dxfId="544" priority="545">
      <formula>LEN(TRIM(O601))=0</formula>
    </cfRule>
  </conditionalFormatting>
  <conditionalFormatting sqref="D601:D603">
    <cfRule type="containsBlanks" dxfId="543" priority="544">
      <formula>LEN(TRIM(D601))=0</formula>
    </cfRule>
  </conditionalFormatting>
  <conditionalFormatting sqref="O601 O603">
    <cfRule type="containsBlanks" dxfId="542" priority="543">
      <formula>LEN(TRIM(O601))=0</formula>
    </cfRule>
  </conditionalFormatting>
  <conditionalFormatting sqref="Q584:R586">
    <cfRule type="containsBlanks" dxfId="541" priority="542">
      <formula>LEN(TRIM(Q584))=0</formula>
    </cfRule>
  </conditionalFormatting>
  <conditionalFormatting sqref="E584:E586 H584:H586">
    <cfRule type="containsBlanks" dxfId="540" priority="541">
      <formula>LEN(TRIM(E584))=0</formula>
    </cfRule>
  </conditionalFormatting>
  <conditionalFormatting sqref="E584:E586 H584:H586">
    <cfRule type="containsBlanks" dxfId="539" priority="540">
      <formula>LEN(TRIM(E584))=0</formula>
    </cfRule>
  </conditionalFormatting>
  <conditionalFormatting sqref="A584:B586">
    <cfRule type="containsBlanks" dxfId="538" priority="539">
      <formula>LEN(TRIM(A584))=0</formula>
    </cfRule>
  </conditionalFormatting>
  <conditionalFormatting sqref="D584:D586">
    <cfRule type="containsBlanks" dxfId="537" priority="538">
      <formula>LEN(TRIM(D584))=0</formula>
    </cfRule>
  </conditionalFormatting>
  <conditionalFormatting sqref="G584:G586">
    <cfRule type="containsBlanks" dxfId="536" priority="537">
      <formula>LEN(TRIM(G584))=0</formula>
    </cfRule>
  </conditionalFormatting>
  <conditionalFormatting sqref="Q584:R586">
    <cfRule type="containsBlanks" dxfId="535" priority="536">
      <formula>LEN(TRIM(Q584))=0</formula>
    </cfRule>
  </conditionalFormatting>
  <conditionalFormatting sqref="Q584:R586">
    <cfRule type="containsBlanks" dxfId="534" priority="535">
      <formula>LEN(TRIM(Q584))=0</formula>
    </cfRule>
  </conditionalFormatting>
  <conditionalFormatting sqref="A584:B586">
    <cfRule type="containsBlanks" dxfId="533" priority="534">
      <formula>LEN(TRIM(A584))=0</formula>
    </cfRule>
  </conditionalFormatting>
  <conditionalFormatting sqref="C584:C586">
    <cfRule type="containsBlanks" dxfId="532" priority="533">
      <formula>LEN(TRIM(C584))=0</formula>
    </cfRule>
  </conditionalFormatting>
  <conditionalFormatting sqref="E584:E586">
    <cfRule type="containsBlanks" dxfId="531" priority="532">
      <formula>LEN(TRIM(E584))=0</formula>
    </cfRule>
  </conditionalFormatting>
  <conditionalFormatting sqref="E725:E727 E750">
    <cfRule type="containsBlanks" dxfId="530" priority="526">
      <formula>LEN(TRIM(E725))=0</formula>
    </cfRule>
  </conditionalFormatting>
  <conditionalFormatting sqref="D724:E727 O724:O727 D750:E750">
    <cfRule type="containsBlanks" dxfId="529" priority="531">
      <formula>LEN(TRIM(D724))=0</formula>
    </cfRule>
  </conditionalFormatting>
  <conditionalFormatting sqref="E724">
    <cfRule type="containsBlanks" dxfId="528" priority="530">
      <formula>LEN(TRIM(E724))=0</formula>
    </cfRule>
  </conditionalFormatting>
  <conditionalFormatting sqref="D724">
    <cfRule type="containsBlanks" dxfId="527" priority="529">
      <formula>LEN(TRIM(D724))=0</formula>
    </cfRule>
  </conditionalFormatting>
  <conditionalFormatting sqref="O724:O727">
    <cfRule type="containsBlanks" dxfId="526" priority="528">
      <formula>LEN(TRIM(O724))=0</formula>
    </cfRule>
  </conditionalFormatting>
  <conditionalFormatting sqref="O724:O727">
    <cfRule type="containsBlanks" dxfId="525" priority="527">
      <formula>LEN(TRIM(O724))=0</formula>
    </cfRule>
  </conditionalFormatting>
  <conditionalFormatting sqref="E725:E727 E750">
    <cfRule type="containsBlanks" dxfId="524" priority="525">
      <formula>LEN(TRIM(E725))=0</formula>
    </cfRule>
  </conditionalFormatting>
  <conditionalFormatting sqref="D725:D727 D750">
    <cfRule type="containsBlanks" dxfId="523" priority="524">
      <formula>LEN(TRIM(D725))=0</formula>
    </cfRule>
  </conditionalFormatting>
  <conditionalFormatting sqref="O725:O727">
    <cfRule type="containsBlanks" dxfId="522" priority="523">
      <formula>LEN(TRIM(O725))=0</formula>
    </cfRule>
  </conditionalFormatting>
  <conditionalFormatting sqref="O725:O727">
    <cfRule type="containsBlanks" dxfId="521" priority="522">
      <formula>LEN(TRIM(O725))=0</formula>
    </cfRule>
  </conditionalFormatting>
  <conditionalFormatting sqref="D52:D54">
    <cfRule type="containsBlanks" dxfId="520" priority="521">
      <formula>LEN(TRIM(D52))=0</formula>
    </cfRule>
  </conditionalFormatting>
  <conditionalFormatting sqref="D52:D53">
    <cfRule type="containsBlanks" dxfId="519" priority="520">
      <formula>LEN(TRIM(D52))=0</formula>
    </cfRule>
  </conditionalFormatting>
  <conditionalFormatting sqref="D62:D63">
    <cfRule type="containsBlanks" dxfId="518" priority="519">
      <formula>LEN(TRIM(D62))=0</formula>
    </cfRule>
  </conditionalFormatting>
  <conditionalFormatting sqref="D62:D63">
    <cfRule type="containsBlanks" dxfId="517" priority="518">
      <formula>LEN(TRIM(D62))=0</formula>
    </cfRule>
  </conditionalFormatting>
  <conditionalFormatting sqref="D62:D63">
    <cfRule type="containsBlanks" dxfId="516" priority="517">
      <formula>LEN(TRIM(D62))=0</formula>
    </cfRule>
  </conditionalFormatting>
  <conditionalFormatting sqref="E601:E603">
    <cfRule type="containsBlanks" dxfId="515" priority="516">
      <formula>LEN(TRIM(E601))=0</formula>
    </cfRule>
  </conditionalFormatting>
  <conditionalFormatting sqref="E601:E603">
    <cfRule type="containsBlanks" dxfId="514" priority="515">
      <formula>LEN(TRIM(E601))=0</formula>
    </cfRule>
  </conditionalFormatting>
  <conditionalFormatting sqref="E601:E603">
    <cfRule type="containsBlanks" dxfId="513" priority="514">
      <formula>LEN(TRIM(E601))=0</formula>
    </cfRule>
  </conditionalFormatting>
  <conditionalFormatting sqref="G52:G54 G62:G66 G207 G211 G372:G373 G383 G444:G453 G592 G699 G746 G497:G502 G693 G702:G705 G71:G72 G213:G219 G375:G376 G393:G395 G378:G380 G398:G399 G707:G709 G76:G80">
    <cfRule type="containsBlanks" dxfId="512" priority="513">
      <formula>LEN(TRIM(G52))=0</formula>
    </cfRule>
  </conditionalFormatting>
  <conditionalFormatting sqref="E202">
    <cfRule type="containsBlanks" dxfId="511" priority="512">
      <formula>LEN(TRIM(E202))=0</formula>
    </cfRule>
  </conditionalFormatting>
  <conditionalFormatting sqref="E202">
    <cfRule type="containsBlanks" dxfId="510" priority="511">
      <formula>LEN(TRIM(E202))=0</formula>
    </cfRule>
  </conditionalFormatting>
  <conditionalFormatting sqref="D202">
    <cfRule type="containsBlanks" dxfId="509" priority="510">
      <formula>LEN(TRIM(D202))=0</formula>
    </cfRule>
  </conditionalFormatting>
  <conditionalFormatting sqref="G202">
    <cfRule type="containsBlanks" dxfId="508" priority="509">
      <formula>LEN(TRIM(G202))=0</formula>
    </cfRule>
  </conditionalFormatting>
  <conditionalFormatting sqref="G202">
    <cfRule type="containsBlanks" dxfId="507" priority="508">
      <formula>LEN(TRIM(G202))=0</formula>
    </cfRule>
  </conditionalFormatting>
  <conditionalFormatting sqref="E203">
    <cfRule type="containsBlanks" dxfId="506" priority="507">
      <formula>LEN(TRIM(E203))=0</formula>
    </cfRule>
  </conditionalFormatting>
  <conditionalFormatting sqref="E203">
    <cfRule type="containsBlanks" dxfId="505" priority="506">
      <formula>LEN(TRIM(E203))=0</formula>
    </cfRule>
  </conditionalFormatting>
  <conditionalFormatting sqref="D203">
    <cfRule type="containsBlanks" dxfId="504" priority="505">
      <formula>LEN(TRIM(D203))=0</formula>
    </cfRule>
  </conditionalFormatting>
  <conditionalFormatting sqref="G203">
    <cfRule type="containsBlanks" dxfId="503" priority="504">
      <formula>LEN(TRIM(G203))=0</formula>
    </cfRule>
  </conditionalFormatting>
  <conditionalFormatting sqref="G203">
    <cfRule type="containsBlanks" dxfId="502" priority="503">
      <formula>LEN(TRIM(G203))=0</formula>
    </cfRule>
  </conditionalFormatting>
  <conditionalFormatting sqref="I543 I420:I422 I204:I205 I429:I443 I715:I718 I425:I427 I720:I723">
    <cfRule type="containsBlanks" dxfId="501" priority="502">
      <formula>LEN(TRIM(I204))=0</formula>
    </cfRule>
  </conditionalFormatting>
  <conditionalFormatting sqref="I591 I593">
    <cfRule type="containsBlanks" dxfId="500" priority="501">
      <formula>LEN(TRIM(I591))=0</formula>
    </cfRule>
  </conditionalFormatting>
  <conditionalFormatting sqref="I20:I29 I49 I61 I197:I200 I381 I411 I420:I422 I590:I591 I745 I782:I790 I792:I793 I687:I688 I484:I485 I593 I699:I700 I747 I220 I51">
    <cfRule type="containsBlanks" dxfId="499" priority="500">
      <formula>LEN(TRIM(I20))=0</formula>
    </cfRule>
  </conditionalFormatting>
  <conditionalFormatting sqref="I64:I65">
    <cfRule type="containsBlanks" dxfId="498" priority="499">
      <formula>LEN(TRIM(I64))=0</formula>
    </cfRule>
  </conditionalFormatting>
  <conditionalFormatting sqref="I64:I65">
    <cfRule type="containsBlanks" dxfId="497" priority="498">
      <formula>LEN(TRIM(I64))=0</formula>
    </cfRule>
  </conditionalFormatting>
  <conditionalFormatting sqref="I71:I72 I76:I78">
    <cfRule type="containsBlanks" dxfId="496" priority="497">
      <formula>LEN(TRIM(I71))=0</formula>
    </cfRule>
  </conditionalFormatting>
  <conditionalFormatting sqref="I214:I219">
    <cfRule type="containsBlanks" dxfId="495" priority="496">
      <formula>LEN(TRIM(I214))=0</formula>
    </cfRule>
  </conditionalFormatting>
  <conditionalFormatting sqref="I214:I219">
    <cfRule type="containsBlanks" dxfId="494" priority="495">
      <formula>LEN(TRIM(I214))=0</formula>
    </cfRule>
  </conditionalFormatting>
  <conditionalFormatting sqref="I426">
    <cfRule type="containsBlanks" dxfId="493" priority="494">
      <formula>LEN(TRIM(I426))=0</formula>
    </cfRule>
  </conditionalFormatting>
  <conditionalFormatting sqref="I426">
    <cfRule type="containsBlanks" dxfId="492" priority="493">
      <formula>LEN(TRIM(I426))=0</formula>
    </cfRule>
  </conditionalFormatting>
  <conditionalFormatting sqref="I543">
    <cfRule type="containsBlanks" dxfId="491" priority="492">
      <formula>LEN(TRIM(I543))=0</formula>
    </cfRule>
  </conditionalFormatting>
  <conditionalFormatting sqref="I543">
    <cfRule type="containsBlanks" dxfId="490" priority="491">
      <formula>LEN(TRIM(I543))=0</formula>
    </cfRule>
  </conditionalFormatting>
  <conditionalFormatting sqref="I693">
    <cfRule type="containsBlanks" dxfId="489" priority="490">
      <formula>LEN(TRIM(I693))=0</formula>
    </cfRule>
  </conditionalFormatting>
  <conditionalFormatting sqref="I693">
    <cfRule type="containsBlanks" dxfId="488" priority="489">
      <formula>LEN(TRIM(I693))=0</formula>
    </cfRule>
  </conditionalFormatting>
  <conditionalFormatting sqref="I717:I718">
    <cfRule type="containsBlanks" dxfId="487" priority="488">
      <formula>LEN(TRIM(I717))=0</formula>
    </cfRule>
  </conditionalFormatting>
  <conditionalFormatting sqref="I717:I718">
    <cfRule type="containsBlanks" dxfId="486" priority="487">
      <formula>LEN(TRIM(I717))=0</formula>
    </cfRule>
  </conditionalFormatting>
  <conditionalFormatting sqref="I791">
    <cfRule type="containsBlanks" dxfId="485" priority="486">
      <formula>LEN(TRIM(I791))=0</formula>
    </cfRule>
  </conditionalFormatting>
  <conditionalFormatting sqref="I791">
    <cfRule type="containsBlanks" dxfId="484" priority="485">
      <formula>LEN(TRIM(I791))=0</formula>
    </cfRule>
  </conditionalFormatting>
  <conditionalFormatting sqref="I796">
    <cfRule type="containsBlanks" dxfId="483" priority="484">
      <formula>LEN(TRIM(I796))=0</formula>
    </cfRule>
  </conditionalFormatting>
  <conditionalFormatting sqref="I796">
    <cfRule type="containsBlanks" dxfId="482" priority="483">
      <formula>LEN(TRIM(I796))=0</formula>
    </cfRule>
  </conditionalFormatting>
  <conditionalFormatting sqref="I795">
    <cfRule type="containsBlanks" dxfId="481" priority="482">
      <formula>LEN(TRIM(I795))=0</formula>
    </cfRule>
  </conditionalFormatting>
  <conditionalFormatting sqref="I795">
    <cfRule type="containsBlanks" dxfId="480" priority="481">
      <formula>LEN(TRIM(I795))=0</formula>
    </cfRule>
  </conditionalFormatting>
  <conditionalFormatting sqref="I378:I380">
    <cfRule type="containsBlanks" dxfId="479" priority="480">
      <formula>LEN(TRIM(I378))=0</formula>
    </cfRule>
  </conditionalFormatting>
  <conditionalFormatting sqref="I378:I380">
    <cfRule type="containsBlanks" dxfId="478" priority="479">
      <formula>LEN(TRIM(I378))=0</formula>
    </cfRule>
  </conditionalFormatting>
  <conditionalFormatting sqref="I393:I395 I398:I399">
    <cfRule type="containsBlanks" dxfId="477" priority="478">
      <formula>LEN(TRIM(I393))=0</formula>
    </cfRule>
  </conditionalFormatting>
  <conditionalFormatting sqref="I393:I395 I398:I399">
    <cfRule type="containsBlanks" dxfId="476" priority="477">
      <formula>LEN(TRIM(I393))=0</formula>
    </cfRule>
  </conditionalFormatting>
  <conditionalFormatting sqref="I429:I443">
    <cfRule type="containsBlanks" dxfId="475" priority="476">
      <formula>LEN(TRIM(I429))=0</formula>
    </cfRule>
  </conditionalFormatting>
  <conditionalFormatting sqref="I429:I443">
    <cfRule type="containsBlanks" dxfId="474" priority="475">
      <formula>LEN(TRIM(I429))=0</formula>
    </cfRule>
  </conditionalFormatting>
  <conditionalFormatting sqref="I587:I589">
    <cfRule type="containsBlanks" dxfId="473" priority="474">
      <formula>LEN(TRIM(I587))=0</formula>
    </cfRule>
  </conditionalFormatting>
  <conditionalFormatting sqref="I213">
    <cfRule type="containsBlanks" dxfId="472" priority="473">
      <formula>LEN(TRIM(I213))=0</formula>
    </cfRule>
  </conditionalFormatting>
  <conditionalFormatting sqref="I213">
    <cfRule type="containsBlanks" dxfId="471" priority="472">
      <formula>LEN(TRIM(I213))=0</formula>
    </cfRule>
  </conditionalFormatting>
  <conditionalFormatting sqref="I746">
    <cfRule type="containsBlanks" dxfId="470" priority="471">
      <formula>LEN(TRIM(I746))=0</formula>
    </cfRule>
  </conditionalFormatting>
  <conditionalFormatting sqref="I746">
    <cfRule type="containsBlanks" dxfId="469" priority="470">
      <formula>LEN(TRIM(I746))=0</formula>
    </cfRule>
  </conditionalFormatting>
  <conditionalFormatting sqref="I48">
    <cfRule type="containsBlanks" dxfId="468" priority="469">
      <formula>LEN(TRIM(I48))=0</formula>
    </cfRule>
  </conditionalFormatting>
  <conditionalFormatting sqref="I67">
    <cfRule type="containsBlanks" dxfId="467" priority="468">
      <formula>LEN(TRIM(I67))=0</formula>
    </cfRule>
  </conditionalFormatting>
  <conditionalFormatting sqref="I67">
    <cfRule type="containsBlanks" dxfId="466" priority="467">
      <formula>LEN(TRIM(I67))=0</formula>
    </cfRule>
  </conditionalFormatting>
  <conditionalFormatting sqref="I81">
    <cfRule type="containsBlanks" dxfId="465" priority="466">
      <formula>LEN(TRIM(I81))=0</formula>
    </cfRule>
  </conditionalFormatting>
  <conditionalFormatting sqref="I101">
    <cfRule type="containsBlanks" dxfId="464" priority="465">
      <formula>LEN(TRIM(I101))=0</formula>
    </cfRule>
  </conditionalFormatting>
  <conditionalFormatting sqref="I195">
    <cfRule type="containsBlanks" dxfId="463" priority="464">
      <formula>LEN(TRIM(I195))=0</formula>
    </cfRule>
  </conditionalFormatting>
  <conditionalFormatting sqref="I195">
    <cfRule type="containsBlanks" dxfId="462" priority="463">
      <formula>LEN(TRIM(I195))=0</formula>
    </cfRule>
  </conditionalFormatting>
  <conditionalFormatting sqref="I196">
    <cfRule type="containsBlanks" dxfId="461" priority="462">
      <formula>LEN(TRIM(I196))=0</formula>
    </cfRule>
  </conditionalFormatting>
  <conditionalFormatting sqref="I196">
    <cfRule type="containsBlanks" dxfId="460" priority="461">
      <formula>LEN(TRIM(I196))=0</formula>
    </cfRule>
  </conditionalFormatting>
  <conditionalFormatting sqref="I345:I346">
    <cfRule type="containsBlanks" dxfId="459" priority="460">
      <formula>LEN(TRIM(I345))=0</formula>
    </cfRule>
  </conditionalFormatting>
  <conditionalFormatting sqref="I345:I346">
    <cfRule type="containsBlanks" dxfId="458" priority="459">
      <formula>LEN(TRIM(I345))=0</formula>
    </cfRule>
  </conditionalFormatting>
  <conditionalFormatting sqref="I347:I349">
    <cfRule type="containsBlanks" dxfId="457" priority="458">
      <formula>LEN(TRIM(I347))=0</formula>
    </cfRule>
  </conditionalFormatting>
  <conditionalFormatting sqref="I347:I349">
    <cfRule type="containsBlanks" dxfId="456" priority="457">
      <formula>LEN(TRIM(I347))=0</formula>
    </cfRule>
  </conditionalFormatting>
  <conditionalFormatting sqref="I364:I365 I372:I373 I375:I376">
    <cfRule type="containsBlanks" dxfId="455" priority="456">
      <formula>LEN(TRIM(I364))=0</formula>
    </cfRule>
  </conditionalFormatting>
  <conditionalFormatting sqref="I389 I391">
    <cfRule type="containsBlanks" dxfId="454" priority="455">
      <formula>LEN(TRIM(I389))=0</formula>
    </cfRule>
  </conditionalFormatting>
  <conditionalFormatting sqref="I412:I413">
    <cfRule type="containsBlanks" dxfId="453" priority="454">
      <formula>LEN(TRIM(I412))=0</formula>
    </cfRule>
  </conditionalFormatting>
  <conditionalFormatting sqref="I412:I413">
    <cfRule type="containsBlanks" dxfId="452" priority="453">
      <formula>LEN(TRIM(I412))=0</formula>
    </cfRule>
  </conditionalFormatting>
  <conditionalFormatting sqref="I425">
    <cfRule type="containsBlanks" dxfId="451" priority="452">
      <formula>LEN(TRIM(I425))=0</formula>
    </cfRule>
  </conditionalFormatting>
  <conditionalFormatting sqref="I425">
    <cfRule type="containsBlanks" dxfId="450" priority="451">
      <formula>LEN(TRIM(I425))=0</formula>
    </cfRule>
  </conditionalFormatting>
  <conditionalFormatting sqref="I427">
    <cfRule type="containsBlanks" dxfId="449" priority="450">
      <formula>LEN(TRIM(I427))=0</formula>
    </cfRule>
  </conditionalFormatting>
  <conditionalFormatting sqref="I427">
    <cfRule type="containsBlanks" dxfId="448" priority="449">
      <formula>LEN(TRIM(I427))=0</formula>
    </cfRule>
  </conditionalFormatting>
  <conditionalFormatting sqref="I486:I487">
    <cfRule type="containsBlanks" dxfId="447" priority="448">
      <formula>LEN(TRIM(I486))=0</formula>
    </cfRule>
  </conditionalFormatting>
  <conditionalFormatting sqref="I486:I487">
    <cfRule type="containsBlanks" dxfId="446" priority="447">
      <formula>LEN(TRIM(I486))=0</formula>
    </cfRule>
  </conditionalFormatting>
  <conditionalFormatting sqref="I489">
    <cfRule type="containsBlanks" dxfId="445" priority="446">
      <formula>LEN(TRIM(I489))=0</formula>
    </cfRule>
  </conditionalFormatting>
  <conditionalFormatting sqref="I489">
    <cfRule type="containsBlanks" dxfId="444" priority="445">
      <formula>LEN(TRIM(I489))=0</formula>
    </cfRule>
  </conditionalFormatting>
  <conditionalFormatting sqref="I495">
    <cfRule type="containsBlanks" dxfId="443" priority="444">
      <formula>LEN(TRIM(I495))=0</formula>
    </cfRule>
  </conditionalFormatting>
  <conditionalFormatting sqref="I495">
    <cfRule type="containsBlanks" dxfId="442" priority="443">
      <formula>LEN(TRIM(I495))=0</formula>
    </cfRule>
  </conditionalFormatting>
  <conditionalFormatting sqref="I580">
    <cfRule type="containsBlanks" dxfId="441" priority="442">
      <formula>LEN(TRIM(I580))=0</formula>
    </cfRule>
  </conditionalFormatting>
  <conditionalFormatting sqref="I580">
    <cfRule type="containsBlanks" dxfId="440" priority="441">
      <formula>LEN(TRIM(I580))=0</formula>
    </cfRule>
  </conditionalFormatting>
  <conditionalFormatting sqref="I581:I583">
    <cfRule type="containsBlanks" dxfId="439" priority="440">
      <formula>LEN(TRIM(I581))=0</formula>
    </cfRule>
  </conditionalFormatting>
  <conditionalFormatting sqref="I581:I583">
    <cfRule type="containsBlanks" dxfId="438" priority="439">
      <formula>LEN(TRIM(I581))=0</formula>
    </cfRule>
  </conditionalFormatting>
  <conditionalFormatting sqref="I675:I676">
    <cfRule type="containsBlanks" dxfId="437" priority="438">
      <formula>LEN(TRIM(I675))=0</formula>
    </cfRule>
  </conditionalFormatting>
  <conditionalFormatting sqref="I675:I676">
    <cfRule type="containsBlanks" dxfId="436" priority="437">
      <formula>LEN(TRIM(I675))=0</formula>
    </cfRule>
  </conditionalFormatting>
  <conditionalFormatting sqref="I686">
    <cfRule type="containsBlanks" dxfId="435" priority="436">
      <formula>LEN(TRIM(I686))=0</formula>
    </cfRule>
  </conditionalFormatting>
  <conditionalFormatting sqref="I690:I692">
    <cfRule type="containsBlanks" dxfId="434" priority="435">
      <formula>LEN(TRIM(I690))=0</formula>
    </cfRule>
  </conditionalFormatting>
  <conditionalFormatting sqref="I63">
    <cfRule type="containsBlanks" dxfId="433" priority="434">
      <formula>LEN(TRIM(I63))=0</formula>
    </cfRule>
  </conditionalFormatting>
  <conditionalFormatting sqref="I63">
    <cfRule type="containsBlanks" dxfId="432" priority="433">
      <formula>LEN(TRIM(I63))=0</formula>
    </cfRule>
  </conditionalFormatting>
  <conditionalFormatting sqref="I63">
    <cfRule type="containsBlanks" dxfId="431" priority="432">
      <formula>LEN(TRIM(I63))=0</formula>
    </cfRule>
  </conditionalFormatting>
  <conditionalFormatting sqref="I201:I203">
    <cfRule type="containsBlanks" dxfId="430" priority="431">
      <formula>LEN(TRIM(I201))=0</formula>
    </cfRule>
  </conditionalFormatting>
  <conditionalFormatting sqref="I201:I203">
    <cfRule type="containsBlanks" dxfId="429" priority="430">
      <formula>LEN(TRIM(I201))=0</formula>
    </cfRule>
  </conditionalFormatting>
  <conditionalFormatting sqref="I201:I203">
    <cfRule type="containsBlanks" dxfId="428" priority="429">
      <formula>LEN(TRIM(I201))=0</formula>
    </cfRule>
  </conditionalFormatting>
  <conditionalFormatting sqref="I268:I270">
    <cfRule type="containsBlanks" dxfId="427" priority="428">
      <formula>LEN(TRIM(I268))=0</formula>
    </cfRule>
  </conditionalFormatting>
  <conditionalFormatting sqref="I268:I270">
    <cfRule type="containsBlanks" dxfId="426" priority="427">
      <formula>LEN(TRIM(I268))=0</formula>
    </cfRule>
  </conditionalFormatting>
  <conditionalFormatting sqref="I268:I270">
    <cfRule type="containsBlanks" dxfId="425" priority="426">
      <formula>LEN(TRIM(I268))=0</formula>
    </cfRule>
  </conditionalFormatting>
  <conditionalFormatting sqref="I417">
    <cfRule type="containsBlanks" dxfId="424" priority="425">
      <formula>LEN(TRIM(I417))=0</formula>
    </cfRule>
  </conditionalFormatting>
  <conditionalFormatting sqref="I417">
    <cfRule type="containsBlanks" dxfId="423" priority="424">
      <formula>LEN(TRIM(I417))=0</formula>
    </cfRule>
  </conditionalFormatting>
  <conditionalFormatting sqref="I417">
    <cfRule type="containsBlanks" dxfId="422" priority="423">
      <formula>LEN(TRIM(I417))=0</formula>
    </cfRule>
  </conditionalFormatting>
  <conditionalFormatting sqref="I457:I458">
    <cfRule type="containsBlanks" dxfId="421" priority="422">
      <formula>LEN(TRIM(I457))=0</formula>
    </cfRule>
  </conditionalFormatting>
  <conditionalFormatting sqref="I601 I603">
    <cfRule type="containsBlanks" dxfId="420" priority="421">
      <formula>LEN(TRIM(I601))=0</formula>
    </cfRule>
  </conditionalFormatting>
  <conditionalFormatting sqref="I601 I603">
    <cfRule type="containsBlanks" dxfId="419" priority="420">
      <formula>LEN(TRIM(I601))=0</formula>
    </cfRule>
  </conditionalFormatting>
  <conditionalFormatting sqref="I601 I603">
    <cfRule type="containsBlanks" dxfId="418" priority="419">
      <formula>LEN(TRIM(I601))=0</formula>
    </cfRule>
  </conditionalFormatting>
  <conditionalFormatting sqref="I601 I603">
    <cfRule type="containsBlanks" dxfId="417" priority="418">
      <formula>LEN(TRIM(I601))=0</formula>
    </cfRule>
  </conditionalFormatting>
  <conditionalFormatting sqref="I601 I603">
    <cfRule type="containsBlanks" dxfId="416" priority="417">
      <formula>LEN(TRIM(I601))=0</formula>
    </cfRule>
  </conditionalFormatting>
  <conditionalFormatting sqref="I724:I727">
    <cfRule type="containsBlanks" dxfId="415" priority="416">
      <formula>LEN(TRIM(I724))=0</formula>
    </cfRule>
  </conditionalFormatting>
  <conditionalFormatting sqref="I724">
    <cfRule type="containsBlanks" dxfId="414" priority="415">
      <formula>LEN(TRIM(I724))=0</formula>
    </cfRule>
  </conditionalFormatting>
  <conditionalFormatting sqref="I724">
    <cfRule type="containsBlanks" dxfId="413" priority="414">
      <formula>LEN(TRIM(I724))=0</formula>
    </cfRule>
  </conditionalFormatting>
  <conditionalFormatting sqref="I725:I727">
    <cfRule type="containsBlanks" dxfId="412" priority="413">
      <formula>LEN(TRIM(I725))=0</formula>
    </cfRule>
  </conditionalFormatting>
  <conditionalFormatting sqref="I725:I727">
    <cfRule type="containsBlanks" dxfId="411" priority="412">
      <formula>LEN(TRIM(I725))=0</formula>
    </cfRule>
  </conditionalFormatting>
  <conditionalFormatting sqref="K572 K587:K591 K486:K487 K204:K205 K420:K422 K593 K607:K609 K429:K443 K715:K718 K425:K427 K720:K723">
    <cfRule type="containsBlanks" dxfId="410" priority="411">
      <formula>LEN(TRIM(K204))=0</formula>
    </cfRule>
  </conditionalFormatting>
  <conditionalFormatting sqref="K591 K593">
    <cfRule type="containsBlanks" dxfId="409" priority="410">
      <formula>LEN(TRIM(K591))=0</formula>
    </cfRule>
  </conditionalFormatting>
  <conditionalFormatting sqref="K20:K29 K49 K687:K688 K61 K197:K200 K220 K381 K411 K420:K422 K590:K591 K745 K782:K790 K792:K793 K484:K485 K593 K699:K700 K717:K718 K747 K51">
    <cfRule type="containsBlanks" dxfId="408" priority="409">
      <formula>LEN(TRIM(K20))=0</formula>
    </cfRule>
  </conditionalFormatting>
  <conditionalFormatting sqref="K64:K65">
    <cfRule type="containsBlanks" dxfId="407" priority="408">
      <formula>LEN(TRIM(K64))=0</formula>
    </cfRule>
  </conditionalFormatting>
  <conditionalFormatting sqref="K64:K65">
    <cfRule type="containsBlanks" dxfId="406" priority="407">
      <formula>LEN(TRIM(K64))=0</formula>
    </cfRule>
  </conditionalFormatting>
  <conditionalFormatting sqref="K71:K72 K76:K78">
    <cfRule type="containsBlanks" dxfId="405" priority="406">
      <formula>LEN(TRIM(K71))=0</formula>
    </cfRule>
  </conditionalFormatting>
  <conditionalFormatting sqref="K71:K72 K76:K78">
    <cfRule type="containsBlanks" dxfId="404" priority="405">
      <formula>LEN(TRIM(K71))=0</formula>
    </cfRule>
  </conditionalFormatting>
  <conditionalFormatting sqref="K214:K219">
    <cfRule type="containsBlanks" dxfId="403" priority="404">
      <formula>LEN(TRIM(K214))=0</formula>
    </cfRule>
  </conditionalFormatting>
  <conditionalFormatting sqref="K214:K219">
    <cfRule type="containsBlanks" dxfId="402" priority="403">
      <formula>LEN(TRIM(K214))=0</formula>
    </cfRule>
  </conditionalFormatting>
  <conditionalFormatting sqref="K426">
    <cfRule type="containsBlanks" dxfId="401" priority="402">
      <formula>LEN(TRIM(K426))=0</formula>
    </cfRule>
  </conditionalFormatting>
  <conditionalFormatting sqref="K693">
    <cfRule type="containsBlanks" dxfId="400" priority="401">
      <formula>LEN(TRIM(K693))=0</formula>
    </cfRule>
  </conditionalFormatting>
  <conditionalFormatting sqref="K693">
    <cfRule type="containsBlanks" dxfId="399" priority="400">
      <formula>LEN(TRIM(K693))=0</formula>
    </cfRule>
  </conditionalFormatting>
  <conditionalFormatting sqref="K791">
    <cfRule type="containsBlanks" dxfId="398" priority="399">
      <formula>LEN(TRIM(K791))=0</formula>
    </cfRule>
  </conditionalFormatting>
  <conditionalFormatting sqref="K791">
    <cfRule type="containsBlanks" dxfId="397" priority="398">
      <formula>LEN(TRIM(K791))=0</formula>
    </cfRule>
  </conditionalFormatting>
  <conditionalFormatting sqref="K796">
    <cfRule type="containsBlanks" dxfId="396" priority="397">
      <formula>LEN(TRIM(K796))=0</formula>
    </cfRule>
  </conditionalFormatting>
  <conditionalFormatting sqref="K796">
    <cfRule type="containsBlanks" dxfId="395" priority="396">
      <formula>LEN(TRIM(K796))=0</formula>
    </cfRule>
  </conditionalFormatting>
  <conditionalFormatting sqref="K795">
    <cfRule type="containsBlanks" dxfId="394" priority="395">
      <formula>LEN(TRIM(K795))=0</formula>
    </cfRule>
  </conditionalFormatting>
  <conditionalFormatting sqref="K795">
    <cfRule type="containsBlanks" dxfId="393" priority="394">
      <formula>LEN(TRIM(K795))=0</formula>
    </cfRule>
  </conditionalFormatting>
  <conditionalFormatting sqref="K378:K380">
    <cfRule type="containsBlanks" dxfId="392" priority="393">
      <formula>LEN(TRIM(K378))=0</formula>
    </cfRule>
  </conditionalFormatting>
  <conditionalFormatting sqref="K393:K395 K398:K399">
    <cfRule type="containsBlanks" dxfId="391" priority="392">
      <formula>LEN(TRIM(K393))=0</formula>
    </cfRule>
  </conditionalFormatting>
  <conditionalFormatting sqref="K393:K395 K398:K399">
    <cfRule type="containsBlanks" dxfId="390" priority="391">
      <formula>LEN(TRIM(K393))=0</formula>
    </cfRule>
  </conditionalFormatting>
  <conditionalFormatting sqref="K429:K443">
    <cfRule type="containsBlanks" dxfId="389" priority="390">
      <formula>LEN(TRIM(K429))=0</formula>
    </cfRule>
  </conditionalFormatting>
  <conditionalFormatting sqref="K429:K443">
    <cfRule type="containsBlanks" dxfId="388" priority="389">
      <formula>LEN(TRIM(K429))=0</formula>
    </cfRule>
  </conditionalFormatting>
  <conditionalFormatting sqref="K572">
    <cfRule type="containsBlanks" dxfId="387" priority="388">
      <formula>LEN(TRIM(K572))=0</formula>
    </cfRule>
  </conditionalFormatting>
  <conditionalFormatting sqref="K572">
    <cfRule type="containsBlanks" dxfId="386" priority="387">
      <formula>LEN(TRIM(K572))=0</formula>
    </cfRule>
  </conditionalFormatting>
  <conditionalFormatting sqref="K587:K589">
    <cfRule type="containsBlanks" dxfId="385" priority="386">
      <formula>LEN(TRIM(K587))=0</formula>
    </cfRule>
  </conditionalFormatting>
  <conditionalFormatting sqref="K213">
    <cfRule type="containsBlanks" dxfId="384" priority="385">
      <formula>LEN(TRIM(K213))=0</formula>
    </cfRule>
  </conditionalFormatting>
  <conditionalFormatting sqref="K746">
    <cfRule type="containsBlanks" dxfId="383" priority="384">
      <formula>LEN(TRIM(K746))=0</formula>
    </cfRule>
  </conditionalFormatting>
  <conditionalFormatting sqref="K746">
    <cfRule type="containsBlanks" dxfId="382" priority="383">
      <formula>LEN(TRIM(K746))=0</formula>
    </cfRule>
  </conditionalFormatting>
  <conditionalFormatting sqref="K48">
    <cfRule type="containsBlanks" dxfId="381" priority="382">
      <formula>LEN(TRIM(K48))=0</formula>
    </cfRule>
  </conditionalFormatting>
  <conditionalFormatting sqref="K48">
    <cfRule type="containsBlanks" dxfId="380" priority="381">
      <formula>LEN(TRIM(K48))=0</formula>
    </cfRule>
  </conditionalFormatting>
  <conditionalFormatting sqref="K67 K69:K70 K73:K75 K110:K111 K116 K141 K170:K194 K210 K222:K229 K304:K312 K340:K341">
    <cfRule type="containsBlanks" dxfId="379" priority="380">
      <formula>LEN(TRIM(K67))=0</formula>
    </cfRule>
  </conditionalFormatting>
  <conditionalFormatting sqref="K67 K69:K70 K73:K75 K110:K111 K116 K141 K170:K194 K210 K222:K229 K304:K312 K340:K341">
    <cfRule type="containsBlanks" dxfId="378" priority="379">
      <formula>LEN(TRIM(K67))=0</formula>
    </cfRule>
  </conditionalFormatting>
  <conditionalFormatting sqref="K69:K70 K73:K75 K110:K111 K116 K141 K170:K194 K210 K222:K229 K304:K312 K340:K341">
    <cfRule type="containsBlanks" dxfId="377" priority="378">
      <formula>LEN(TRIM(K69))=0</formula>
    </cfRule>
  </conditionalFormatting>
  <conditionalFormatting sqref="K81">
    <cfRule type="containsBlanks" dxfId="376" priority="377">
      <formula>LEN(TRIM(K81))=0</formula>
    </cfRule>
  </conditionalFormatting>
  <conditionalFormatting sqref="K81">
    <cfRule type="containsBlanks" dxfId="375" priority="376">
      <formula>LEN(TRIM(K81))=0</formula>
    </cfRule>
  </conditionalFormatting>
  <conditionalFormatting sqref="K101">
    <cfRule type="containsBlanks" dxfId="374" priority="375">
      <formula>LEN(TRIM(K101))=0</formula>
    </cfRule>
  </conditionalFormatting>
  <conditionalFormatting sqref="K101">
    <cfRule type="containsBlanks" dxfId="373" priority="374">
      <formula>LEN(TRIM(K101))=0</formula>
    </cfRule>
  </conditionalFormatting>
  <conditionalFormatting sqref="K195">
    <cfRule type="containsBlanks" dxfId="372" priority="373">
      <formula>LEN(TRIM(K195))=0</formula>
    </cfRule>
  </conditionalFormatting>
  <conditionalFormatting sqref="K195">
    <cfRule type="containsBlanks" dxfId="371" priority="372">
      <formula>LEN(TRIM(K195))=0</formula>
    </cfRule>
  </conditionalFormatting>
  <conditionalFormatting sqref="K196">
    <cfRule type="containsBlanks" dxfId="370" priority="371">
      <formula>LEN(TRIM(K196))=0</formula>
    </cfRule>
  </conditionalFormatting>
  <conditionalFormatting sqref="K196">
    <cfRule type="containsBlanks" dxfId="369" priority="370">
      <formula>LEN(TRIM(K196))=0</formula>
    </cfRule>
  </conditionalFormatting>
  <conditionalFormatting sqref="K345:K346">
    <cfRule type="containsBlanks" dxfId="368" priority="369">
      <formula>LEN(TRIM(K345))=0</formula>
    </cfRule>
  </conditionalFormatting>
  <conditionalFormatting sqref="K345:K346">
    <cfRule type="containsBlanks" dxfId="367" priority="368">
      <formula>LEN(TRIM(K345))=0</formula>
    </cfRule>
  </conditionalFormatting>
  <conditionalFormatting sqref="K347:K349">
    <cfRule type="containsBlanks" dxfId="366" priority="367">
      <formula>LEN(TRIM(K347))=0</formula>
    </cfRule>
  </conditionalFormatting>
  <conditionalFormatting sqref="K347:K349">
    <cfRule type="containsBlanks" dxfId="365" priority="366">
      <formula>LEN(TRIM(K347))=0</formula>
    </cfRule>
  </conditionalFormatting>
  <conditionalFormatting sqref="K364:K365 K372:K373 K375:K376">
    <cfRule type="containsBlanks" dxfId="364" priority="365">
      <formula>LEN(TRIM(K364))=0</formula>
    </cfRule>
  </conditionalFormatting>
  <conditionalFormatting sqref="K364:K365 K372:K373 K375:K376">
    <cfRule type="containsBlanks" dxfId="363" priority="364">
      <formula>LEN(TRIM(K364))=0</formula>
    </cfRule>
  </conditionalFormatting>
  <conditionalFormatting sqref="K389 K391">
    <cfRule type="containsBlanks" dxfId="362" priority="363">
      <formula>LEN(TRIM(K389))=0</formula>
    </cfRule>
  </conditionalFormatting>
  <conditionalFormatting sqref="K389 K391">
    <cfRule type="containsBlanks" dxfId="361" priority="362">
      <formula>LEN(TRIM(K389))=0</formula>
    </cfRule>
  </conditionalFormatting>
  <conditionalFormatting sqref="K412:K413">
    <cfRule type="containsBlanks" dxfId="360" priority="361">
      <formula>LEN(TRIM(K412))=0</formula>
    </cfRule>
  </conditionalFormatting>
  <conditionalFormatting sqref="K412:K413">
    <cfRule type="containsBlanks" dxfId="359" priority="360">
      <formula>LEN(TRIM(K412))=0</formula>
    </cfRule>
  </conditionalFormatting>
  <conditionalFormatting sqref="K425">
    <cfRule type="containsBlanks" dxfId="358" priority="359">
      <formula>LEN(TRIM(K425))=0</formula>
    </cfRule>
  </conditionalFormatting>
  <conditionalFormatting sqref="K425">
    <cfRule type="containsBlanks" dxfId="357" priority="358">
      <formula>LEN(TRIM(K425))=0</formula>
    </cfRule>
  </conditionalFormatting>
  <conditionalFormatting sqref="K427">
    <cfRule type="containsBlanks" dxfId="356" priority="357">
      <formula>LEN(TRIM(K427))=0</formula>
    </cfRule>
  </conditionalFormatting>
  <conditionalFormatting sqref="K427">
    <cfRule type="containsBlanks" dxfId="355" priority="356">
      <formula>LEN(TRIM(K427))=0</formula>
    </cfRule>
  </conditionalFormatting>
  <conditionalFormatting sqref="K486:K487">
    <cfRule type="containsBlanks" dxfId="354" priority="355">
      <formula>LEN(TRIM(K486))=0</formula>
    </cfRule>
  </conditionalFormatting>
  <conditionalFormatting sqref="K486:K487">
    <cfRule type="containsBlanks" dxfId="353" priority="354">
      <formula>LEN(TRIM(K486))=0</formula>
    </cfRule>
  </conditionalFormatting>
  <conditionalFormatting sqref="K489">
    <cfRule type="containsBlanks" dxfId="352" priority="353">
      <formula>LEN(TRIM(K489))=0</formula>
    </cfRule>
  </conditionalFormatting>
  <conditionalFormatting sqref="K489">
    <cfRule type="containsBlanks" dxfId="351" priority="352">
      <formula>LEN(TRIM(K489))=0</formula>
    </cfRule>
  </conditionalFormatting>
  <conditionalFormatting sqref="K495">
    <cfRule type="containsBlanks" dxfId="350" priority="351">
      <formula>LEN(TRIM(K495))=0</formula>
    </cfRule>
  </conditionalFormatting>
  <conditionalFormatting sqref="K495">
    <cfRule type="containsBlanks" dxfId="349" priority="350">
      <formula>LEN(TRIM(K495))=0</formula>
    </cfRule>
  </conditionalFormatting>
  <conditionalFormatting sqref="K580">
    <cfRule type="containsBlanks" dxfId="348" priority="349">
      <formula>LEN(TRIM(K580))=0</formula>
    </cfRule>
  </conditionalFormatting>
  <conditionalFormatting sqref="K581:K583">
    <cfRule type="containsBlanks" dxfId="347" priority="348">
      <formula>LEN(TRIM(K581))=0</formula>
    </cfRule>
  </conditionalFormatting>
  <conditionalFormatting sqref="K581:K583">
    <cfRule type="containsBlanks" dxfId="346" priority="347">
      <formula>LEN(TRIM(K581))=0</formula>
    </cfRule>
  </conditionalFormatting>
  <conditionalFormatting sqref="K675:K676">
    <cfRule type="containsBlanks" dxfId="345" priority="346">
      <formula>LEN(TRIM(K675))=0</formula>
    </cfRule>
  </conditionalFormatting>
  <conditionalFormatting sqref="K675:K676">
    <cfRule type="containsBlanks" dxfId="344" priority="345">
      <formula>LEN(TRIM(K675))=0</formula>
    </cfRule>
  </conditionalFormatting>
  <conditionalFormatting sqref="K686">
    <cfRule type="containsBlanks" dxfId="343" priority="344">
      <formula>LEN(TRIM(K686))=0</formula>
    </cfRule>
  </conditionalFormatting>
  <conditionalFormatting sqref="K690:K692">
    <cfRule type="containsBlanks" dxfId="342" priority="343">
      <formula>LEN(TRIM(K690))=0</formula>
    </cfRule>
  </conditionalFormatting>
  <conditionalFormatting sqref="K63">
    <cfRule type="containsBlanks" dxfId="341" priority="342">
      <formula>LEN(TRIM(K63))=0</formula>
    </cfRule>
  </conditionalFormatting>
  <conditionalFormatting sqref="K63">
    <cfRule type="containsBlanks" dxfId="340" priority="341">
      <formula>LEN(TRIM(K63))=0</formula>
    </cfRule>
  </conditionalFormatting>
  <conditionalFormatting sqref="K63">
    <cfRule type="containsBlanks" dxfId="339" priority="340">
      <formula>LEN(TRIM(K63))=0</formula>
    </cfRule>
  </conditionalFormatting>
  <conditionalFormatting sqref="K201:K203">
    <cfRule type="containsBlanks" dxfId="338" priority="339">
      <formula>LEN(TRIM(K201))=0</formula>
    </cfRule>
  </conditionalFormatting>
  <conditionalFormatting sqref="K201:K203">
    <cfRule type="containsBlanks" dxfId="337" priority="338">
      <formula>LEN(TRIM(K201))=0</formula>
    </cfRule>
  </conditionalFormatting>
  <conditionalFormatting sqref="K201:K203">
    <cfRule type="containsBlanks" dxfId="336" priority="337">
      <formula>LEN(TRIM(K201))=0</formula>
    </cfRule>
  </conditionalFormatting>
  <conditionalFormatting sqref="K268:K270">
    <cfRule type="containsBlanks" dxfId="335" priority="336">
      <formula>LEN(TRIM(K268))=0</formula>
    </cfRule>
  </conditionalFormatting>
  <conditionalFormatting sqref="K268:K270">
    <cfRule type="containsBlanks" dxfId="334" priority="335">
      <formula>LEN(TRIM(K268))=0</formula>
    </cfRule>
  </conditionalFormatting>
  <conditionalFormatting sqref="K268:K270">
    <cfRule type="containsBlanks" dxfId="333" priority="334">
      <formula>LEN(TRIM(K268))=0</formula>
    </cfRule>
  </conditionalFormatting>
  <conditionalFormatting sqref="K268:K270">
    <cfRule type="containsBlanks" dxfId="332" priority="333">
      <formula>LEN(TRIM(K268))=0</formula>
    </cfRule>
  </conditionalFormatting>
  <conditionalFormatting sqref="K417">
    <cfRule type="containsBlanks" dxfId="331" priority="332">
      <formula>LEN(TRIM(K417))=0</formula>
    </cfRule>
  </conditionalFormatting>
  <conditionalFormatting sqref="K417">
    <cfRule type="containsBlanks" dxfId="330" priority="331">
      <formula>LEN(TRIM(K417))=0</formula>
    </cfRule>
  </conditionalFormatting>
  <conditionalFormatting sqref="K417">
    <cfRule type="containsBlanks" dxfId="329" priority="330">
      <formula>LEN(TRIM(K417))=0</formula>
    </cfRule>
  </conditionalFormatting>
  <conditionalFormatting sqref="K457:K458">
    <cfRule type="containsBlanks" dxfId="328" priority="329">
      <formula>LEN(TRIM(K457))=0</formula>
    </cfRule>
  </conditionalFormatting>
  <conditionalFormatting sqref="K601 K603">
    <cfRule type="containsBlanks" dxfId="327" priority="328">
      <formula>LEN(TRIM(K601))=0</formula>
    </cfRule>
  </conditionalFormatting>
  <conditionalFormatting sqref="K601 K603">
    <cfRule type="containsBlanks" dxfId="326" priority="327">
      <formula>LEN(TRIM(K601))=0</formula>
    </cfRule>
  </conditionalFormatting>
  <conditionalFormatting sqref="K601 K603">
    <cfRule type="containsBlanks" dxfId="325" priority="326">
      <formula>LEN(TRIM(K601))=0</formula>
    </cfRule>
  </conditionalFormatting>
  <conditionalFormatting sqref="K601 K603">
    <cfRule type="containsBlanks" dxfId="324" priority="325">
      <formula>LEN(TRIM(K601))=0</formula>
    </cfRule>
  </conditionalFormatting>
  <conditionalFormatting sqref="K601 K603">
    <cfRule type="containsBlanks" dxfId="323" priority="324">
      <formula>LEN(TRIM(K601))=0</formula>
    </cfRule>
  </conditionalFormatting>
  <conditionalFormatting sqref="K573">
    <cfRule type="containsBlanks" dxfId="322" priority="323">
      <formula>LEN(TRIM(K573))=0</formula>
    </cfRule>
  </conditionalFormatting>
  <conditionalFormatting sqref="K724:K727">
    <cfRule type="containsBlanks" dxfId="321" priority="322">
      <formula>LEN(TRIM(K724))=0</formula>
    </cfRule>
  </conditionalFormatting>
  <conditionalFormatting sqref="K724">
    <cfRule type="containsBlanks" dxfId="320" priority="321">
      <formula>LEN(TRIM(K724))=0</formula>
    </cfRule>
  </conditionalFormatting>
  <conditionalFormatting sqref="K724">
    <cfRule type="containsBlanks" dxfId="319" priority="320">
      <formula>LEN(TRIM(K724))=0</formula>
    </cfRule>
  </conditionalFormatting>
  <conditionalFormatting sqref="K725:K727">
    <cfRule type="containsBlanks" dxfId="318" priority="319">
      <formula>LEN(TRIM(K725))=0</formula>
    </cfRule>
  </conditionalFormatting>
  <conditionalFormatting sqref="K725:K727">
    <cfRule type="containsBlanks" dxfId="317" priority="318">
      <formula>LEN(TRIM(K725))=0</formula>
    </cfRule>
  </conditionalFormatting>
  <conditionalFormatting sqref="M543 M420:M422 M204:M205 M67 M429:M443 M715:M718 M425:M427 M720:M723 M69:M78 M110:M111 M116 M141 M170:M194 M210 M222:M229 M304:M312 M340:M341">
    <cfRule type="containsBlanks" dxfId="316" priority="317">
      <formula>LEN(TRIM(M67))=0</formula>
    </cfRule>
  </conditionalFormatting>
  <conditionalFormatting sqref="M411 M593 M687:M688 M796 M381 M484:M485 M49 M71:M72 M700 M717:M718 M747 M197:M200 M426 M693 M51 M76:M78">
    <cfRule type="containsBlanks" dxfId="315" priority="316">
      <formula>LEN(TRIM(M49))=0</formula>
    </cfRule>
  </conditionalFormatting>
  <conditionalFormatting sqref="M591 M593">
    <cfRule type="containsBlanks" dxfId="314" priority="315">
      <formula>LEN(TRIM(M591))=0</formula>
    </cfRule>
  </conditionalFormatting>
  <conditionalFormatting sqref="M687:M688 M796 M381 M411 M49 M71:M72 M700 M717:M718 M747 M197:M200 M426 M693 M51 M76:M78">
    <cfRule type="containsBlanks" dxfId="313" priority="314">
      <formula>LEN(TRIM(M49))=0</formula>
    </cfRule>
  </conditionalFormatting>
  <conditionalFormatting sqref="M795">
    <cfRule type="containsBlanks" dxfId="312" priority="313">
      <formula>LEN(TRIM(M795))=0</formula>
    </cfRule>
  </conditionalFormatting>
  <conditionalFormatting sqref="M795">
    <cfRule type="containsBlanks" dxfId="311" priority="312">
      <formula>LEN(TRIM(M795))=0</formula>
    </cfRule>
  </conditionalFormatting>
  <conditionalFormatting sqref="M378:M380">
    <cfRule type="containsBlanks" dxfId="310" priority="311">
      <formula>LEN(TRIM(M378))=0</formula>
    </cfRule>
  </conditionalFormatting>
  <conditionalFormatting sqref="M378:M380">
    <cfRule type="containsBlanks" dxfId="309" priority="310">
      <formula>LEN(TRIM(M378))=0</formula>
    </cfRule>
  </conditionalFormatting>
  <conditionalFormatting sqref="M393:M395 M398:M399">
    <cfRule type="containsBlanks" dxfId="308" priority="309">
      <formula>LEN(TRIM(M393))=0</formula>
    </cfRule>
  </conditionalFormatting>
  <conditionalFormatting sqref="M393:M395 M398:M399">
    <cfRule type="containsBlanks" dxfId="307" priority="308">
      <formula>LEN(TRIM(M393))=0</formula>
    </cfRule>
  </conditionalFormatting>
  <conditionalFormatting sqref="M429:M443">
    <cfRule type="containsBlanks" dxfId="306" priority="307">
      <formula>LEN(TRIM(M429))=0</formula>
    </cfRule>
  </conditionalFormatting>
  <conditionalFormatting sqref="M429:M443">
    <cfRule type="containsBlanks" dxfId="305" priority="306">
      <formula>LEN(TRIM(M429))=0</formula>
    </cfRule>
  </conditionalFormatting>
  <conditionalFormatting sqref="M213">
    <cfRule type="containsBlanks" dxfId="304" priority="305">
      <formula>LEN(TRIM(M213))=0</formula>
    </cfRule>
  </conditionalFormatting>
  <conditionalFormatting sqref="M213">
    <cfRule type="containsBlanks" dxfId="303" priority="304">
      <formula>LEN(TRIM(M213))=0</formula>
    </cfRule>
  </conditionalFormatting>
  <conditionalFormatting sqref="M746">
    <cfRule type="containsBlanks" dxfId="302" priority="303">
      <formula>LEN(TRIM(M746))=0</formula>
    </cfRule>
  </conditionalFormatting>
  <conditionalFormatting sqref="M746">
    <cfRule type="containsBlanks" dxfId="301" priority="302">
      <formula>LEN(TRIM(M746))=0</formula>
    </cfRule>
  </conditionalFormatting>
  <conditionalFormatting sqref="M48">
    <cfRule type="containsBlanks" dxfId="300" priority="301">
      <formula>LEN(TRIM(M48))=0</formula>
    </cfRule>
  </conditionalFormatting>
  <conditionalFormatting sqref="M48">
    <cfRule type="containsBlanks" dxfId="299" priority="300">
      <formula>LEN(TRIM(M48))=0</formula>
    </cfRule>
  </conditionalFormatting>
  <conditionalFormatting sqref="M69:M70 M73:M75 M110:M111 M116 M141 M170:M194 M210 M222:M229 M304:M312 M340:M341">
    <cfRule type="containsBlanks" dxfId="298" priority="299">
      <formula>LEN(TRIM(M69))=0</formula>
    </cfRule>
  </conditionalFormatting>
  <conditionalFormatting sqref="M67 M69:M70 M73:M75 M110:M111 M116 M141 M170:M194 M210 M222:M229 M304:M312 M340:M341">
    <cfRule type="containsBlanks" dxfId="297" priority="298">
      <formula>LEN(TRIM(M67))=0</formula>
    </cfRule>
  </conditionalFormatting>
  <conditionalFormatting sqref="M67 M69:M70 M73:M75 M110:M111 M116 M141 M170:M194 M210 M222:M229 M304:M312 M340:M341">
    <cfRule type="containsBlanks" dxfId="296" priority="297">
      <formula>LEN(TRIM(M67))=0</formula>
    </cfRule>
  </conditionalFormatting>
  <conditionalFormatting sqref="M81">
    <cfRule type="containsBlanks" dxfId="295" priority="296">
      <formula>LEN(TRIM(M81))=0</formula>
    </cfRule>
  </conditionalFormatting>
  <conditionalFormatting sqref="M81">
    <cfRule type="containsBlanks" dxfId="294" priority="295">
      <formula>LEN(TRIM(M81))=0</formula>
    </cfRule>
  </conditionalFormatting>
  <conditionalFormatting sqref="M101">
    <cfRule type="containsBlanks" dxfId="293" priority="294">
      <formula>LEN(TRIM(M101))=0</formula>
    </cfRule>
  </conditionalFormatting>
  <conditionalFormatting sqref="M195">
    <cfRule type="containsBlanks" dxfId="292" priority="293">
      <formula>LEN(TRIM(M195))=0</formula>
    </cfRule>
  </conditionalFormatting>
  <conditionalFormatting sqref="M195">
    <cfRule type="containsBlanks" dxfId="291" priority="292">
      <formula>LEN(TRIM(M195))=0</formula>
    </cfRule>
  </conditionalFormatting>
  <conditionalFormatting sqref="M196">
    <cfRule type="containsBlanks" dxfId="290" priority="291">
      <formula>LEN(TRIM(M196))=0</formula>
    </cfRule>
  </conditionalFormatting>
  <conditionalFormatting sqref="M196">
    <cfRule type="containsBlanks" dxfId="289" priority="290">
      <formula>LEN(TRIM(M196))=0</formula>
    </cfRule>
  </conditionalFormatting>
  <conditionalFormatting sqref="M345:M346">
    <cfRule type="containsBlanks" dxfId="288" priority="289">
      <formula>LEN(TRIM(M345))=0</formula>
    </cfRule>
  </conditionalFormatting>
  <conditionalFormatting sqref="M345:M346">
    <cfRule type="containsBlanks" dxfId="287" priority="288">
      <formula>LEN(TRIM(M345))=0</formula>
    </cfRule>
  </conditionalFormatting>
  <conditionalFormatting sqref="M347:M349">
    <cfRule type="containsBlanks" dxfId="286" priority="287">
      <formula>LEN(TRIM(M347))=0</formula>
    </cfRule>
  </conditionalFormatting>
  <conditionalFormatting sqref="M347:M349">
    <cfRule type="containsBlanks" dxfId="285" priority="286">
      <formula>LEN(TRIM(M347))=0</formula>
    </cfRule>
  </conditionalFormatting>
  <conditionalFormatting sqref="M364:M365 M372:M373 M375:M376">
    <cfRule type="containsBlanks" dxfId="284" priority="285">
      <formula>LEN(TRIM(M364))=0</formula>
    </cfRule>
  </conditionalFormatting>
  <conditionalFormatting sqref="M364:M365 M372:M373 M375:M376">
    <cfRule type="containsBlanks" dxfId="283" priority="284">
      <formula>LEN(TRIM(M364))=0</formula>
    </cfRule>
  </conditionalFormatting>
  <conditionalFormatting sqref="M389 M391">
    <cfRule type="containsBlanks" dxfId="282" priority="283">
      <formula>LEN(TRIM(M389))=0</formula>
    </cfRule>
  </conditionalFormatting>
  <conditionalFormatting sqref="M389 M391">
    <cfRule type="containsBlanks" dxfId="281" priority="282">
      <formula>LEN(TRIM(M389))=0</formula>
    </cfRule>
  </conditionalFormatting>
  <conditionalFormatting sqref="M412:M413">
    <cfRule type="containsBlanks" dxfId="280" priority="281">
      <formula>LEN(TRIM(M412))=0</formula>
    </cfRule>
  </conditionalFormatting>
  <conditionalFormatting sqref="M412:M413">
    <cfRule type="containsBlanks" dxfId="279" priority="280">
      <formula>LEN(TRIM(M412))=0</formula>
    </cfRule>
  </conditionalFormatting>
  <conditionalFormatting sqref="M425">
    <cfRule type="containsBlanks" dxfId="278" priority="279">
      <formula>LEN(TRIM(M425))=0</formula>
    </cfRule>
  </conditionalFormatting>
  <conditionalFormatting sqref="M427">
    <cfRule type="containsBlanks" dxfId="277" priority="278">
      <formula>LEN(TRIM(M427))=0</formula>
    </cfRule>
  </conditionalFormatting>
  <conditionalFormatting sqref="M427">
    <cfRule type="containsBlanks" dxfId="276" priority="277">
      <formula>LEN(TRIM(M427))=0</formula>
    </cfRule>
  </conditionalFormatting>
  <conditionalFormatting sqref="M486:M487">
    <cfRule type="containsBlanks" dxfId="275" priority="276">
      <formula>LEN(TRIM(M486))=0</formula>
    </cfRule>
  </conditionalFormatting>
  <conditionalFormatting sqref="M486:M487">
    <cfRule type="containsBlanks" dxfId="274" priority="275">
      <formula>LEN(TRIM(M486))=0</formula>
    </cfRule>
  </conditionalFormatting>
  <conditionalFormatting sqref="M489">
    <cfRule type="containsBlanks" dxfId="273" priority="274">
      <formula>LEN(TRIM(M489))=0</formula>
    </cfRule>
  </conditionalFormatting>
  <conditionalFormatting sqref="M489">
    <cfRule type="containsBlanks" dxfId="272" priority="273">
      <formula>LEN(TRIM(M489))=0</formula>
    </cfRule>
  </conditionalFormatting>
  <conditionalFormatting sqref="M495">
    <cfRule type="containsBlanks" dxfId="271" priority="272">
      <formula>LEN(TRIM(M495))=0</formula>
    </cfRule>
  </conditionalFormatting>
  <conditionalFormatting sqref="M495">
    <cfRule type="containsBlanks" dxfId="270" priority="271">
      <formula>LEN(TRIM(M495))=0</formula>
    </cfRule>
  </conditionalFormatting>
  <conditionalFormatting sqref="M580">
    <cfRule type="containsBlanks" dxfId="269" priority="270">
      <formula>LEN(TRIM(M580))=0</formula>
    </cfRule>
  </conditionalFormatting>
  <conditionalFormatting sqref="M581:M583">
    <cfRule type="containsBlanks" dxfId="268" priority="269">
      <formula>LEN(TRIM(M581))=0</formula>
    </cfRule>
  </conditionalFormatting>
  <conditionalFormatting sqref="M581:M583">
    <cfRule type="containsBlanks" dxfId="267" priority="268">
      <formula>LEN(TRIM(M581))=0</formula>
    </cfRule>
  </conditionalFormatting>
  <conditionalFormatting sqref="M675:M676">
    <cfRule type="containsBlanks" dxfId="266" priority="267">
      <formula>LEN(TRIM(M675))=0</formula>
    </cfRule>
  </conditionalFormatting>
  <conditionalFormatting sqref="M675:M676">
    <cfRule type="containsBlanks" dxfId="265" priority="266">
      <formula>LEN(TRIM(M675))=0</formula>
    </cfRule>
  </conditionalFormatting>
  <conditionalFormatting sqref="M686">
    <cfRule type="containsBlanks" dxfId="264" priority="265">
      <formula>LEN(TRIM(M686))=0</formula>
    </cfRule>
  </conditionalFormatting>
  <conditionalFormatting sqref="M690:M692">
    <cfRule type="containsBlanks" dxfId="263" priority="264">
      <formula>LEN(TRIM(M690))=0</formula>
    </cfRule>
  </conditionalFormatting>
  <conditionalFormatting sqref="M63">
    <cfRule type="containsBlanks" dxfId="262" priority="263">
      <formula>LEN(TRIM(M63))=0</formula>
    </cfRule>
  </conditionalFormatting>
  <conditionalFormatting sqref="M63">
    <cfRule type="containsBlanks" dxfId="261" priority="262">
      <formula>LEN(TRIM(M63))=0</formula>
    </cfRule>
  </conditionalFormatting>
  <conditionalFormatting sqref="M63">
    <cfRule type="containsBlanks" dxfId="260" priority="261">
      <formula>LEN(TRIM(M63))=0</formula>
    </cfRule>
  </conditionalFormatting>
  <conditionalFormatting sqref="M201:M203">
    <cfRule type="containsBlanks" dxfId="259" priority="260">
      <formula>LEN(TRIM(M201))=0</formula>
    </cfRule>
  </conditionalFormatting>
  <conditionalFormatting sqref="M201:M203">
    <cfRule type="containsBlanks" dxfId="258" priority="259">
      <formula>LEN(TRIM(M201))=0</formula>
    </cfRule>
  </conditionalFormatting>
  <conditionalFormatting sqref="M201:M203">
    <cfRule type="containsBlanks" dxfId="257" priority="258">
      <formula>LEN(TRIM(M201))=0</formula>
    </cfRule>
  </conditionalFormatting>
  <conditionalFormatting sqref="M268:M270">
    <cfRule type="containsBlanks" dxfId="256" priority="257">
      <formula>LEN(TRIM(M268))=0</formula>
    </cfRule>
  </conditionalFormatting>
  <conditionalFormatting sqref="M268:M270">
    <cfRule type="containsBlanks" dxfId="255" priority="256">
      <formula>LEN(TRIM(M268))=0</formula>
    </cfRule>
  </conditionalFormatting>
  <conditionalFormatting sqref="M268:M270">
    <cfRule type="containsBlanks" dxfId="254" priority="255">
      <formula>LEN(TRIM(M268))=0</formula>
    </cfRule>
  </conditionalFormatting>
  <conditionalFormatting sqref="M417">
    <cfRule type="containsBlanks" dxfId="253" priority="254">
      <formula>LEN(TRIM(M417))=0</formula>
    </cfRule>
  </conditionalFormatting>
  <conditionalFormatting sqref="M417">
    <cfRule type="containsBlanks" dxfId="252" priority="253">
      <formula>LEN(TRIM(M417))=0</formula>
    </cfRule>
  </conditionalFormatting>
  <conditionalFormatting sqref="M417">
    <cfRule type="containsBlanks" dxfId="251" priority="252">
      <formula>LEN(TRIM(M417))=0</formula>
    </cfRule>
  </conditionalFormatting>
  <conditionalFormatting sqref="M457:M458">
    <cfRule type="containsBlanks" dxfId="250" priority="251">
      <formula>LEN(TRIM(M457))=0</formula>
    </cfRule>
  </conditionalFormatting>
  <conditionalFormatting sqref="M601 M603">
    <cfRule type="containsBlanks" dxfId="249" priority="250">
      <formula>LEN(TRIM(M601))=0</formula>
    </cfRule>
  </conditionalFormatting>
  <conditionalFormatting sqref="M601 M603">
    <cfRule type="containsBlanks" dxfId="248" priority="249">
      <formula>LEN(TRIM(M601))=0</formula>
    </cfRule>
  </conditionalFormatting>
  <conditionalFormatting sqref="M601 M603">
    <cfRule type="containsBlanks" dxfId="247" priority="248">
      <formula>LEN(TRIM(M601))=0</formula>
    </cfRule>
  </conditionalFormatting>
  <conditionalFormatting sqref="M724:M727">
    <cfRule type="containsBlanks" dxfId="246" priority="247">
      <formula>LEN(TRIM(M724))=0</formula>
    </cfRule>
  </conditionalFormatting>
  <conditionalFormatting sqref="M724">
    <cfRule type="containsBlanks" dxfId="245" priority="246">
      <formula>LEN(TRIM(M724))=0</formula>
    </cfRule>
  </conditionalFormatting>
  <conditionalFormatting sqref="M724">
    <cfRule type="containsBlanks" dxfId="244" priority="245">
      <formula>LEN(TRIM(M724))=0</formula>
    </cfRule>
  </conditionalFormatting>
  <conditionalFormatting sqref="M725:M727">
    <cfRule type="containsBlanks" dxfId="243" priority="244">
      <formula>LEN(TRIM(M725))=0</formula>
    </cfRule>
  </conditionalFormatting>
  <conditionalFormatting sqref="M725:M727">
    <cfRule type="containsBlanks" dxfId="242" priority="243">
      <formula>LEN(TRIM(M725))=0</formula>
    </cfRule>
  </conditionalFormatting>
  <conditionalFormatting sqref="G584:G586">
    <cfRule type="containsBlanks" dxfId="241" priority="242">
      <formula>LEN(TRIM(G584))=0</formula>
    </cfRule>
  </conditionalFormatting>
  <conditionalFormatting sqref="G584:G586">
    <cfRule type="containsBlanks" dxfId="240" priority="241">
      <formula>LEN(TRIM(G584))=0</formula>
    </cfRule>
  </conditionalFormatting>
  <conditionalFormatting sqref="G584:G586">
    <cfRule type="containsBlanks" dxfId="239" priority="240">
      <formula>LEN(TRIM(G584))=0</formula>
    </cfRule>
  </conditionalFormatting>
  <conditionalFormatting sqref="H584:H586">
    <cfRule type="containsBlanks" dxfId="238" priority="239">
      <formula>LEN(TRIM(H584))=0</formula>
    </cfRule>
  </conditionalFormatting>
  <conditionalFormatting sqref="Q584:Q586">
    <cfRule type="containsBlanks" dxfId="237" priority="238">
      <formula>LEN(TRIM(Q584))=0</formula>
    </cfRule>
  </conditionalFormatting>
  <conditionalFormatting sqref="Q584:Q586">
    <cfRule type="containsBlanks" dxfId="236" priority="237">
      <formula>LEN(TRIM(Q584))=0</formula>
    </cfRule>
  </conditionalFormatting>
  <conditionalFormatting sqref="Q584:Q586">
    <cfRule type="containsBlanks" dxfId="235" priority="236">
      <formula>LEN(TRIM(Q584))=0</formula>
    </cfRule>
  </conditionalFormatting>
  <conditionalFormatting sqref="R584:R586">
    <cfRule type="containsBlanks" dxfId="234" priority="235">
      <formula>LEN(TRIM(R584))=0</formula>
    </cfRule>
  </conditionalFormatting>
  <conditionalFormatting sqref="R584:R586">
    <cfRule type="containsBlanks" dxfId="233" priority="234">
      <formula>LEN(TRIM(R584))=0</formula>
    </cfRule>
  </conditionalFormatting>
  <conditionalFormatting sqref="R584:R586">
    <cfRule type="containsBlanks" dxfId="232" priority="233">
      <formula>LEN(TRIM(R584))=0</formula>
    </cfRule>
  </conditionalFormatting>
  <conditionalFormatting sqref="Q201:R203">
    <cfRule type="containsBlanks" dxfId="231" priority="232">
      <formula>LEN(TRIM(Q201))=0</formula>
    </cfRule>
  </conditionalFormatting>
  <conditionalFormatting sqref="Q201:R203">
    <cfRule type="containsBlanks" dxfId="230" priority="231">
      <formula>LEN(TRIM(Q201))=0</formula>
    </cfRule>
  </conditionalFormatting>
  <conditionalFormatting sqref="Q201:R203">
    <cfRule type="containsBlanks" dxfId="229" priority="230">
      <formula>LEN(TRIM(Q201))=0</formula>
    </cfRule>
  </conditionalFormatting>
  <conditionalFormatting sqref="I696">
    <cfRule type="containsBlanks" dxfId="228" priority="229">
      <formula>LEN(TRIM(I696))=0</formula>
    </cfRule>
  </conditionalFormatting>
  <conditionalFormatting sqref="K696">
    <cfRule type="containsBlanks" dxfId="227" priority="228">
      <formula>LEN(TRIM(K696))=0</formula>
    </cfRule>
  </conditionalFormatting>
  <conditionalFormatting sqref="M696">
    <cfRule type="containsBlanks" dxfId="226" priority="227">
      <formula>LEN(TRIM(M696))=0</formula>
    </cfRule>
  </conditionalFormatting>
  <conditionalFormatting sqref="O696">
    <cfRule type="containsBlanks" dxfId="225" priority="226">
      <formula>LEN(TRIM(O696))=0</formula>
    </cfRule>
  </conditionalFormatting>
  <conditionalFormatting sqref="E103:E104 I103:I104 K103:K104 M103:M104 O103:O104">
    <cfRule type="containsBlanks" dxfId="224" priority="225">
      <formula>LEN(TRIM(E103))=0</formula>
    </cfRule>
  </conditionalFormatting>
  <conditionalFormatting sqref="E104">
    <cfRule type="containsBlanks" dxfId="223" priority="224">
      <formula>LEN(TRIM(E104))=0</formula>
    </cfRule>
  </conditionalFormatting>
  <conditionalFormatting sqref="O104">
    <cfRule type="containsBlanks" dxfId="222" priority="223">
      <formula>LEN(TRIM(O104))=0</formula>
    </cfRule>
  </conditionalFormatting>
  <conditionalFormatting sqref="O104">
    <cfRule type="containsBlanks" dxfId="221" priority="222">
      <formula>LEN(TRIM(O104))=0</formula>
    </cfRule>
  </conditionalFormatting>
  <conditionalFormatting sqref="O103 E103">
    <cfRule type="containsBlanks" dxfId="220" priority="221">
      <formula>LEN(TRIM(E103))=0</formula>
    </cfRule>
  </conditionalFormatting>
  <conditionalFormatting sqref="O103 E103">
    <cfRule type="containsBlanks" dxfId="219" priority="220">
      <formula>LEN(TRIM(E103))=0</formula>
    </cfRule>
  </conditionalFormatting>
  <conditionalFormatting sqref="D104">
    <cfRule type="containsBlanks" dxfId="218" priority="219">
      <formula>LEN(TRIM(D104))=0</formula>
    </cfRule>
  </conditionalFormatting>
  <conditionalFormatting sqref="D104">
    <cfRule type="containsBlanks" dxfId="217" priority="218">
      <formula>LEN(TRIM(D104))=0</formula>
    </cfRule>
  </conditionalFormatting>
  <conditionalFormatting sqref="D104">
    <cfRule type="containsBlanks" dxfId="216" priority="217">
      <formula>LEN(TRIM(D104))=0</formula>
    </cfRule>
  </conditionalFormatting>
  <conditionalFormatting sqref="D103">
    <cfRule type="containsBlanks" dxfId="215" priority="216">
      <formula>LEN(TRIM(D103))=0</formula>
    </cfRule>
  </conditionalFormatting>
  <conditionalFormatting sqref="D103">
    <cfRule type="containsBlanks" dxfId="214" priority="215">
      <formula>LEN(TRIM(D103))=0</formula>
    </cfRule>
  </conditionalFormatting>
  <conditionalFormatting sqref="D103">
    <cfRule type="containsBlanks" dxfId="213" priority="214">
      <formula>LEN(TRIM(D103))=0</formula>
    </cfRule>
  </conditionalFormatting>
  <conditionalFormatting sqref="I104">
    <cfRule type="containsBlanks" dxfId="212" priority="213">
      <formula>LEN(TRIM(I104))=0</formula>
    </cfRule>
  </conditionalFormatting>
  <conditionalFormatting sqref="I104">
    <cfRule type="containsBlanks" dxfId="211" priority="212">
      <formula>LEN(TRIM(I104))=0</formula>
    </cfRule>
  </conditionalFormatting>
  <conditionalFormatting sqref="I103">
    <cfRule type="containsBlanks" dxfId="210" priority="211">
      <formula>LEN(TRIM(I103))=0</formula>
    </cfRule>
  </conditionalFormatting>
  <conditionalFormatting sqref="I103">
    <cfRule type="containsBlanks" dxfId="209" priority="210">
      <formula>LEN(TRIM(I103))=0</formula>
    </cfRule>
  </conditionalFormatting>
  <conditionalFormatting sqref="K104">
    <cfRule type="containsBlanks" dxfId="208" priority="209">
      <formula>LEN(TRIM(K104))=0</formula>
    </cfRule>
  </conditionalFormatting>
  <conditionalFormatting sqref="K104">
    <cfRule type="containsBlanks" dxfId="207" priority="208">
      <formula>LEN(TRIM(K104))=0</formula>
    </cfRule>
  </conditionalFormatting>
  <conditionalFormatting sqref="K103">
    <cfRule type="containsBlanks" dxfId="206" priority="207">
      <formula>LEN(TRIM(K103))=0</formula>
    </cfRule>
  </conditionalFormatting>
  <conditionalFormatting sqref="K103">
    <cfRule type="containsBlanks" dxfId="205" priority="206">
      <formula>LEN(TRIM(K103))=0</formula>
    </cfRule>
  </conditionalFormatting>
  <conditionalFormatting sqref="M104">
    <cfRule type="containsBlanks" dxfId="204" priority="205">
      <formula>LEN(TRIM(M104))=0</formula>
    </cfRule>
  </conditionalFormatting>
  <conditionalFormatting sqref="M104">
    <cfRule type="containsBlanks" dxfId="203" priority="204">
      <formula>LEN(TRIM(M104))=0</formula>
    </cfRule>
  </conditionalFormatting>
  <conditionalFormatting sqref="M103">
    <cfRule type="containsBlanks" dxfId="202" priority="203">
      <formula>LEN(TRIM(M103))=0</formula>
    </cfRule>
  </conditionalFormatting>
  <conditionalFormatting sqref="M103">
    <cfRule type="containsBlanks" dxfId="201" priority="202">
      <formula>LEN(TRIM(M103))=0</formula>
    </cfRule>
  </conditionalFormatting>
  <conditionalFormatting sqref="E400">
    <cfRule type="containsBlanks" dxfId="200" priority="201">
      <formula>LEN(TRIM(E400))=0</formula>
    </cfRule>
  </conditionalFormatting>
  <conditionalFormatting sqref="E400">
    <cfRule type="containsBlanks" dxfId="199" priority="200">
      <formula>LEN(TRIM(E400))=0</formula>
    </cfRule>
  </conditionalFormatting>
  <conditionalFormatting sqref="D400">
    <cfRule type="containsBlanks" dxfId="198" priority="199">
      <formula>LEN(TRIM(D400))=0</formula>
    </cfRule>
  </conditionalFormatting>
  <conditionalFormatting sqref="O400:P400">
    <cfRule type="containsBlanks" dxfId="197" priority="198">
      <formula>LEN(TRIM(O400))=0</formula>
    </cfRule>
  </conditionalFormatting>
  <conditionalFormatting sqref="O400:P400">
    <cfRule type="containsBlanks" dxfId="196" priority="197">
      <formula>LEN(TRIM(O400))=0</formula>
    </cfRule>
  </conditionalFormatting>
  <conditionalFormatting sqref="J400">
    <cfRule type="containsBlanks" dxfId="195" priority="196">
      <formula>LEN(TRIM(J400))=0</formula>
    </cfRule>
  </conditionalFormatting>
  <conditionalFormatting sqref="J400">
    <cfRule type="containsBlanks" dxfId="194" priority="195">
      <formula>LEN(TRIM(J400))=0</formula>
    </cfRule>
  </conditionalFormatting>
  <conditionalFormatting sqref="L400">
    <cfRule type="containsBlanks" dxfId="193" priority="194">
      <formula>LEN(TRIM(L400))=0</formula>
    </cfRule>
  </conditionalFormatting>
  <conditionalFormatting sqref="L400">
    <cfRule type="containsBlanks" dxfId="192" priority="193">
      <formula>LEN(TRIM(L400))=0</formula>
    </cfRule>
  </conditionalFormatting>
  <conditionalFormatting sqref="N400">
    <cfRule type="containsBlanks" dxfId="191" priority="192">
      <formula>LEN(TRIM(N400))=0</formula>
    </cfRule>
  </conditionalFormatting>
  <conditionalFormatting sqref="N400">
    <cfRule type="containsBlanks" dxfId="190" priority="191">
      <formula>LEN(TRIM(N400))=0</formula>
    </cfRule>
  </conditionalFormatting>
  <conditionalFormatting sqref="G400">
    <cfRule type="containsBlanks" dxfId="189" priority="190">
      <formula>LEN(TRIM(G400))=0</formula>
    </cfRule>
  </conditionalFormatting>
  <conditionalFormatting sqref="I400">
    <cfRule type="containsBlanks" dxfId="188" priority="189">
      <formula>LEN(TRIM(I400))=0</formula>
    </cfRule>
  </conditionalFormatting>
  <conditionalFormatting sqref="I400">
    <cfRule type="containsBlanks" dxfId="187" priority="188">
      <formula>LEN(TRIM(I400))=0</formula>
    </cfRule>
  </conditionalFormatting>
  <conditionalFormatting sqref="K400">
    <cfRule type="containsBlanks" dxfId="186" priority="187">
      <formula>LEN(TRIM(K400))=0</formula>
    </cfRule>
  </conditionalFormatting>
  <conditionalFormatting sqref="K400">
    <cfRule type="containsBlanks" dxfId="185" priority="186">
      <formula>LEN(TRIM(K400))=0</formula>
    </cfRule>
  </conditionalFormatting>
  <conditionalFormatting sqref="M400">
    <cfRule type="containsBlanks" dxfId="184" priority="185">
      <formula>LEN(TRIM(M400))=0</formula>
    </cfRule>
  </conditionalFormatting>
  <conditionalFormatting sqref="M400">
    <cfRule type="containsBlanks" dxfId="183" priority="184">
      <formula>LEN(TRIM(M400))=0</formula>
    </cfRule>
  </conditionalFormatting>
  <conditionalFormatting sqref="O482:P482">
    <cfRule type="containsBlanks" dxfId="182" priority="183">
      <formula>LEN(TRIM(O482))=0</formula>
    </cfRule>
  </conditionalFormatting>
  <conditionalFormatting sqref="N482">
    <cfRule type="containsBlanks" dxfId="181" priority="182">
      <formula>LEN(TRIM(N482))=0</formula>
    </cfRule>
  </conditionalFormatting>
  <conditionalFormatting sqref="I482">
    <cfRule type="containsBlanks" dxfId="180" priority="181">
      <formula>LEN(TRIM(I482))=0</formula>
    </cfRule>
  </conditionalFormatting>
  <conditionalFormatting sqref="K482">
    <cfRule type="containsBlanks" dxfId="179" priority="180">
      <formula>LEN(TRIM(K482))=0</formula>
    </cfRule>
  </conditionalFormatting>
  <conditionalFormatting sqref="M482">
    <cfRule type="containsBlanks" dxfId="178" priority="179">
      <formula>LEN(TRIM(M482))=0</formula>
    </cfRule>
  </conditionalFormatting>
  <conditionalFormatting sqref="T333">
    <cfRule type="containsBlanks" dxfId="177" priority="178">
      <formula>LEN(TRIM(T333))=0</formula>
    </cfRule>
  </conditionalFormatting>
  <conditionalFormatting sqref="T314">
    <cfRule type="containsBlanks" dxfId="176" priority="177">
      <formula>LEN(TRIM(T314))=0</formula>
    </cfRule>
  </conditionalFormatting>
  <conditionalFormatting sqref="T474:T479">
    <cfRule type="containsBlanks" dxfId="175" priority="176">
      <formula>LEN(TRIM(T474))=0</formula>
    </cfRule>
  </conditionalFormatting>
  <conditionalFormatting sqref="T485">
    <cfRule type="containsBlanks" dxfId="174" priority="175">
      <formula>LEN(TRIM(T485))=0</formula>
    </cfRule>
  </conditionalFormatting>
  <conditionalFormatting sqref="T563">
    <cfRule type="containsBlanks" dxfId="173" priority="174">
      <formula>LEN(TRIM(T563))=0</formula>
    </cfRule>
  </conditionalFormatting>
  <conditionalFormatting sqref="T563">
    <cfRule type="containsBlanks" dxfId="172" priority="173">
      <formula>LEN(TRIM(T563))=0</formula>
    </cfRule>
  </conditionalFormatting>
  <conditionalFormatting sqref="T569:T572">
    <cfRule type="containsBlanks" dxfId="171" priority="172">
      <formula>LEN(TRIM(T569))=0</formula>
    </cfRule>
  </conditionalFormatting>
  <conditionalFormatting sqref="T569:T572">
    <cfRule type="containsBlanks" dxfId="170" priority="171">
      <formula>LEN(TRIM(T569))=0</formula>
    </cfRule>
  </conditionalFormatting>
  <conditionalFormatting sqref="T517:T518">
    <cfRule type="containsBlanks" dxfId="169" priority="170">
      <formula>LEN(TRIM(T517))=0</formula>
    </cfRule>
  </conditionalFormatting>
  <conditionalFormatting sqref="T502">
    <cfRule type="containsBlanks" dxfId="168" priority="169">
      <formula>LEN(TRIM(T502))=0</formula>
    </cfRule>
  </conditionalFormatting>
  <conditionalFormatting sqref="T502">
    <cfRule type="containsBlanks" dxfId="167" priority="168">
      <formula>LEN(TRIM(T502))=0</formula>
    </cfRule>
  </conditionalFormatting>
  <conditionalFormatting sqref="T511">
    <cfRule type="containsBlanks" dxfId="166" priority="167">
      <formula>LEN(TRIM(T511))=0</formula>
    </cfRule>
  </conditionalFormatting>
  <conditionalFormatting sqref="T511">
    <cfRule type="containsBlanks" dxfId="165" priority="166">
      <formula>LEN(TRIM(T511))=0</formula>
    </cfRule>
  </conditionalFormatting>
  <conditionalFormatting sqref="T514">
    <cfRule type="containsBlanks" dxfId="164" priority="165">
      <formula>LEN(TRIM(T514))=0</formula>
    </cfRule>
  </conditionalFormatting>
  <conditionalFormatting sqref="T514">
    <cfRule type="containsBlanks" dxfId="163" priority="164">
      <formula>LEN(TRIM(T514))=0</formula>
    </cfRule>
  </conditionalFormatting>
  <conditionalFormatting sqref="T543">
    <cfRule type="containsBlanks" dxfId="162" priority="163">
      <formula>LEN(TRIM(T543))=0</formula>
    </cfRule>
  </conditionalFormatting>
  <conditionalFormatting sqref="T543">
    <cfRule type="containsBlanks" dxfId="161" priority="162">
      <formula>LEN(TRIM(T543))=0</formula>
    </cfRule>
  </conditionalFormatting>
  <conditionalFormatting sqref="T544">
    <cfRule type="containsBlanks" dxfId="160" priority="161">
      <formula>LEN(TRIM(T544))=0</formula>
    </cfRule>
  </conditionalFormatting>
  <conditionalFormatting sqref="T544">
    <cfRule type="containsBlanks" dxfId="159" priority="160">
      <formula>LEN(TRIM(T544))=0</formula>
    </cfRule>
  </conditionalFormatting>
  <conditionalFormatting sqref="T546">
    <cfRule type="containsBlanks" dxfId="158" priority="159">
      <formula>LEN(TRIM(T546))=0</formula>
    </cfRule>
  </conditionalFormatting>
  <conditionalFormatting sqref="T546">
    <cfRule type="containsBlanks" dxfId="157" priority="158">
      <formula>LEN(TRIM(T546))=0</formula>
    </cfRule>
  </conditionalFormatting>
  <conditionalFormatting sqref="T564">
    <cfRule type="containsBlanks" dxfId="156" priority="157">
      <formula>LEN(TRIM(T564))=0</formula>
    </cfRule>
  </conditionalFormatting>
  <conditionalFormatting sqref="T564">
    <cfRule type="containsBlanks" dxfId="155" priority="156">
      <formula>LEN(TRIM(T564))=0</formula>
    </cfRule>
  </conditionalFormatting>
  <conditionalFormatting sqref="T573 T577:T579">
    <cfRule type="containsBlanks" dxfId="154" priority="155">
      <formula>LEN(TRIM(T573))=0</formula>
    </cfRule>
  </conditionalFormatting>
  <conditionalFormatting sqref="T573 T577:T579">
    <cfRule type="containsBlanks" dxfId="153" priority="154">
      <formula>LEN(TRIM(T573))=0</formula>
    </cfRule>
  </conditionalFormatting>
  <conditionalFormatting sqref="T602">
    <cfRule type="containsBlanks" dxfId="152" priority="153">
      <formula>LEN(TRIM(T602))=0</formula>
    </cfRule>
  </conditionalFormatting>
  <conditionalFormatting sqref="T602">
    <cfRule type="containsBlanks" dxfId="151" priority="152">
      <formula>LEN(TRIM(T602))=0</formula>
    </cfRule>
  </conditionalFormatting>
  <conditionalFormatting sqref="T698">
    <cfRule type="containsBlanks" dxfId="150" priority="151">
      <formula>LEN(TRIM(T698))=0</formula>
    </cfRule>
  </conditionalFormatting>
  <conditionalFormatting sqref="T698">
    <cfRule type="containsBlanks" dxfId="149" priority="150">
      <formula>LEN(TRIM(T698))=0</formula>
    </cfRule>
  </conditionalFormatting>
  <conditionalFormatting sqref="T723">
    <cfRule type="containsBlanks" dxfId="146" priority="147">
      <formula>LEN(TRIM(T723))=0</formula>
    </cfRule>
  </conditionalFormatting>
  <conditionalFormatting sqref="T723">
    <cfRule type="containsBlanks" dxfId="145" priority="146">
      <formula>LEN(TRIM(T723))=0</formula>
    </cfRule>
  </conditionalFormatting>
  <conditionalFormatting sqref="T724:T725">
    <cfRule type="containsBlanks" dxfId="144" priority="145">
      <formula>LEN(TRIM(T724))=0</formula>
    </cfRule>
  </conditionalFormatting>
  <conditionalFormatting sqref="T724:T725">
    <cfRule type="containsBlanks" dxfId="143" priority="144">
      <formula>LEN(TRIM(T724))=0</formula>
    </cfRule>
  </conditionalFormatting>
  <conditionalFormatting sqref="T167">
    <cfRule type="containsBlanks" dxfId="142" priority="143">
      <formula>LEN(TRIM(T167))=0</formula>
    </cfRule>
  </conditionalFormatting>
  <conditionalFormatting sqref="T322:T323">
    <cfRule type="containsBlanks" dxfId="141" priority="142">
      <formula>LEN(TRIM(T322))=0</formula>
    </cfRule>
  </conditionalFormatting>
  <conditionalFormatting sqref="T324:T325">
    <cfRule type="containsBlanks" dxfId="140" priority="141">
      <formula>LEN(TRIM(T324))=0</formula>
    </cfRule>
  </conditionalFormatting>
  <conditionalFormatting sqref="T326">
    <cfRule type="containsBlanks" dxfId="139" priority="140">
      <formula>LEN(TRIM(T326))=0</formula>
    </cfRule>
  </conditionalFormatting>
  <conditionalFormatting sqref="O165">
    <cfRule type="containsBlanks" dxfId="138" priority="139">
      <formula>LEN(TRIM(O165))=0</formula>
    </cfRule>
  </conditionalFormatting>
  <conditionalFormatting sqref="T753:T754 T756:T779 T749:T750">
    <cfRule type="containsBlanks" dxfId="137" priority="138">
      <formula>LEN(TRIM(T749))=0</formula>
    </cfRule>
  </conditionalFormatting>
  <conditionalFormatting sqref="T753:T754 T756:T779 T749:T750">
    <cfRule type="containsBlanks" dxfId="136" priority="137">
      <formula>LEN(TRIM(T749))=0</formula>
    </cfRule>
  </conditionalFormatting>
  <conditionalFormatting sqref="T47">
    <cfRule type="containsBlanks" dxfId="135" priority="136">
      <formula>LEN(TRIM(T47))=0</formula>
    </cfRule>
  </conditionalFormatting>
  <conditionalFormatting sqref="T84">
    <cfRule type="containsBlanks" dxfId="134" priority="135">
      <formula>LEN(TRIM(T84))=0</formula>
    </cfRule>
  </conditionalFormatting>
  <conditionalFormatting sqref="T88">
    <cfRule type="containsBlanks" dxfId="133" priority="134">
      <formula>LEN(TRIM(T88))=0</formula>
    </cfRule>
  </conditionalFormatting>
  <conditionalFormatting sqref="T89">
    <cfRule type="containsBlanks" dxfId="132" priority="133">
      <formula>LEN(TRIM(T89))=0</formula>
    </cfRule>
  </conditionalFormatting>
  <conditionalFormatting sqref="T90 T92 T97:T100">
    <cfRule type="containsBlanks" dxfId="131" priority="132">
      <formula>LEN(TRIM(T90))=0</formula>
    </cfRule>
  </conditionalFormatting>
  <conditionalFormatting sqref="T94:T96">
    <cfRule type="containsBlanks" dxfId="130" priority="131">
      <formula>LEN(TRIM(T94))=0</formula>
    </cfRule>
  </conditionalFormatting>
  <conditionalFormatting sqref="T94:T96">
    <cfRule type="containsBlanks" dxfId="129" priority="130">
      <formula>LEN(TRIM(T94))=0</formula>
    </cfRule>
  </conditionalFormatting>
  <conditionalFormatting sqref="T168:T169">
    <cfRule type="containsBlanks" dxfId="128" priority="129">
      <formula>LEN(TRIM(T168))=0</formula>
    </cfRule>
  </conditionalFormatting>
  <conditionalFormatting sqref="A41:C44 A46:C47 A45:B45">
    <cfRule type="containsBlanks" dxfId="127" priority="128">
      <formula>LEN(TRIM(A41))=0</formula>
    </cfRule>
  </conditionalFormatting>
  <conditionalFormatting sqref="A51:C54">
    <cfRule type="containsBlanks" dxfId="126" priority="127">
      <formula>LEN(TRIM(A51))=0</formula>
    </cfRule>
  </conditionalFormatting>
  <conditionalFormatting sqref="A56:C57">
    <cfRule type="containsBlanks" dxfId="125" priority="126">
      <formula>LEN(TRIM(A56))=0</formula>
    </cfRule>
  </conditionalFormatting>
  <conditionalFormatting sqref="A61:C61">
    <cfRule type="containsBlanks" dxfId="124" priority="121">
      <formula>LEN(TRIM(A61))=0</formula>
    </cfRule>
  </conditionalFormatting>
  <conditionalFormatting sqref="A59:B59">
    <cfRule type="containsBlanks" dxfId="123" priority="125">
      <formula>LEN(TRIM(A59))=0</formula>
    </cfRule>
  </conditionalFormatting>
  <conditionalFormatting sqref="A59:B59">
    <cfRule type="containsBlanks" dxfId="122" priority="124">
      <formula>LEN(TRIM(A59))=0</formula>
    </cfRule>
  </conditionalFormatting>
  <conditionalFormatting sqref="C59">
    <cfRule type="containsBlanks" dxfId="121" priority="123">
      <formula>LEN(TRIM(C59))=0</formula>
    </cfRule>
  </conditionalFormatting>
  <conditionalFormatting sqref="A62:C65 B66:C66">
    <cfRule type="containsBlanks" dxfId="120" priority="122">
      <formula>LEN(TRIM(A62))=0</formula>
    </cfRule>
  </conditionalFormatting>
  <conditionalFormatting sqref="A71:C80">
    <cfRule type="containsBlanks" dxfId="119" priority="120">
      <formula>LEN(TRIM(A71))=0</formula>
    </cfRule>
  </conditionalFormatting>
  <conditionalFormatting sqref="A83:C100">
    <cfRule type="containsBlanks" dxfId="118" priority="119">
      <formula>LEN(TRIM(A83))=0</formula>
    </cfRule>
  </conditionalFormatting>
  <conditionalFormatting sqref="A198:C198">
    <cfRule type="containsBlanks" dxfId="117" priority="118">
      <formula>LEN(TRIM(A198))=0</formula>
    </cfRule>
  </conditionalFormatting>
  <conditionalFormatting sqref="A200:C200">
    <cfRule type="containsBlanks" dxfId="116" priority="117">
      <formula>LEN(TRIM(A200))=0</formula>
    </cfRule>
  </conditionalFormatting>
  <conditionalFormatting sqref="A207:C208">
    <cfRule type="containsBlanks" dxfId="115" priority="116">
      <formula>LEN(TRIM(A207))=0</formula>
    </cfRule>
  </conditionalFormatting>
  <conditionalFormatting sqref="A211:C211">
    <cfRule type="containsBlanks" dxfId="114" priority="115">
      <formula>LEN(TRIM(A211))=0</formula>
    </cfRule>
  </conditionalFormatting>
  <conditionalFormatting sqref="A213:C219">
    <cfRule type="containsBlanks" dxfId="113" priority="114">
      <formula>LEN(TRIM(A213))=0</formula>
    </cfRule>
  </conditionalFormatting>
  <conditionalFormatting sqref="A284:C292">
    <cfRule type="containsBlanks" dxfId="112" priority="104">
      <formula>LEN(TRIM(A284))=0</formula>
    </cfRule>
  </conditionalFormatting>
  <conditionalFormatting sqref="A293:C311 A313:C344">
    <cfRule type="containsBlanks" dxfId="111" priority="113">
      <formula>LEN(TRIM(A293))=0</formula>
    </cfRule>
  </conditionalFormatting>
  <conditionalFormatting sqref="A233:C269">
    <cfRule type="containsBlanks" dxfId="110" priority="112">
      <formula>LEN(TRIM(A233))=0</formula>
    </cfRule>
  </conditionalFormatting>
  <conditionalFormatting sqref="A230:B230 A232:B232">
    <cfRule type="containsBlanks" dxfId="109" priority="111">
      <formula>LEN(TRIM(A230))=0</formula>
    </cfRule>
  </conditionalFormatting>
  <conditionalFormatting sqref="A230:B230 A232:B232">
    <cfRule type="containsBlanks" dxfId="108" priority="110">
      <formula>LEN(TRIM(A230))=0</formula>
    </cfRule>
  </conditionalFormatting>
  <conditionalFormatting sqref="C230 C232">
    <cfRule type="containsBlanks" dxfId="107" priority="109">
      <formula>LEN(TRIM(C230))=0</formula>
    </cfRule>
  </conditionalFormatting>
  <conditionalFormatting sqref="C230 C232">
    <cfRule type="containsBlanks" dxfId="106" priority="108">
      <formula>LEN(TRIM(C230))=0</formula>
    </cfRule>
  </conditionalFormatting>
  <conditionalFormatting sqref="A270:C276">
    <cfRule type="containsBlanks" dxfId="105" priority="107">
      <formula>LEN(TRIM(A270))=0</formula>
    </cfRule>
  </conditionalFormatting>
  <conditionalFormatting sqref="A278:C283">
    <cfRule type="containsBlanks" dxfId="104" priority="106">
      <formula>LEN(TRIM(A278))=0</formula>
    </cfRule>
  </conditionalFormatting>
  <conditionalFormatting sqref="A277:C277">
    <cfRule type="containsBlanks" dxfId="103" priority="105">
      <formula>LEN(TRIM(A277))=0</formula>
    </cfRule>
  </conditionalFormatting>
  <conditionalFormatting sqref="A356:C356">
    <cfRule type="containsBlanks" dxfId="102" priority="103">
      <formula>LEN(TRIM(A356))=0</formula>
    </cfRule>
  </conditionalFormatting>
  <conditionalFormatting sqref="A360:C363">
    <cfRule type="containsBlanks" dxfId="101" priority="102">
      <formula>LEN(TRIM(A360))=0</formula>
    </cfRule>
  </conditionalFormatting>
  <conditionalFormatting sqref="A367:C369">
    <cfRule type="containsBlanks" dxfId="100" priority="101">
      <formula>LEN(TRIM(A367))=0</formula>
    </cfRule>
  </conditionalFormatting>
  <conditionalFormatting sqref="A372:C373">
    <cfRule type="containsBlanks" dxfId="99" priority="100">
      <formula>LEN(TRIM(A372))=0</formula>
    </cfRule>
  </conditionalFormatting>
  <conditionalFormatting sqref="A375:C380">
    <cfRule type="containsBlanks" dxfId="98" priority="99">
      <formula>LEN(TRIM(A375))=0</formula>
    </cfRule>
  </conditionalFormatting>
  <conditionalFormatting sqref="A393:C403 A409:C410">
    <cfRule type="containsBlanks" dxfId="97" priority="98">
      <formula>LEN(TRIM(A393))=0</formula>
    </cfRule>
  </conditionalFormatting>
  <conditionalFormatting sqref="A419:C419">
    <cfRule type="containsBlanks" dxfId="96" priority="97">
      <formula>LEN(TRIM(A419))=0</formula>
    </cfRule>
  </conditionalFormatting>
  <conditionalFormatting sqref="A424:C424">
    <cfRule type="cellIs" dxfId="95" priority="96" operator="equal">
      <formula>""</formula>
    </cfRule>
  </conditionalFormatting>
  <conditionalFormatting sqref="A464:C466">
    <cfRule type="containsBlanks" dxfId="94" priority="91">
      <formula>LEN(TRIM(A464))=0</formula>
    </cfRule>
  </conditionalFormatting>
  <conditionalFormatting sqref="A429:C438">
    <cfRule type="containsBlanks" dxfId="93" priority="95">
      <formula>LEN(TRIM(A429))=0</formula>
    </cfRule>
  </conditionalFormatting>
  <conditionalFormatting sqref="C439 C441:C453">
    <cfRule type="containsBlanks" dxfId="92" priority="92">
      <formula>LEN(TRIM(C439))=0</formula>
    </cfRule>
  </conditionalFormatting>
  <conditionalFormatting sqref="A439:B439 A441:B453">
    <cfRule type="containsBlanks" dxfId="91" priority="94">
      <formula>LEN(TRIM(A439))=0</formula>
    </cfRule>
  </conditionalFormatting>
  <conditionalFormatting sqref="A439:B439 A441:B453">
    <cfRule type="containsBlanks" dxfId="90" priority="93">
      <formula>LEN(TRIM(A439))=0</formula>
    </cfRule>
  </conditionalFormatting>
  <conditionalFormatting sqref="A474:C479 B470:C473">
    <cfRule type="containsBlanks" dxfId="89" priority="90">
      <formula>LEN(TRIM(A470))=0</formula>
    </cfRule>
  </conditionalFormatting>
  <conditionalFormatting sqref="A493:C494">
    <cfRule type="containsBlanks" dxfId="88" priority="89">
      <formula>LEN(TRIM(A493))=0</formula>
    </cfRule>
  </conditionalFormatting>
  <conditionalFormatting sqref="A497:C498">
    <cfRule type="containsBlanks" dxfId="87" priority="87">
      <formula>LEN(TRIM(A497))=0</formula>
    </cfRule>
  </conditionalFormatting>
  <conditionalFormatting sqref="A499:C501">
    <cfRule type="containsBlanks" dxfId="86" priority="88">
      <formula>LEN(TRIM(A499))=0</formula>
    </cfRule>
  </conditionalFormatting>
  <conditionalFormatting sqref="A502:C504">
    <cfRule type="containsBlanks" dxfId="85" priority="86">
      <formula>LEN(TRIM(A502))=0</formula>
    </cfRule>
  </conditionalFormatting>
  <conditionalFormatting sqref="A527:C530">
    <cfRule type="containsBlanks" dxfId="84" priority="82">
      <formula>LEN(TRIM(A527))=0</formula>
    </cfRule>
  </conditionalFormatting>
  <conditionalFormatting sqref="A513:C514 A520:C521 A531:C541">
    <cfRule type="containsBlanks" dxfId="83" priority="85">
      <formula>LEN(TRIM(A513))=0</formula>
    </cfRule>
  </conditionalFormatting>
  <conditionalFormatting sqref="A515:C519">
    <cfRule type="containsBlanks" dxfId="82" priority="84">
      <formula>LEN(TRIM(A515))=0</formula>
    </cfRule>
  </conditionalFormatting>
  <conditionalFormatting sqref="A522:C526">
    <cfRule type="containsBlanks" dxfId="81" priority="83">
      <formula>LEN(TRIM(A522))=0</formula>
    </cfRule>
  </conditionalFormatting>
  <conditionalFormatting sqref="A563:C566 A569:C570 A572:C573 A543:C559 A575:C576 B574:C574">
    <cfRule type="containsBlanks" dxfId="80" priority="81">
      <formula>LEN(TRIM(A543))=0</formula>
    </cfRule>
  </conditionalFormatting>
  <conditionalFormatting sqref="A577:C579">
    <cfRule type="containsBlanks" dxfId="79" priority="80">
      <formula>LEN(TRIM(A577))=0</formula>
    </cfRule>
  </conditionalFormatting>
  <conditionalFormatting sqref="A620:C623 A627:C638 A646:C651">
    <cfRule type="containsBlanks" dxfId="78" priority="79">
      <formula>LEN(TRIM(A620))=0</formula>
    </cfRule>
  </conditionalFormatting>
  <conditionalFormatting sqref="A624:C626">
    <cfRule type="containsBlanks" dxfId="77" priority="78">
      <formula>LEN(TRIM(A624))=0</formula>
    </cfRule>
  </conditionalFormatting>
  <conditionalFormatting sqref="A601:C611">
    <cfRule type="containsBlanks" dxfId="76" priority="77">
      <formula>LEN(TRIM(A601))=0</formula>
    </cfRule>
  </conditionalFormatting>
  <conditionalFormatting sqref="A597:B597">
    <cfRule type="containsBlanks" dxfId="75" priority="76">
      <formula>LEN(TRIM(A597))=0</formula>
    </cfRule>
  </conditionalFormatting>
  <conditionalFormatting sqref="A597:B597">
    <cfRule type="containsBlanks" dxfId="74" priority="75">
      <formula>LEN(TRIM(A597))=0</formula>
    </cfRule>
  </conditionalFormatting>
  <conditionalFormatting sqref="C597">
    <cfRule type="containsBlanks" dxfId="73" priority="74">
      <formula>LEN(TRIM(C597))=0</formula>
    </cfRule>
  </conditionalFormatting>
  <conditionalFormatting sqref="C598">
    <cfRule type="containsBlanks" dxfId="72" priority="73">
      <formula>LEN(TRIM(C598))=0</formula>
    </cfRule>
  </conditionalFormatting>
  <conditionalFormatting sqref="A598:B598">
    <cfRule type="containsBlanks" dxfId="71" priority="72">
      <formula>LEN(TRIM(A598))=0</formula>
    </cfRule>
  </conditionalFormatting>
  <conditionalFormatting sqref="A598:B598">
    <cfRule type="containsBlanks" dxfId="70" priority="71">
      <formula>LEN(TRIM(A598))=0</formula>
    </cfRule>
  </conditionalFormatting>
  <conditionalFormatting sqref="C599:C600">
    <cfRule type="containsBlanks" dxfId="69" priority="70">
      <formula>LEN(TRIM(C599))=0</formula>
    </cfRule>
  </conditionalFormatting>
  <conditionalFormatting sqref="A599:B600">
    <cfRule type="containsBlanks" dxfId="68" priority="69">
      <formula>LEN(TRIM(A599))=0</formula>
    </cfRule>
  </conditionalFormatting>
  <conditionalFormatting sqref="A599:B600">
    <cfRule type="containsBlanks" dxfId="67" priority="68">
      <formula>LEN(TRIM(A599))=0</formula>
    </cfRule>
  </conditionalFormatting>
  <conditionalFormatting sqref="A612:C619">
    <cfRule type="containsBlanks" dxfId="66" priority="67">
      <formula>LEN(TRIM(A612))=0</formula>
    </cfRule>
  </conditionalFormatting>
  <conditionalFormatting sqref="A639:C645">
    <cfRule type="containsBlanks" dxfId="65" priority="66">
      <formula>LEN(TRIM(A639))=0</formula>
    </cfRule>
  </conditionalFormatting>
  <conditionalFormatting sqref="A680:C680">
    <cfRule type="containsBlanks" dxfId="64" priority="65">
      <formula>LEN(TRIM(A680))=0</formula>
    </cfRule>
  </conditionalFormatting>
  <conditionalFormatting sqref="A693:C693">
    <cfRule type="containsBlanks" dxfId="63" priority="64">
      <formula>LEN(TRIM(A693))=0</formula>
    </cfRule>
  </conditionalFormatting>
  <conditionalFormatting sqref="A698:C699">
    <cfRule type="containsBlanks" dxfId="62" priority="63">
      <formula>LEN(TRIM(A698))=0</formula>
    </cfRule>
  </conditionalFormatting>
  <conditionalFormatting sqref="A702:C703 A705:C709">
    <cfRule type="containsBlanks" dxfId="61" priority="62">
      <formula>LEN(TRIM(A702))=0</formula>
    </cfRule>
  </conditionalFormatting>
  <conditionalFormatting sqref="A704:C704">
    <cfRule type="containsBlanks" dxfId="60" priority="61">
      <formula>LEN(TRIM(A704))=0</formula>
    </cfRule>
  </conditionalFormatting>
  <conditionalFormatting sqref="A711:C711">
    <cfRule type="containsBlanks" dxfId="59" priority="60">
      <formula>LEN(TRIM(A711))=0</formula>
    </cfRule>
  </conditionalFormatting>
  <conditionalFormatting sqref="A713:C713">
    <cfRule type="containsBlanks" dxfId="58" priority="59">
      <formula>LEN(TRIM(A713))=0</formula>
    </cfRule>
  </conditionalFormatting>
  <conditionalFormatting sqref="A715:C733">
    <cfRule type="containsBlanks" dxfId="57" priority="58">
      <formula>LEN(TRIM(A715))=0</formula>
    </cfRule>
  </conditionalFormatting>
  <conditionalFormatting sqref="A746:C746">
    <cfRule type="containsBlanks" dxfId="56" priority="57">
      <formula>LEN(TRIM(A746))=0</formula>
    </cfRule>
  </conditionalFormatting>
  <conditionalFormatting sqref="A801:C801">
    <cfRule type="containsBlanks" dxfId="55" priority="56">
      <formula>LEN(TRIM(A801))=0</formula>
    </cfRule>
  </conditionalFormatting>
  <conditionalFormatting sqref="A807:C812">
    <cfRule type="containsBlanks" dxfId="54" priority="55">
      <formula>LEN(TRIM(A807))=0</formula>
    </cfRule>
  </conditionalFormatting>
  <conditionalFormatting sqref="A825:C825">
    <cfRule type="containsBlanks" dxfId="53" priority="54">
      <formula>LEN(TRIM(A825))=0</formula>
    </cfRule>
  </conditionalFormatting>
  <conditionalFormatting sqref="A828:C834">
    <cfRule type="containsBlanks" dxfId="52" priority="53">
      <formula>LEN(TRIM(A828))=0</formula>
    </cfRule>
  </conditionalFormatting>
  <conditionalFormatting sqref="A405:C408">
    <cfRule type="cellIs" dxfId="51" priority="52" operator="equal">
      <formula>""</formula>
    </cfRule>
  </conditionalFormatting>
  <conditionalFormatting sqref="A574">
    <cfRule type="containsBlanks" dxfId="50" priority="51">
      <formula>LEN(TRIM(A574))=0</formula>
    </cfRule>
  </conditionalFormatting>
  <conditionalFormatting sqref="A485">
    <cfRule type="containsBlanks" dxfId="49" priority="50">
      <formula>LEN(TRIM(A485))=0</formula>
    </cfRule>
  </conditionalFormatting>
  <conditionalFormatting sqref="A470:A473">
    <cfRule type="containsBlanks" dxfId="48" priority="49">
      <formula>LEN(TRIM(A470))=0</formula>
    </cfRule>
  </conditionalFormatting>
  <conditionalFormatting sqref="A66">
    <cfRule type="containsBlanks" dxfId="47" priority="48">
      <formula>LEN(TRIM(A66))=0</formula>
    </cfRule>
  </conditionalFormatting>
  <conditionalFormatting sqref="B389">
    <cfRule type="containsBlanks" dxfId="46" priority="47">
      <formula>LEN(TRIM(B389))=0</formula>
    </cfRule>
  </conditionalFormatting>
  <conditionalFormatting sqref="A596:B596">
    <cfRule type="containsBlanks" dxfId="45" priority="46">
      <formula>LEN(TRIM(A596))=0</formula>
    </cfRule>
  </conditionalFormatting>
  <conditionalFormatting sqref="A596:B596">
    <cfRule type="containsBlanks" dxfId="44" priority="45">
      <formula>LEN(TRIM(A596))=0</formula>
    </cfRule>
  </conditionalFormatting>
  <conditionalFormatting sqref="C596">
    <cfRule type="containsBlanks" dxfId="43" priority="44">
      <formula>LEN(TRIM(C596))=0</formula>
    </cfRule>
  </conditionalFormatting>
  <conditionalFormatting sqref="C45">
    <cfRule type="containsBlanks" dxfId="42" priority="43">
      <formula>LEN(TRIM(C45))=0</formula>
    </cfRule>
  </conditionalFormatting>
  <conditionalFormatting sqref="C156">
    <cfRule type="containsBlanks" dxfId="41" priority="42">
      <formula>LEN(TRIM(C156))=0</formula>
    </cfRule>
  </conditionalFormatting>
  <conditionalFormatting sqref="C160">
    <cfRule type="containsBlanks" dxfId="40" priority="40">
      <formula>LEN(TRIM(C160))=0</formula>
    </cfRule>
  </conditionalFormatting>
  <conditionalFormatting sqref="C157">
    <cfRule type="containsBlanks" dxfId="39" priority="41">
      <formula>LEN(TRIM(C157))=0</formula>
    </cfRule>
  </conditionalFormatting>
  <conditionalFormatting sqref="A223:C225">
    <cfRule type="containsBlanks" dxfId="38" priority="39">
      <formula>LEN(TRIM(A223))=0</formula>
    </cfRule>
  </conditionalFormatting>
  <conditionalFormatting sqref="A312:C312">
    <cfRule type="containsBlanks" dxfId="37" priority="38">
      <formula>LEN(TRIM(A312))=0</formula>
    </cfRule>
  </conditionalFormatting>
  <conditionalFormatting sqref="A440:C440">
    <cfRule type="containsBlanks" dxfId="36" priority="37">
      <formula>LEN(TRIM(A440))=0</formula>
    </cfRule>
  </conditionalFormatting>
  <conditionalFormatting sqref="T43">
    <cfRule type="containsBlanks" dxfId="35" priority="36">
      <formula>LEN(TRIM(T43))=0</formula>
    </cfRule>
  </conditionalFormatting>
  <conditionalFormatting sqref="T703">
    <cfRule type="containsBlanks" dxfId="33" priority="34">
      <formula>LEN(TRIM(T703))=0</formula>
    </cfRule>
  </conditionalFormatting>
  <conditionalFormatting sqref="T703">
    <cfRule type="containsBlanks" dxfId="32" priority="33">
      <formula>LEN(TRIM(T703))=0</formula>
    </cfRule>
  </conditionalFormatting>
  <conditionalFormatting sqref="T704">
    <cfRule type="containsBlanks" dxfId="31" priority="32">
      <formula>LEN(TRIM(T704))=0</formula>
    </cfRule>
  </conditionalFormatting>
  <conditionalFormatting sqref="T704">
    <cfRule type="containsBlanks" dxfId="30" priority="31">
      <formula>LEN(TRIM(T704))=0</formula>
    </cfRule>
  </conditionalFormatting>
  <conditionalFormatting sqref="T705">
    <cfRule type="containsBlanks" dxfId="29" priority="30">
      <formula>LEN(TRIM(T705))=0</formula>
    </cfRule>
  </conditionalFormatting>
  <conditionalFormatting sqref="T705">
    <cfRule type="containsBlanks" dxfId="28" priority="29">
      <formula>LEN(TRIM(T705))=0</formula>
    </cfRule>
  </conditionalFormatting>
  <conditionalFormatting sqref="T380">
    <cfRule type="containsBlanks" dxfId="26" priority="27">
      <formula>LEN(TRIM(T380))=0</formula>
    </cfRule>
  </conditionalFormatting>
  <conditionalFormatting sqref="T452">
    <cfRule type="containsBlanks" dxfId="25" priority="26">
      <formula>LEN(TRIM(T452))=0</formula>
    </cfRule>
  </conditionalFormatting>
  <conditionalFormatting sqref="T453">
    <cfRule type="containsBlanks" dxfId="24" priority="25">
      <formula>LEN(TRIM(T453))=0</formula>
    </cfRule>
  </conditionalFormatting>
  <conditionalFormatting sqref="T626:T627">
    <cfRule type="containsBlanks" dxfId="23" priority="24">
      <formula>LEN(TRIM(T626))=0</formula>
    </cfRule>
  </conditionalFormatting>
  <conditionalFormatting sqref="T831">
    <cfRule type="containsBlanks" dxfId="22" priority="23">
      <formula>LEN(TRIM(T831))=0</formula>
    </cfRule>
  </conditionalFormatting>
  <conditionalFormatting sqref="T833">
    <cfRule type="containsBlanks" dxfId="21" priority="22">
      <formula>LEN(TRIM(T833))=0</formula>
    </cfRule>
  </conditionalFormatting>
  <conditionalFormatting sqref="T780">
    <cfRule type="containsBlanks" dxfId="20" priority="21">
      <formula>LEN(TRIM(T780))=0</formula>
    </cfRule>
  </conditionalFormatting>
  <conditionalFormatting sqref="T780">
    <cfRule type="containsBlanks" dxfId="19" priority="20">
      <formula>LEN(TRIM(T780))=0</formula>
    </cfRule>
  </conditionalFormatting>
  <conditionalFormatting sqref="T751:T752">
    <cfRule type="containsBlanks" dxfId="18" priority="19">
      <formula>LEN(TRIM(T751))=0</formula>
    </cfRule>
  </conditionalFormatting>
  <conditionalFormatting sqref="T751:T752">
    <cfRule type="containsBlanks" dxfId="17" priority="18">
      <formula>LEN(TRIM(T751))=0</formula>
    </cfRule>
  </conditionalFormatting>
  <conditionalFormatting sqref="T755">
    <cfRule type="containsBlanks" dxfId="16" priority="17">
      <formula>LEN(TRIM(T755))=0</formula>
    </cfRule>
  </conditionalFormatting>
  <conditionalFormatting sqref="T755">
    <cfRule type="containsBlanks" dxfId="15" priority="16">
      <formula>LEN(TRIM(T755))=0</formula>
    </cfRule>
  </conditionalFormatting>
  <conditionalFormatting sqref="T746">
    <cfRule type="containsBlanks" dxfId="14" priority="15">
      <formula>LEN(TRIM(T746))=0</formula>
    </cfRule>
  </conditionalFormatting>
  <conditionalFormatting sqref="T746">
    <cfRule type="containsBlanks" dxfId="13" priority="14">
      <formula>LEN(TRIM(T746))=0</formula>
    </cfRule>
  </conditionalFormatting>
  <conditionalFormatting sqref="T730:T732">
    <cfRule type="containsBlanks" dxfId="12" priority="13">
      <formula>LEN(TRIM(T730))=0</formula>
    </cfRule>
  </conditionalFormatting>
  <conditionalFormatting sqref="T720:T722">
    <cfRule type="containsBlanks" dxfId="11" priority="12">
      <formula>LEN(TRIM(T720))=0</formula>
    </cfRule>
  </conditionalFormatting>
  <conditionalFormatting sqref="T702">
    <cfRule type="containsBlanks" dxfId="10" priority="11">
      <formula>LEN(TRIM(T702))=0</formula>
    </cfRule>
  </conditionalFormatting>
  <conditionalFormatting sqref="T702">
    <cfRule type="containsBlanks" dxfId="9" priority="10">
      <formula>LEN(TRIM(T702))=0</formula>
    </cfRule>
  </conditionalFormatting>
  <conditionalFormatting sqref="T699">
    <cfRule type="containsBlanks" dxfId="8" priority="9">
      <formula>LEN(TRIM(T699))=0</formula>
    </cfRule>
  </conditionalFormatting>
  <conditionalFormatting sqref="T699">
    <cfRule type="containsBlanks" dxfId="7" priority="8">
      <formula>LEN(TRIM(T699))=0</formula>
    </cfRule>
  </conditionalFormatting>
  <conditionalFormatting sqref="T680">
    <cfRule type="containsBlanks" dxfId="6" priority="7">
      <formula>LEN(TRIM(T680))=0</formula>
    </cfRule>
  </conditionalFormatting>
  <conditionalFormatting sqref="T615">
    <cfRule type="containsBlanks" dxfId="5" priority="6">
      <formula>LEN(TRIM(T615))=0</formula>
    </cfRule>
  </conditionalFormatting>
  <conditionalFormatting sqref="T605">
    <cfRule type="containsBlanks" dxfId="4" priority="5">
      <formula>LEN(TRIM(T605))=0</formula>
    </cfRule>
  </conditionalFormatting>
  <conditionalFormatting sqref="T444:T445">
    <cfRule type="containsBlanks" dxfId="3" priority="4">
      <formula>LEN(TRIM(T444))=0</formula>
    </cfRule>
  </conditionalFormatting>
  <conditionalFormatting sqref="T356">
    <cfRule type="containsBlanks" dxfId="2" priority="3">
      <formula>LEN(TRIM(T356))=0</formula>
    </cfRule>
  </conditionalFormatting>
  <conditionalFormatting sqref="T93">
    <cfRule type="containsBlanks" dxfId="1" priority="2">
      <formula>LEN(TRIM(T93))=0</formula>
    </cfRule>
  </conditionalFormatting>
  <conditionalFormatting sqref="T93">
    <cfRule type="containsBlanks" dxfId="0" priority="1">
      <formula>LEN(TRIM(T93))=0</formula>
    </cfRule>
  </conditionalFormatting>
  <pageMargins left="0.35433070866141736" right="0.19685039370078738" top="0.78740157480314954" bottom="0.78740157480314954" header="0.51181102362204722" footer="0.51181102362204722"/>
  <pageSetup paperSize="9" scale="29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2023-11-14T04:01:55Z</dcterms:created>
  <dcterms:modified xsi:type="dcterms:W3CDTF">2023-11-14T04:25:40Z</dcterms:modified>
</cp:coreProperties>
</file>