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4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6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3"/>
  </bookViews>
  <sheets>
    <sheet name="стр.1" sheetId="1" state="hidden" r:id="rId2"/>
    <sheet name="стр.2" sheetId="2" state="hidden" r:id="rId3"/>
    <sheet name="стр.3" sheetId="3" state="hidden" r:id="rId4"/>
    <sheet name="2025" sheetId="4" state="visible" r:id="rId5"/>
    <sheet name="стр.4 (1)" sheetId="5" state="visible" r:id="rId6"/>
    <sheet name="стр.4 (2)" sheetId="6" state="visible" r:id="rId7"/>
    <sheet name="стр.4 (3)" sheetId="7" state="visible" r:id="rId8"/>
    <sheet name="стр.4 (4)" sheetId="8" state="visible" r:id="rId9"/>
    <sheet name="стр.4 (5)" sheetId="9" state="visible" r:id="rId10"/>
    <sheet name="стр.4 (6)" sheetId="10" state="visible" r:id="rId11"/>
    <sheet name="стр.4 (7)" sheetId="11" state="visible" r:id="rId12"/>
    <sheet name="стр.4 (8)" sheetId="12" state="visible" r:id="rId13"/>
    <sheet name="стр.4 (9)" sheetId="13" state="visible" r:id="rId14"/>
    <sheet name="стр.4 (10)" sheetId="14" state="visible" r:id="rId15"/>
    <sheet name="стр.4 (11)" sheetId="15" state="visible" r:id="rId16"/>
    <sheet name="стр.4 (12)" sheetId="16" state="visible" r:id="rId17"/>
    <sheet name="стр.5" sheetId="17" state="hidden" r:id="rId18"/>
  </sheets>
  <externalReferences>
    <externalReference r:id="rId1"/>
  </externalReferences>
  <definedNames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3">'2025'!$A$1:$FE$16</definedName>
    <definedName name="_xlnm.Print_Area" localSheetId="4">'стр.4 (1)'!$A$1:$FE$15</definedName>
    <definedName name="_xlnm.Print_Area" localSheetId="5">'стр.4 (2)'!$A$1:$FE$15</definedName>
    <definedName name="_xlnm.Print_Area" localSheetId="7">'стр.4 (4)'!$A$1:$FE$15</definedName>
    <definedName name="_xlnm.Print_Area" localSheetId="8">'стр.4 (5)'!$A$1:$FE$15</definedName>
    <definedName name="_xlnm.Print_Area" localSheetId="9">'стр.4 (6)'!$A$1:$FE$15</definedName>
    <definedName name="_xlnm.Print_Area" localSheetId="10">'стр.4 (7)'!$A$1:$FE$15</definedName>
    <definedName name="_xlnm.Print_Area" localSheetId="11">'стр.4 (8)'!$A$1:$FE$15</definedName>
    <definedName name="_xlnm.Print_Area" localSheetId="12">'стр.4 (9)'!$A$1:$FE$15</definedName>
    <definedName name="_xlnm.Print_Area" localSheetId="13">'стр.4 (10)'!$A$1:$FE$15</definedName>
    <definedName name="_xlnm.Print_Area" localSheetId="14">'стр.4 (11)'!$A$1:$FE$15</definedName>
    <definedName name="_xlnm.Print_Area" localSheetId="15">'стр.4 (12)'!$A$1:$FE$15</definedName>
  </definedNames>
  <calcPr/>
</workbook>
</file>

<file path=xl/sharedStrings.xml><?xml version="1.0" encoding="utf-8"?>
<sst xmlns="http://schemas.openxmlformats.org/spreadsheetml/2006/main" count="104" uniqueCount="104">
  <si>
    <t xml:space="preserve">Приложение № 4</t>
  </si>
  <si>
    <t xml:space="preserve">к приказу ФАС России</t>
  </si>
  <si>
    <t xml:space="preserve">от 18.01.2019 № 38/19</t>
  </si>
  <si>
    <t xml:space="preserve">Форма 1</t>
  </si>
  <si>
    <t xml:space="preserve">Информация о наличии (отсутствии) технической возможности доступа к регулируемым услугам</t>
  </si>
  <si>
    <t xml:space="preserve">по транспортировке газа по магистральным газопроводам </t>
  </si>
  <si>
    <t xml:space="preserve">АО "Дальневосточная генерирующая компания"</t>
  </si>
  <si>
    <t xml:space="preserve">(наименование субъекта естественной монополии)</t>
  </si>
  <si>
    <t xml:space="preserve">в зонах входа на (за) </t>
  </si>
  <si>
    <t>август</t>
  </si>
  <si>
    <t>23</t>
  </si>
  <si>
    <t xml:space="preserve"> года</t>
  </si>
  <si>
    <t>(месяц)</t>
  </si>
  <si>
    <t xml:space="preserve">1-31 августа</t>
  </si>
  <si>
    <t>(период)</t>
  </si>
  <si>
    <t>№</t>
  </si>
  <si>
    <t xml:space="preserve">Наименование 
зоны входа</t>
  </si>
  <si>
    <t xml:space="preserve">Наименование магистрального трубопровода</t>
  </si>
  <si>
    <t xml:space="preserve">Точка 
входа</t>
  </si>
  <si>
    <t xml:space="preserve">Техническая мощность точки входа</t>
  </si>
  <si>
    <t xml:space="preserve">Поставщик, 
владелец газа</t>
  </si>
  <si>
    <t xml:space="preserve">Объемы газа в соответствии с поступившими заявками млн. м3</t>
  </si>
  <si>
    <t xml:space="preserve">Объемы газа в соответствии с удовлетворенными заявками млн. м3</t>
  </si>
  <si>
    <t xml:space="preserve">Фактическая мощность магистрального трубопровода в конце зоны входа млн. м3</t>
  </si>
  <si>
    <t xml:space="preserve">Свободная мощность магистрального трубопровода в конце зоны входа млн. м3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</si>
  <si>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</si>
  <si>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 xml:space="preserve">Газопровод-отвод к предприятию ОАО «СК «Агроэнерго»</t>
  </si>
  <si>
    <t xml:space="preserve">11000 нм3/ч, </t>
  </si>
  <si>
    <t xml:space="preserve">АО "Газпром газораспределение Дальний Восток</t>
  </si>
  <si>
    <t xml:space="preserve">Форма 2</t>
  </si>
  <si>
    <t xml:space="preserve">в зонах выхода на (за) </t>
  </si>
  <si>
    <t xml:space="preserve">Наименование 
зоны выхода</t>
  </si>
  <si>
    <t xml:space="preserve">Точка 
выхода</t>
  </si>
  <si>
    <t xml:space="preserve">Техническая мощность точки выхода</t>
  </si>
  <si>
    <t xml:space="preserve">Потребитель, владелец газа</t>
  </si>
  <si>
    <t xml:space="preserve">Фактическая мощность магистрального трубопровода в начале зоны выхода млн. м3</t>
  </si>
  <si>
    <t xml:space="preserve">Свободная мощность магистрального трубопровода в точке выхода млн. м3</t>
  </si>
  <si>
    <t xml:space="preserve">11000 нм3/ч</t>
  </si>
  <si>
    <t xml:space="preserve">ООО «СКИФАГРО-ДВ»</t>
  </si>
  <si>
    <t xml:space="preserve">Форма 3</t>
  </si>
  <si>
    <t xml:space="preserve">между зонами входа и выхода на (за) </t>
  </si>
  <si>
    <t xml:space="preserve">Номер 
зоны 
выхода</t>
  </si>
  <si>
    <t xml:space="preserve">Номер и наименование зон входа</t>
  </si>
  <si>
    <t>…</t>
  </si>
  <si>
    <t>Y</t>
  </si>
  <si>
    <t>YY</t>
  </si>
  <si>
    <t>YYY</t>
  </si>
  <si>
    <t xml:space="preserve">Величина свободной мощности млн. м3</t>
  </si>
  <si>
    <t xml:space="preserve">Лимитирующий участок</t>
  </si>
  <si>
    <t xml:space="preserve">Величина свободной мощности</t>
  </si>
  <si>
    <t>1</t>
  </si>
  <si>
    <t>-</t>
  </si>
  <si>
    <t xml:space="preserve">Форма 4</t>
  </si>
  <si>
    <t xml:space="preserve">Информация о наличии (отсутствии) технической возможности доступа к регулируемым услугам 
по транспортировке газа по магистральным газопроводам</t>
  </si>
  <si>
    <t xml:space="preserve">АО "ДГК" СП "Хабаровская ТЭЦ-2"</t>
  </si>
  <si>
    <t xml:space="preserve">на  </t>
  </si>
  <si>
    <t>г.</t>
  </si>
  <si>
    <t>ежегодно</t>
  </si>
  <si>
    <t xml:space="preserve">Зона входа в магистральный газопровод</t>
  </si>
  <si>
    <t xml:space="preserve">Зона выхода из магистрального газопровода</t>
  </si>
  <si>
    <t xml:space="preserve">Поставщик газа/
потребитель</t>
  </si>
  <si>
    <t xml:space="preserve">2025 год</t>
  </si>
  <si>
    <r>
      <t xml:space="preserve">Объемы газа в соответствии с планируемыми заявками, млн. м</t>
    </r>
    <r>
      <rPr>
        <vertAlign val="superscript"/>
        <sz val="9"/>
        <rFont val="Times New Roman"/>
      </rPr>
      <t>3</t>
    </r>
  </si>
  <si>
    <r>
      <t xml:space="preserve">Объемы газа в соответствии с удовлетворенными заявками, 
млн. м</t>
    </r>
    <r>
      <rPr>
        <vertAlign val="superscript"/>
        <sz val="9"/>
        <rFont val="Times New Roman"/>
      </rPr>
      <t>3</t>
    </r>
  </si>
  <si>
    <r>
      <t xml:space="preserve">Свободная мощность магистральных трубопроводов, 
млн. м</t>
    </r>
    <r>
      <rPr>
        <vertAlign val="superscript"/>
        <sz val="9"/>
        <rFont val="Times New Roman"/>
      </rPr>
      <t>3</t>
    </r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</si>
  <si>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</si>
  <si>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 xml:space="preserve">АГРС-5, принадлежащая АО «ДГК»</t>
  </si>
  <si>
    <t>Итого:</t>
  </si>
  <si>
    <t xml:space="preserve">на </t>
  </si>
  <si>
    <t>январь</t>
  </si>
  <si>
    <t xml:space="preserve">1-31 января</t>
  </si>
  <si>
    <t>февраль</t>
  </si>
  <si>
    <t xml:space="preserve">1-28 февраля</t>
  </si>
  <si>
    <t>март</t>
  </si>
  <si>
    <t xml:space="preserve">1-31 марта</t>
  </si>
  <si>
    <t>апрель</t>
  </si>
  <si>
    <t xml:space="preserve">1-30 апреля</t>
  </si>
  <si>
    <t>на</t>
  </si>
  <si>
    <t>май</t>
  </si>
  <si>
    <t xml:space="preserve">1-31 мая</t>
  </si>
  <si>
    <t>июнь</t>
  </si>
  <si>
    <t xml:space="preserve">1-30 июня</t>
  </si>
  <si>
    <t>июль</t>
  </si>
  <si>
    <t xml:space="preserve">1-31 июля</t>
  </si>
  <si>
    <t>сентябрь</t>
  </si>
  <si>
    <t xml:space="preserve">1-30 сентября</t>
  </si>
  <si>
    <t>октябрь</t>
  </si>
  <si>
    <t xml:space="preserve">1-31 октября</t>
  </si>
  <si>
    <t>ноябрь</t>
  </si>
  <si>
    <t xml:space="preserve">1-30 ноября</t>
  </si>
  <si>
    <t>декабрь</t>
  </si>
  <si>
    <t xml:space="preserve">1-31 декабря</t>
  </si>
  <si>
    <t xml:space="preserve">Форма 5</t>
  </si>
  <si>
    <t xml:space="preserve"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</si>
  <si>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 xml:space="preserve">Субъект 
Российской 
Федерации</t>
  </si>
  <si>
    <t xml:space="preserve">Наименование газораспределительной станции</t>
  </si>
  <si>
    <t xml:space="preserve">Проектная мощность (производительность) газораспределительной станции, тыс.м3/час</t>
  </si>
  <si>
    <t xml:space="preserve">Загрузка газораспределительной станции тыс.м3/час</t>
  </si>
  <si>
    <t xml:space="preserve">Суммарный объем газа по действующим техническим условиям на подключение, тыс.м3/час</t>
  </si>
  <si>
    <t xml:space="preserve">Наличие (дефицит) пропускной способности тыс.м3/час</t>
  </si>
  <si>
    <t xml:space="preserve">Срок мероприятий по увеличению пропускной способности</t>
  </si>
  <si>
    <t xml:space="preserve">Параметры увеличения</t>
  </si>
  <si>
    <t xml:space="preserve">Хабаровский край</t>
  </si>
  <si>
    <t>АГРС-5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</si>
</sst>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00"/>
    <numFmt numFmtId="161" formatCode="0.00000000000"/>
  </numFmts>
  <fonts count="24">
    <font>
      <sz val="10.000000"/>
      <color theme="1"/>
      <name val="Arial Cyr"/>
    </font>
    <font>
      <sz val="12.000000"/>
      <name val="Times New Roman"/>
    </font>
    <font>
      <sz val="12.000000"/>
      <color indexed="65"/>
      <name val="Times New Roman"/>
    </font>
    <font>
      <sz val="12.000000"/>
      <color indexed="62"/>
      <name val="Times New Roman"/>
    </font>
    <font>
      <b/>
      <sz val="12.000000"/>
      <color indexed="63"/>
      <name val="Times New Roman"/>
    </font>
    <font>
      <b/>
      <sz val="12.000000"/>
      <color indexed="52"/>
      <name val="Times New Roman"/>
    </font>
    <font>
      <b/>
      <sz val="15.000000"/>
      <color indexed="56"/>
      <name val="Times New Roman"/>
    </font>
    <font>
      <b/>
      <sz val="13.000000"/>
      <color indexed="56"/>
      <name val="Times New Roman"/>
    </font>
    <font>
      <b/>
      <sz val="11.000000"/>
      <color indexed="56"/>
      <name val="Times New Roman"/>
    </font>
    <font>
      <b/>
      <sz val="12.000000"/>
      <name val="Times New Roman"/>
    </font>
    <font>
      <b/>
      <sz val="12.000000"/>
      <color indexed="65"/>
      <name val="Times New Roman"/>
    </font>
    <font>
      <b/>
      <sz val="18.000000"/>
      <color indexed="56"/>
      <name val="Cambria"/>
    </font>
    <font>
      <sz val="12.000000"/>
      <color indexed="60"/>
      <name val="Times New Roman"/>
    </font>
    <font>
      <sz val="12.000000"/>
      <color indexed="20"/>
      <name val="Times New Roman"/>
    </font>
    <font>
      <i/>
      <sz val="12.000000"/>
      <color indexed="23"/>
      <name val="Times New Roman"/>
    </font>
    <font>
      <sz val="10.000000"/>
      <name val="Arial Cyr"/>
    </font>
    <font>
      <sz val="12.000000"/>
      <color indexed="52"/>
      <name val="Times New Roman"/>
    </font>
    <font>
      <sz val="12.000000"/>
      <color indexed="2"/>
      <name val="Times New Roman"/>
    </font>
    <font>
      <sz val="12.000000"/>
      <color indexed="17"/>
      <name val="Times New Roman"/>
    </font>
    <font>
      <sz val="11.000000"/>
      <name val="Times New Roman"/>
    </font>
    <font>
      <sz val="10.000000"/>
      <name val="Times New Roman"/>
    </font>
    <font>
      <sz val="9.000000"/>
      <name val="Times New Roman"/>
    </font>
    <font>
      <b/>
      <sz val="9.000000"/>
      <name val="Times New Roman"/>
    </font>
    <font>
      <sz val="8.000000"/>
      <name val="Times New Roman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theme="0" tint="-0.049989318521683403"/>
        <bgColor theme="0" tint="-0.049989318521683403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</borders>
  <cellStyleXfs count="42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11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9" borderId="0" numFmtId="0" applyNumberFormat="0" applyFont="1" applyFill="1" applyBorder="0" applyProtection="0"/>
    <xf fontId="3" fillId="7" borderId="1" numFmtId="0" applyNumberFormat="0" applyFont="1" applyFill="1" applyBorder="1" applyProtection="0"/>
    <xf fontId="4" fillId="20" borderId="2" numFmtId="0" applyNumberFormat="0" applyFont="1" applyFill="1" applyBorder="1" applyProtection="0"/>
    <xf fontId="5" fillId="20" borderId="1" numFmtId="0" applyNumberFormat="0" applyFont="1" applyFill="1" applyBorder="1" applyProtection="0"/>
    <xf fontId="6" fillId="0" borderId="3" numFmtId="0" applyNumberFormat="0" applyFont="1" applyFill="0" applyBorder="1" applyProtection="0"/>
    <xf fontId="7" fillId="0" borderId="4" numFmtId="0" applyNumberFormat="0" applyFont="1" applyFill="0" applyBorder="1" applyProtection="0"/>
    <xf fontId="8" fillId="0" borderId="5" numFmtId="0" applyNumberFormat="0" applyFont="1" applyFill="0" applyBorder="1" applyProtection="0"/>
    <xf fontId="8" fillId="0" borderId="0" numFmtId="0" applyNumberFormat="0" applyFont="1" applyFill="0" applyBorder="0" applyProtection="0"/>
    <xf fontId="9" fillId="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3" fillId="3" borderId="0" numFmtId="0" applyNumberFormat="0" applyFont="1" applyFill="1" applyBorder="0" applyProtection="0"/>
    <xf fontId="14" fillId="0" borderId="0" numFmtId="0" applyNumberFormat="0" applyFont="1" applyFill="0" applyBorder="0" applyProtection="0"/>
    <xf fontId="15" fillId="23" borderId="8" numFmtId="0" applyNumberFormat="0" applyFont="0" applyFill="1" applyBorder="1" applyProtection="0"/>
    <xf fontId="16" fillId="0" borderId="9" numFmtId="0" applyNumberFormat="0" applyFont="1" applyFill="0" applyBorder="1" applyProtection="0"/>
    <xf fontId="17" fillId="0" borderId="0" numFmtId="0" applyNumberFormat="0" applyFont="1" applyFill="0" applyBorder="0" applyProtection="0"/>
    <xf fontId="18" fillId="4" borderId="0" numFmtId="0" applyNumberFormat="0" applyFont="1" applyFill="1" applyBorder="0" applyProtection="0"/>
  </cellStyleXfs>
  <cellXfs count="73">
    <xf fontId="0" fillId="0" borderId="0" numFmtId="0" xfId="0"/>
    <xf fontId="19" fillId="0" borderId="0" numFmtId="0" xfId="0" applyFont="1" applyAlignment="1">
      <alignment horizontal="left"/>
    </xf>
    <xf fontId="20" fillId="0" borderId="0" numFmtId="0" xfId="0" applyFont="1" applyAlignment="1">
      <alignment horizontal="left"/>
    </xf>
    <xf fontId="20" fillId="0" borderId="0" numFmtId="0" xfId="0" applyFont="1"/>
    <xf fontId="20" fillId="0" borderId="0" numFmtId="0" xfId="0" applyFont="1" applyAlignment="1">
      <alignment horizontal="right"/>
    </xf>
    <xf fontId="19" fillId="0" borderId="0" numFmtId="0" xfId="0" applyFont="1"/>
    <xf fontId="19" fillId="0" borderId="0" numFmtId="0" xfId="0" applyFont="1" applyAlignment="1">
      <alignment horizontal="right"/>
    </xf>
    <xf fontId="1" fillId="0" borderId="0" numFmtId="0" xfId="0" applyFont="1" applyAlignment="1">
      <alignment horizontal="left"/>
    </xf>
    <xf fontId="9" fillId="0" borderId="0" numFmtId="0" xfId="0" applyFont="1" applyAlignment="1">
      <alignment horizontal="center"/>
    </xf>
    <xf fontId="9" fillId="0" borderId="0" numFmtId="0" xfId="0" applyFont="1" applyAlignment="1">
      <alignment horizontal="left"/>
    </xf>
    <xf fontId="9" fillId="0" borderId="0" numFmtId="0" xfId="0" applyFont="1" applyAlignment="1">
      <alignment horizontal="right"/>
    </xf>
    <xf fontId="9" fillId="0" borderId="10" numFmtId="0" xfId="0" applyFont="1" applyBorder="1" applyAlignment="1">
      <alignment horizontal="center"/>
    </xf>
    <xf fontId="21" fillId="0" borderId="0" numFmtId="0" xfId="0" applyFont="1" applyAlignment="1">
      <alignment horizontal="left"/>
    </xf>
    <xf fontId="22" fillId="0" borderId="0" numFmtId="0" xfId="0" applyFont="1" applyAlignment="1">
      <alignment horizontal="left"/>
    </xf>
    <xf fontId="23" fillId="0" borderId="0" numFmtId="0" xfId="0" applyFont="1" applyAlignment="1">
      <alignment horizontal="center" vertical="top"/>
    </xf>
    <xf fontId="9" fillId="0" borderId="10" numFmtId="49" xfId="0" applyNumberFormat="1" applyFont="1" applyBorder="1" applyAlignment="1">
      <alignment horizontal="center"/>
    </xf>
    <xf fontId="9" fillId="0" borderId="10" numFmtId="49" xfId="0" applyNumberFormat="1" applyFont="1" applyBorder="1" applyAlignment="1">
      <alignment horizontal="left"/>
    </xf>
    <xf fontId="9" fillId="0" borderId="0" numFmtId="0" xfId="0" applyFont="1"/>
    <xf fontId="23" fillId="0" borderId="0" numFmtId="0" xfId="0" applyFont="1" applyAlignment="1">
      <alignment horizontal="left"/>
    </xf>
    <xf fontId="23" fillId="0" borderId="11" numFmtId="0" xfId="0" applyFont="1" applyBorder="1" applyAlignment="1">
      <alignment horizontal="center" vertical="top"/>
    </xf>
    <xf fontId="19" fillId="0" borderId="10" numFmtId="49" xfId="0" applyNumberFormat="1" applyFont="1" applyBorder="1" applyAlignment="1">
      <alignment horizontal="center"/>
    </xf>
    <xf fontId="21" fillId="0" borderId="12" numFmtId="0" xfId="0" applyFont="1" applyBorder="1" applyAlignment="1">
      <alignment horizontal="center" vertical="top" wrapText="1"/>
    </xf>
    <xf fontId="21" fillId="0" borderId="0" numFmtId="0" xfId="0" applyFont="1" applyAlignment="1">
      <alignment horizontal="left" vertical="top"/>
    </xf>
    <xf fontId="21" fillId="0" borderId="13" numFmtId="0" xfId="0" applyFont="1" applyBorder="1" applyAlignment="1">
      <alignment horizontal="center" vertical="top"/>
    </xf>
    <xf fontId="21" fillId="0" borderId="0" numFmtId="0" xfId="0" applyFont="1" applyAlignment="1">
      <alignment horizontal="center" vertical="top"/>
    </xf>
    <xf fontId="21" fillId="0" borderId="14" numFmtId="0" xfId="0" applyFont="1" applyBorder="1" applyAlignment="1">
      <alignment horizontal="center" vertical="top"/>
    </xf>
    <xf fontId="21" fillId="0" borderId="12" numFmtId="0" xfId="0" applyFont="1" applyBorder="1" applyAlignment="1">
      <alignment horizontal="center" vertical="top"/>
    </xf>
    <xf fontId="21" fillId="0" borderId="0" numFmtId="0" xfId="0" applyFont="1" applyAlignment="1">
      <alignment horizontal="left" vertical="center"/>
    </xf>
    <xf fontId="21" fillId="0" borderId="15" numFmtId="49" xfId="0" applyNumberFormat="1" applyFont="1" applyBorder="1" applyAlignment="1">
      <alignment horizontal="center" vertical="center"/>
    </xf>
    <xf fontId="21" fillId="0" borderId="16" numFmtId="49" xfId="0" applyNumberFormat="1" applyFont="1" applyBorder="1" applyAlignment="1">
      <alignment horizontal="center" vertical="center"/>
    </xf>
    <xf fontId="21" fillId="0" borderId="17" numFmtId="49" xfId="0" applyNumberFormat="1" applyFont="1" applyBorder="1" applyAlignment="1">
      <alignment horizontal="center" vertical="center"/>
    </xf>
    <xf fontId="21" fillId="0" borderId="18" numFmtId="0" xfId="0" applyFont="1" applyBorder="1" applyAlignment="1">
      <alignment horizontal="left" vertical="center" wrapText="1"/>
    </xf>
    <xf fontId="0" fillId="0" borderId="11" numFmtId="0" xfId="0" applyBorder="1" applyAlignment="1">
      <alignment horizontal="left" vertical="center" wrapText="1"/>
    </xf>
    <xf fontId="0" fillId="0" borderId="19" numFmtId="0" xfId="0" applyBorder="1" applyAlignment="1">
      <alignment horizontal="left" vertical="center" wrapText="1"/>
    </xf>
    <xf fontId="21" fillId="0" borderId="12" numFmtId="0" xfId="0" applyFont="1" applyBorder="1" applyAlignment="1">
      <alignment horizontal="center" vertical="center" wrapText="1"/>
    </xf>
    <xf fontId="21" fillId="0" borderId="12" numFmtId="0" xfId="0" applyFont="1" applyBorder="1" applyAlignment="1">
      <alignment horizontal="center" vertical="center"/>
    </xf>
    <xf fontId="21" fillId="24" borderId="12" numFmtId="0" xfId="0" applyFont="1" applyFill="1" applyBorder="1" applyAlignment="1">
      <alignment horizontal="left" vertical="center" wrapText="1"/>
    </xf>
    <xf fontId="21" fillId="25" borderId="12" numFmtId="0" xfId="0" applyFont="1" applyFill="1" applyBorder="1" applyAlignment="1">
      <alignment horizontal="center" vertical="center"/>
    </xf>
    <xf fontId="9" fillId="0" borderId="10" numFmtId="2" xfId="0" applyNumberFormat="1" applyFont="1" applyBorder="1" applyAlignment="1">
      <alignment horizontal="center"/>
    </xf>
    <xf fontId="9" fillId="0" borderId="10" numFmtId="2" xfId="0" applyNumberFormat="1" applyFont="1" applyBorder="1" applyAlignment="1">
      <alignment horizontal="left"/>
    </xf>
    <xf fontId="19" fillId="0" borderId="10" numFmtId="2" xfId="0" applyNumberFormat="1" applyFont="1" applyBorder="1" applyAlignment="1">
      <alignment horizontal="center"/>
    </xf>
    <xf fontId="21" fillId="0" borderId="11" numFmtId="0" xfId="0" applyFont="1" applyBorder="1" applyAlignment="1">
      <alignment horizontal="left" vertical="center" wrapText="1"/>
    </xf>
    <xf fontId="21" fillId="0" borderId="19" numFmtId="0" xfId="0" applyFont="1" applyBorder="1" applyAlignment="1">
      <alignment horizontal="left" vertical="center" wrapText="1"/>
    </xf>
    <xf fontId="21" fillId="0" borderId="12" numFmtId="0" xfId="0" applyFont="1" applyBorder="1" applyAlignment="1">
      <alignment horizontal="left" vertical="center" wrapText="1"/>
    </xf>
    <xf fontId="21" fillId="24" borderId="12" numFmtId="0" xfId="0" applyFont="1" applyFill="1" applyBorder="1" applyAlignment="1">
      <alignment horizontal="center" vertical="center"/>
    </xf>
    <xf fontId="21" fillId="0" borderId="15" numFmtId="0" xfId="0" applyFont="1" applyBorder="1" applyAlignment="1">
      <alignment horizontal="center" vertical="top" wrapText="1"/>
    </xf>
    <xf fontId="21" fillId="0" borderId="16" numFmtId="0" xfId="0" applyFont="1" applyBorder="1" applyAlignment="1">
      <alignment horizontal="center" vertical="top" wrapText="1"/>
    </xf>
    <xf fontId="21" fillId="0" borderId="17" numFmtId="0" xfId="0" applyFont="1" applyBorder="1" applyAlignment="1">
      <alignment horizontal="center" vertical="top" wrapText="1"/>
    </xf>
    <xf fontId="21" fillId="0" borderId="15" numFmtId="49" xfId="0" applyNumberFormat="1" applyFont="1" applyBorder="1" applyAlignment="1">
      <alignment horizontal="right" vertical="top"/>
    </xf>
    <xf fontId="21" fillId="0" borderId="16" numFmtId="49" xfId="0" applyNumberFormat="1" applyFont="1" applyBorder="1" applyAlignment="1">
      <alignment horizontal="right" vertical="top"/>
    </xf>
    <xf fontId="21" fillId="0" borderId="17" numFmtId="49" xfId="0" applyNumberFormat="1" applyFont="1" applyBorder="1" applyAlignment="1">
      <alignment horizontal="center" vertical="top"/>
    </xf>
    <xf fontId="9" fillId="0" borderId="0" numFmtId="0" xfId="0" applyFont="1" applyAlignment="1">
      <alignment horizontal="center" vertical="top" wrapText="1"/>
    </xf>
    <xf fontId="9" fillId="0" borderId="0" numFmtId="0" xfId="0" applyFont="1" applyAlignment="1">
      <alignment horizontal="center" vertical="top"/>
    </xf>
    <xf fontId="9" fillId="24" borderId="10" numFmtId="0" xfId="0" applyFont="1" applyFill="1" applyBorder="1" applyAlignment="1">
      <alignment horizontal="center"/>
    </xf>
    <xf fontId="9" fillId="0" borderId="10" numFmtId="0" xfId="0" applyFont="1" applyBorder="1" applyAlignment="1">
      <alignment horizontal="left"/>
    </xf>
    <xf fontId="21" fillId="0" borderId="18" numFmtId="0" xfId="0" applyFont="1" applyBorder="1" applyAlignment="1">
      <alignment horizontal="center" vertical="top" wrapText="1"/>
    </xf>
    <xf fontId="21" fillId="0" borderId="11" numFmtId="0" xfId="0" applyFont="1" applyBorder="1" applyAlignment="1">
      <alignment horizontal="center" vertical="top" wrapText="1"/>
    </xf>
    <xf fontId="21" fillId="0" borderId="19" numFmtId="0" xfId="0" applyFont="1" applyBorder="1" applyAlignment="1">
      <alignment horizontal="center" vertical="top" wrapText="1"/>
    </xf>
    <xf fontId="22" fillId="0" borderId="15" numFmtId="0" xfId="0" applyFont="1" applyBorder="1" applyAlignment="1">
      <alignment horizontal="center" vertical="top"/>
    </xf>
    <xf fontId="22" fillId="0" borderId="16" numFmtId="0" xfId="0" applyFont="1" applyBorder="1" applyAlignment="1">
      <alignment horizontal="center" vertical="top"/>
    </xf>
    <xf fontId="22" fillId="0" borderId="17" numFmtId="0" xfId="0" applyFont="1" applyBorder="1" applyAlignment="1">
      <alignment horizontal="center" vertical="top"/>
    </xf>
    <xf fontId="21" fillId="0" borderId="20" numFmtId="0" xfId="0" applyFont="1" applyBorder="1" applyAlignment="1">
      <alignment horizontal="center" vertical="top" wrapText="1"/>
    </xf>
    <xf fontId="21" fillId="0" borderId="10" numFmtId="0" xfId="0" applyFont="1" applyBorder="1" applyAlignment="1">
      <alignment horizontal="center" vertical="top" wrapText="1"/>
    </xf>
    <xf fontId="21" fillId="0" borderId="21" numFmtId="0" xfId="0" applyFont="1" applyBorder="1" applyAlignment="1">
      <alignment horizontal="center" vertical="top" wrapText="1"/>
    </xf>
    <xf fontId="21" fillId="0" borderId="12" numFmtId="2" xfId="0" applyNumberFormat="1" applyFont="1" applyBorder="1" applyAlignment="1">
      <alignment horizontal="justify" vertical="center"/>
    </xf>
    <xf fontId="21" fillId="24" borderId="12" numFmtId="160" xfId="0" applyNumberFormat="1" applyFont="1" applyFill="1" applyBorder="1" applyAlignment="1">
      <alignment horizontal="center" vertical="center"/>
    </xf>
    <xf fontId="21" fillId="21" borderId="12" numFmtId="0" xfId="0" applyFont="1" applyFill="1" applyBorder="1" applyAlignment="1">
      <alignment horizontal="center" vertical="center"/>
    </xf>
    <xf fontId="21" fillId="21" borderId="12" numFmtId="0" xfId="0" applyFont="1" applyFill="1" applyBorder="1" applyAlignment="1">
      <alignment horizontal="left" vertical="center" wrapText="1"/>
    </xf>
    <xf fontId="23" fillId="0" borderId="0" numFmtId="0" xfId="0" applyFont="1"/>
    <xf fontId="21" fillId="0" borderId="12" numFmtId="160" xfId="0" applyNumberFormat="1" applyFont="1" applyBorder="1" applyAlignment="1">
      <alignment horizontal="center" vertical="center"/>
    </xf>
    <xf fontId="19" fillId="0" borderId="0" numFmtId="161" xfId="0" applyNumberFormat="1" applyFont="1" applyAlignment="1">
      <alignment horizontal="left"/>
    </xf>
    <xf fontId="9" fillId="0" borderId="0" numFmtId="0" xfId="0" applyFont="1" applyAlignment="1">
      <alignment horizontal="center" wrapText="1"/>
    </xf>
    <xf fontId="21" fillId="0" borderId="12" numFmtId="49" xfId="0" applyNumberFormat="1" applyFont="1" applyBorder="1" applyAlignment="1">
      <alignment horizontal="center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Заголовок 1" xfId="28" builtinId="16"/>
    <cellStyle name="Заголовок 2" xfId="29" builtinId="17"/>
    <cellStyle name="Заголовок 3" xfId="30" builtinId="18"/>
    <cellStyle name="Заголовок 4" xfId="31" builtinId="19"/>
    <cellStyle name="Итог" xfId="32" builtinId="25"/>
    <cellStyle name="Контрольная ячейка" xfId="33" builtinId="23"/>
    <cellStyle name="Название" xfId="34" builtinId="15"/>
    <cellStyle name="Нейтральный" xfId="35" builtinId="28"/>
    <cellStyle name="Обычный" xfId="0" builtinId="0"/>
    <cellStyle name="Плохой" xfId="36" builtinId="27"/>
    <cellStyle name="Пояснение" xfId="37" builtinId="53"/>
    <cellStyle name="Примечание" xfId="38" builtinId="10"/>
    <cellStyle name="Связанная ячейка" xfId="39" builtinId="24"/>
    <cellStyle name="Текст предупреждения" xfId="40" builtinId="11"/>
    <cellStyle name="Хороший" xfId="4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21" Type="http://schemas.openxmlformats.org/officeDocument/2006/relationships/styles" Target="styles.xml"/><Relationship  Id="rId13" Type="http://schemas.openxmlformats.org/officeDocument/2006/relationships/worksheet" Target="worksheets/sheet12.xml"/><Relationship  Id="rId11" Type="http://schemas.openxmlformats.org/officeDocument/2006/relationships/worksheet" Target="worksheets/sheet10.xml"/><Relationship  Id="rId18" Type="http://schemas.openxmlformats.org/officeDocument/2006/relationships/worksheet" Target="worksheets/sheet17.xml"/><Relationship  Id="rId17" Type="http://schemas.openxmlformats.org/officeDocument/2006/relationships/worksheet" Target="worksheets/sheet16.xml"/><Relationship  Id="rId10" Type="http://schemas.openxmlformats.org/officeDocument/2006/relationships/worksheet" Target="worksheets/sheet9.xml"/><Relationship  Id="rId15" Type="http://schemas.openxmlformats.org/officeDocument/2006/relationships/worksheet" Target="worksheets/sheet14.xml"/><Relationship  Id="rId9" Type="http://schemas.openxmlformats.org/officeDocument/2006/relationships/worksheet" Target="worksheets/sheet8.xml"/><Relationship  Id="rId20" Type="http://schemas.openxmlformats.org/officeDocument/2006/relationships/sharedStrings" Target="sharedStrings.xml"/><Relationship  Id="rId19" Type="http://schemas.openxmlformats.org/officeDocument/2006/relationships/theme" Target="theme/theme1.xml"/><Relationship  Id="rId8" Type="http://schemas.openxmlformats.org/officeDocument/2006/relationships/worksheet" Target="worksheets/sheet7.xml"/><Relationship  Id="rId7" Type="http://schemas.openxmlformats.org/officeDocument/2006/relationships/worksheet" Target="worksheets/sheet6.xml"/><Relationship  Id="rId14" Type="http://schemas.openxmlformats.org/officeDocument/2006/relationships/worksheet" Target="worksheets/sheet13.xml"/><Relationship  Id="rId6" Type="http://schemas.openxmlformats.org/officeDocument/2006/relationships/worksheet" Target="worksheets/sheet5.xml"/><Relationship  Id="rId5" Type="http://schemas.openxmlformats.org/officeDocument/2006/relationships/worksheet" Target="worksheets/sheet4.xml"/><Relationship  Id="rId4" Type="http://schemas.openxmlformats.org/officeDocument/2006/relationships/worksheet" Target="worksheets/sheet3.xml"/><Relationship  Id="rId16" Type="http://schemas.openxmlformats.org/officeDocument/2006/relationships/worksheet" Target="worksheets/sheet15.xml"/><Relationship  Id="rId12" Type="http://schemas.openxmlformats.org/officeDocument/2006/relationships/worksheet" Target="worksheets/sheet11.xml"/><Relationship  Id="rId3" Type="http://schemas.openxmlformats.org/officeDocument/2006/relationships/worksheet" Target="worksheets/sheet2.xml"/><Relationship  Id="rId2" Type="http://schemas.openxmlformats.org/officeDocument/2006/relationships/worksheet" Target="worksheets/sheet1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/&#1057;&#1055;%20&#1061;&#1058;&#1069;&#1062;2/&#1055;&#1088;&#1086;&#1080;&#1079;&#1074;&#1086;&#1076;&#1089;&#1090;&#1074;&#1077;&#1085;&#1085;&#1086;-&#1090;&#1077;&#1093;&#1085;&#1080;&#1095;&#1077;&#1089;&#1082;&#1080;&#1081;%20&#1086;&#1090;&#1076;&#1077;&#1083;/-=&#1054;&#1073;&#1084;&#1077;&#1085;=-/2024/&#1054;&#1090;&#1095;&#1077;&#1090;&#1099;/&#1054;&#1090;&#1095;&#1077;&#1090;%20&#1087;&#1086;%20&#1043;&#1040;&#1047;&#1091;(&#1090;&#1077;&#1087;&#1083;&#1086;&#1087;&#1091;&#1085;&#1082;&#1090;)/&#1043;&#1072;&#1079;%202024%20&#1075;/2024_&#1056;&#1072;&#1089;&#1093;&#1086;&#1076;%20&#1075;&#1072;&#1079;&#1072;%20&#1061;&#1058;&#1069;&#1062;-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екабрь"/>
      <sheetName val="Январь 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24"/>
    </sheetNames>
    <sheetDataSet>
      <sheetData sheetId="0" refreshError="1"/>
      <sheetData sheetId="1">
        <row r="36">
          <cell r="G36">
            <v>121.42099999999999</v>
          </cell>
        </row>
      </sheetData>
      <sheetData sheetId="2">
        <row r="36">
          <cell r="G36">
            <v>101.38499999999999</v>
          </cell>
        </row>
      </sheetData>
      <sheetData sheetId="3">
        <row r="36">
          <cell r="G36">
            <v>63.606000000000002</v>
          </cell>
        </row>
      </sheetData>
      <sheetData sheetId="4">
        <row r="36">
          <cell r="G36">
            <v>0</v>
          </cell>
        </row>
      </sheetData>
      <sheetData sheetId="5">
        <row r="36">
          <cell r="G36">
            <v>0</v>
          </cell>
        </row>
      </sheetData>
      <sheetData sheetId="6">
        <row r="36">
          <cell r="G36">
            <v>0</v>
          </cell>
        </row>
      </sheetData>
      <sheetData sheetId="7">
        <row r="36">
          <cell r="G36">
            <v>0</v>
          </cell>
        </row>
      </sheetData>
      <sheetData sheetId="8">
        <row r="36">
          <cell r="G36">
            <v>0</v>
          </cell>
        </row>
      </sheetData>
      <sheetData sheetId="9">
        <row r="36">
          <cell r="G36">
            <v>0</v>
          </cell>
        </row>
      </sheetData>
      <sheetData sheetId="10">
        <row r="36">
          <cell r="G36">
            <v>0</v>
          </cell>
        </row>
      </sheetData>
      <sheetData sheetId="11"/>
      <sheetData sheetId="12"/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7" zoomScale="100" workbookViewId="0">
      <selection activeCell="EL18" activeCellId="0" sqref="EL18:FE18"/>
    </sheetView>
  </sheetViews>
  <sheetFormatPr defaultColWidth="0.85546875" defaultRowHeight="12.75"/>
  <cols>
    <col min="1" max="16384" style="1" width="0.85546875"/>
  </cols>
  <sheetData>
    <row r="1" s="2" customFormat="1" ht="12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FE1" s="4" t="s">
        <v>0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FE2" s="4" t="s">
        <v>1</v>
      </c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FE3" s="4" t="s">
        <v>2</v>
      </c>
    </row>
    <row r="4" s="2" customFormat="1" ht="12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FE4" s="3"/>
    </row>
    <row r="5" ht="14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FE5" s="6" t="s">
        <v>3</v>
      </c>
    </row>
    <row r="6" s="2" customFormat="1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="2" customFormat="1" ht="12.7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="7" customFormat="1" ht="15">
      <c r="A8" s="8" t="s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</row>
    <row r="9" s="7" customFormat="1" ht="15"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CH9" s="10" t="s">
        <v>5</v>
      </c>
      <c r="CI9" s="11" t="s">
        <v>6</v>
      </c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</row>
    <row r="10" s="12" customFormat="1" ht="11.25" customHeight="1"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CI10" s="14" t="s">
        <v>7</v>
      </c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</row>
    <row r="11" s="9" customFormat="1" ht="15" customHeight="1">
      <c r="BY11" s="10" t="s">
        <v>8</v>
      </c>
      <c r="BZ11" s="15" t="s">
        <v>9</v>
      </c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0">
        <v>20</v>
      </c>
      <c r="CS11" s="10"/>
      <c r="CT11" s="10"/>
      <c r="CU11" s="10"/>
      <c r="CV11" s="16" t="s">
        <v>10</v>
      </c>
      <c r="CW11" s="16"/>
      <c r="CX11" s="16"/>
      <c r="CY11" s="16"/>
      <c r="CZ11" s="17" t="s">
        <v>11</v>
      </c>
      <c r="DA11" s="17"/>
      <c r="DB11" s="17"/>
      <c r="DC11" s="17"/>
    </row>
    <row r="12" s="18" customFormat="1" ht="11.25">
      <c r="BZ12" s="19" t="s">
        <v>12</v>
      </c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</row>
    <row r="13" ht="14.25">
      <c r="A13" s="20" t="s">
        <v>13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="18" customFormat="1" ht="11.25">
      <c r="A14" s="19" t="s">
        <v>14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="18" customFormat="1" ht="11.25"/>
    <row r="16" s="12" customFormat="1" ht="67.5" customHeight="1">
      <c r="A16" s="21" t="s">
        <v>15</v>
      </c>
      <c r="B16" s="21"/>
      <c r="C16" s="21"/>
      <c r="D16" s="21"/>
      <c r="E16" s="21"/>
      <c r="F16" s="21" t="s">
        <v>16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 t="s">
        <v>17</v>
      </c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 t="s">
        <v>18</v>
      </c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 t="s">
        <v>19</v>
      </c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 t="s">
        <v>20</v>
      </c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 t="s">
        <v>21</v>
      </c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 t="s">
        <v>22</v>
      </c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 t="s">
        <v>23</v>
      </c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 t="s">
        <v>24</v>
      </c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</row>
    <row r="17" s="22" customFormat="1" ht="12">
      <c r="A17" s="23">
        <v>1</v>
      </c>
      <c r="B17" s="24"/>
      <c r="C17" s="24"/>
      <c r="D17" s="24"/>
      <c r="E17" s="25"/>
      <c r="F17" s="26">
        <v>2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>
        <v>3</v>
      </c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>
        <v>4</v>
      </c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>
        <v>5</v>
      </c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>
        <v>6</v>
      </c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>
        <v>7</v>
      </c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>
        <v>8</v>
      </c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>
        <v>9</v>
      </c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>
        <v>10</v>
      </c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</row>
    <row r="18" s="27" customFormat="1" ht="226.5" customHeight="1">
      <c r="A18" s="28"/>
      <c r="B18" s="29"/>
      <c r="C18" s="29"/>
      <c r="D18" s="29"/>
      <c r="E18" s="30"/>
      <c r="F18" s="31" t="s">
        <v>25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1" t="s">
        <v>26</v>
      </c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3"/>
      <c r="AN18" s="34" t="s">
        <v>25</v>
      </c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 t="s">
        <v>27</v>
      </c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6" t="s">
        <v>28</v>
      </c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7">
        <v>0</v>
      </c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>
        <v>0</v>
      </c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5">
        <f>0.011*24*31</f>
        <v>8.1840000000000011</v>
      </c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7">
        <f>DR18-DA18-0.449736</f>
        <v>7.7342640000000014</v>
      </c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</row>
  </sheetData>
  <mergeCells count="39">
    <mergeCell ref="A8:FE8"/>
    <mergeCell ref="CI9:EO9"/>
    <mergeCell ref="CI10:EO10"/>
    <mergeCell ref="BZ11:CQ11"/>
    <mergeCell ref="CR11:CU11"/>
    <mergeCell ref="CV11:CY11"/>
    <mergeCell ref="BZ12:CQ12"/>
    <mergeCell ref="A13:R13"/>
    <mergeCell ref="A14:R14"/>
    <mergeCell ref="A16:E16"/>
    <mergeCell ref="F16:V16"/>
    <mergeCell ref="W16:AM16"/>
    <mergeCell ref="AN16:AY16"/>
    <mergeCell ref="AZ16:BP16"/>
    <mergeCell ref="BQ16:CI16"/>
    <mergeCell ref="CJ16:CZ16"/>
    <mergeCell ref="DA16:DQ16"/>
    <mergeCell ref="DR16:EK16"/>
    <mergeCell ref="EL16:FE16"/>
    <mergeCell ref="A17:E17"/>
    <mergeCell ref="F17:V17"/>
    <mergeCell ref="W17:AM17"/>
    <mergeCell ref="AN17:AY17"/>
    <mergeCell ref="AZ17:BP17"/>
    <mergeCell ref="BQ17:CI17"/>
    <mergeCell ref="CJ17:CZ17"/>
    <mergeCell ref="DA17:DQ17"/>
    <mergeCell ref="DR17:EK17"/>
    <mergeCell ref="EL17:FE17"/>
    <mergeCell ref="A18:E18"/>
    <mergeCell ref="F18:V18"/>
    <mergeCell ref="W18:AM18"/>
    <mergeCell ref="AN18:AY18"/>
    <mergeCell ref="AZ18:BP18"/>
    <mergeCell ref="BQ18:CI18"/>
    <mergeCell ref="CJ18:CZ18"/>
    <mergeCell ref="DA18:DQ18"/>
    <mergeCell ref="DR18:EK18"/>
    <mergeCell ref="EL18:FE18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A14" activeCellId="0" sqref="A14:BN14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"Хабаровская ТЭЦ-2"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68</v>
      </c>
      <c r="BR7" s="38" t="s">
        <v>80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4">
        <v>25</v>
      </c>
      <c r="CO7" s="54"/>
      <c r="CP7" s="54"/>
      <c r="CQ7" s="54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81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68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62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63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64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tr">
        <f>'2025'!A15:V15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</v>
      </c>
      <c r="B14" s="64" t="s">
        <v>65</v>
      </c>
      <c r="C14" s="64" t="s">
        <v>65</v>
      </c>
      <c r="D14" s="64" t="s">
        <v>65</v>
      </c>
      <c r="E14" s="64" t="s">
        <v>65</v>
      </c>
      <c r="F14" s="64" t="s">
        <v>65</v>
      </c>
      <c r="G14" s="64" t="s">
        <v>65</v>
      </c>
      <c r="H14" s="64" t="s">
        <v>65</v>
      </c>
      <c r="I14" s="64" t="s">
        <v>65</v>
      </c>
      <c r="J14" s="64" t="s">
        <v>65</v>
      </c>
      <c r="K14" s="64" t="s">
        <v>65</v>
      </c>
      <c r="L14" s="64" t="s">
        <v>65</v>
      </c>
      <c r="M14" s="64" t="s">
        <v>65</v>
      </c>
      <c r="N14" s="64" t="s">
        <v>65</v>
      </c>
      <c r="O14" s="64" t="s">
        <v>65</v>
      </c>
      <c r="P14" s="64" t="s">
        <v>65</v>
      </c>
      <c r="Q14" s="64" t="s">
        <v>65</v>
      </c>
      <c r="R14" s="64" t="s">
        <v>65</v>
      </c>
      <c r="S14" s="64" t="s">
        <v>65</v>
      </c>
      <c r="T14" s="64" t="s">
        <v>65</v>
      </c>
      <c r="U14" s="64" t="s">
        <v>65</v>
      </c>
      <c r="V14" s="64" t="s">
        <v>65</v>
      </c>
      <c r="W14" s="64" t="str">
        <f>'2025'!W15:AR15</f>
        <v xml:space="preserve">АГРС-5, принадлежащая АО «ДГК»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tr">
        <f>'2025'!AS15:BN15</f>
        <v xml:space="preserve">ООО «СКИФАГРО-ДВ»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>
        <f>[1]Июнь!$G$36</f>
        <v>0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9">
        <f>'2025'!DZ15:FE15</f>
        <v>6.0999999999999996</v>
      </c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</row>
    <row r="15" s="27" customFormat="1" ht="16.5" customHeight="1">
      <c r="A15" s="35" t="s">
        <v>67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35">
        <f>BO14</f>
        <v>0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9">
        <f>DZ14</f>
        <v>6.0999999999999996</v>
      </c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A14" activeCellId="0" sqref="A14:BN14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"Хабаровская ТЭЦ-2"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68</v>
      </c>
      <c r="BR7" s="38" t="s">
        <v>82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4">
        <v>25</v>
      </c>
      <c r="CO7" s="54"/>
      <c r="CP7" s="54"/>
      <c r="CQ7" s="54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83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68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62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63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64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tr">
        <f>'2025'!A15:V15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</v>
      </c>
      <c r="B14" s="64" t="s">
        <v>65</v>
      </c>
      <c r="C14" s="64" t="s">
        <v>65</v>
      </c>
      <c r="D14" s="64" t="s">
        <v>65</v>
      </c>
      <c r="E14" s="64" t="s">
        <v>65</v>
      </c>
      <c r="F14" s="64" t="s">
        <v>65</v>
      </c>
      <c r="G14" s="64" t="s">
        <v>65</v>
      </c>
      <c r="H14" s="64" t="s">
        <v>65</v>
      </c>
      <c r="I14" s="64" t="s">
        <v>65</v>
      </c>
      <c r="J14" s="64" t="s">
        <v>65</v>
      </c>
      <c r="K14" s="64" t="s">
        <v>65</v>
      </c>
      <c r="L14" s="64" t="s">
        <v>65</v>
      </c>
      <c r="M14" s="64" t="s">
        <v>65</v>
      </c>
      <c r="N14" s="64" t="s">
        <v>65</v>
      </c>
      <c r="O14" s="64" t="s">
        <v>65</v>
      </c>
      <c r="P14" s="64" t="s">
        <v>65</v>
      </c>
      <c r="Q14" s="64" t="s">
        <v>65</v>
      </c>
      <c r="R14" s="64" t="s">
        <v>65</v>
      </c>
      <c r="S14" s="64" t="s">
        <v>65</v>
      </c>
      <c r="T14" s="64" t="s">
        <v>65</v>
      </c>
      <c r="U14" s="64" t="s">
        <v>65</v>
      </c>
      <c r="V14" s="64" t="s">
        <v>65</v>
      </c>
      <c r="W14" s="64" t="str">
        <f>'2025'!W15:AR15</f>
        <v xml:space="preserve">АГРС-5, принадлежащая АО «ДГК»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tr">
        <f>'2025'!AS15:BN15</f>
        <v xml:space="preserve">ООО «СКИФАГРО-ДВ»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>
        <f>[1]Июль!$G$36</f>
        <v>0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9">
        <f>'2025'!DZ15:FE15</f>
        <v>6.0999999999999996</v>
      </c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</row>
    <row r="15" s="27" customFormat="1" ht="16.5" customHeight="1">
      <c r="A15" s="35" t="s">
        <v>67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35">
        <f>BO14</f>
        <v>0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9">
        <f>DZ14</f>
        <v>6.0999999999999996</v>
      </c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A14" activeCellId="0" sqref="A14:BN14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"Хабаровская ТЭЦ-2"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77</v>
      </c>
      <c r="BR7" s="38" t="s">
        <v>9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4">
        <v>25</v>
      </c>
      <c r="CO7" s="54"/>
      <c r="CP7" s="54"/>
      <c r="CQ7" s="54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13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68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62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63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64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tr">
        <f>'2025'!A15:V15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</v>
      </c>
      <c r="B14" s="64" t="s">
        <v>65</v>
      </c>
      <c r="C14" s="64" t="s">
        <v>65</v>
      </c>
      <c r="D14" s="64" t="s">
        <v>65</v>
      </c>
      <c r="E14" s="64" t="s">
        <v>65</v>
      </c>
      <c r="F14" s="64" t="s">
        <v>65</v>
      </c>
      <c r="G14" s="64" t="s">
        <v>65</v>
      </c>
      <c r="H14" s="64" t="s">
        <v>65</v>
      </c>
      <c r="I14" s="64" t="s">
        <v>65</v>
      </c>
      <c r="J14" s="64" t="s">
        <v>65</v>
      </c>
      <c r="K14" s="64" t="s">
        <v>65</v>
      </c>
      <c r="L14" s="64" t="s">
        <v>65</v>
      </c>
      <c r="M14" s="64" t="s">
        <v>65</v>
      </c>
      <c r="N14" s="64" t="s">
        <v>65</v>
      </c>
      <c r="O14" s="64" t="s">
        <v>65</v>
      </c>
      <c r="P14" s="64" t="s">
        <v>65</v>
      </c>
      <c r="Q14" s="64" t="s">
        <v>65</v>
      </c>
      <c r="R14" s="64" t="s">
        <v>65</v>
      </c>
      <c r="S14" s="64" t="s">
        <v>65</v>
      </c>
      <c r="T14" s="64" t="s">
        <v>65</v>
      </c>
      <c r="U14" s="64" t="s">
        <v>65</v>
      </c>
      <c r="V14" s="64" t="s">
        <v>65</v>
      </c>
      <c r="W14" s="64" t="str">
        <f>'2025'!W15:AR15</f>
        <v xml:space="preserve">АГРС-5, принадлежащая АО «ДГК»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tr">
        <f>'2025'!AS15:BN15</f>
        <v xml:space="preserve">ООО «СКИФАГРО-ДВ»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>
        <f>[1]Август!$G$36</f>
        <v>0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9">
        <f>'2025'!DZ15:FE15</f>
        <v>6.0999999999999996</v>
      </c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</row>
    <row r="15" s="27" customFormat="1" ht="16.5" customHeight="1">
      <c r="A15" s="35" t="s">
        <v>67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35">
        <f>BO14</f>
        <v>0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9">
        <f>DZ14</f>
        <v>6.0999999999999996</v>
      </c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A14" activeCellId="0" sqref="A14:BN14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"Хабаровская ТЭЦ-2"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68</v>
      </c>
      <c r="BR7" s="38" t="s">
        <v>84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4">
        <v>25</v>
      </c>
      <c r="CO7" s="54"/>
      <c r="CP7" s="54"/>
      <c r="CQ7" s="54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85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68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62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63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64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tr">
        <f>'2025'!A15:V15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</v>
      </c>
      <c r="B14" s="64" t="s">
        <v>65</v>
      </c>
      <c r="C14" s="64" t="s">
        <v>65</v>
      </c>
      <c r="D14" s="64" t="s">
        <v>65</v>
      </c>
      <c r="E14" s="64" t="s">
        <v>65</v>
      </c>
      <c r="F14" s="64" t="s">
        <v>65</v>
      </c>
      <c r="G14" s="64" t="s">
        <v>65</v>
      </c>
      <c r="H14" s="64" t="s">
        <v>65</v>
      </c>
      <c r="I14" s="64" t="s">
        <v>65</v>
      </c>
      <c r="J14" s="64" t="s">
        <v>65</v>
      </c>
      <c r="K14" s="64" t="s">
        <v>65</v>
      </c>
      <c r="L14" s="64" t="s">
        <v>65</v>
      </c>
      <c r="M14" s="64" t="s">
        <v>65</v>
      </c>
      <c r="N14" s="64" t="s">
        <v>65</v>
      </c>
      <c r="O14" s="64" t="s">
        <v>65</v>
      </c>
      <c r="P14" s="64" t="s">
        <v>65</v>
      </c>
      <c r="Q14" s="64" t="s">
        <v>65</v>
      </c>
      <c r="R14" s="64" t="s">
        <v>65</v>
      </c>
      <c r="S14" s="64" t="s">
        <v>65</v>
      </c>
      <c r="T14" s="64" t="s">
        <v>65</v>
      </c>
      <c r="U14" s="64" t="s">
        <v>65</v>
      </c>
      <c r="V14" s="64" t="s">
        <v>65</v>
      </c>
      <c r="W14" s="64" t="str">
        <f>'2025'!W15:AR15</f>
        <v xml:space="preserve">АГРС-5, принадлежащая АО «ДГК»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tr">
        <f>'2025'!AS15:BN15</f>
        <v xml:space="preserve">ООО «СКИФАГРО-ДВ»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>
        <f>[1]Сентябрь!$G$36</f>
        <v>0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9">
        <f>'2025'!DZ15:FE15</f>
        <v>6.0999999999999996</v>
      </c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</row>
    <row r="15" s="27" customFormat="1" ht="16.5" customHeight="1">
      <c r="A15" s="35" t="s">
        <v>67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35">
        <f>BO14</f>
        <v>0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9">
        <f>DZ14</f>
        <v>6.0999999999999996</v>
      </c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A14" activeCellId="0" sqref="A14:BN14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"Хабаровская ТЭЦ-2"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77</v>
      </c>
      <c r="BR7" s="38" t="s">
        <v>86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4">
        <v>25</v>
      </c>
      <c r="CO7" s="54"/>
      <c r="CP7" s="54"/>
      <c r="CQ7" s="54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87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68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62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63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64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tr">
        <f>'2025'!A15:V15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</v>
      </c>
      <c r="B14" s="64" t="s">
        <v>65</v>
      </c>
      <c r="C14" s="64" t="s">
        <v>65</v>
      </c>
      <c r="D14" s="64" t="s">
        <v>65</v>
      </c>
      <c r="E14" s="64" t="s">
        <v>65</v>
      </c>
      <c r="F14" s="64" t="s">
        <v>65</v>
      </c>
      <c r="G14" s="64" t="s">
        <v>65</v>
      </c>
      <c r="H14" s="64" t="s">
        <v>65</v>
      </c>
      <c r="I14" s="64" t="s">
        <v>65</v>
      </c>
      <c r="J14" s="64" t="s">
        <v>65</v>
      </c>
      <c r="K14" s="64" t="s">
        <v>65</v>
      </c>
      <c r="L14" s="64" t="s">
        <v>65</v>
      </c>
      <c r="M14" s="64" t="s">
        <v>65</v>
      </c>
      <c r="N14" s="64" t="s">
        <v>65</v>
      </c>
      <c r="O14" s="64" t="s">
        <v>65</v>
      </c>
      <c r="P14" s="64" t="s">
        <v>65</v>
      </c>
      <c r="Q14" s="64" t="s">
        <v>65</v>
      </c>
      <c r="R14" s="64" t="s">
        <v>65</v>
      </c>
      <c r="S14" s="64" t="s">
        <v>65</v>
      </c>
      <c r="T14" s="64" t="s">
        <v>65</v>
      </c>
      <c r="U14" s="64" t="s">
        <v>65</v>
      </c>
      <c r="V14" s="64" t="s">
        <v>65</v>
      </c>
      <c r="W14" s="64" t="str">
        <f>'2025'!W15:AR15</f>
        <v xml:space="preserve">АГРС-5, принадлежащая АО «ДГК»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tr">
        <f>'2025'!AS15:BN15</f>
        <v xml:space="preserve">ООО «СКИФАГРО-ДВ»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>
        <f>[1]Октябрь!$G$36</f>
        <v>0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9">
        <f>'2025'!DZ15:FE15</f>
        <v>6.0999999999999996</v>
      </c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</row>
    <row r="15" s="27" customFormat="1" ht="16.5" customHeight="1">
      <c r="A15" s="35" t="s">
        <v>67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35">
        <f>BO14</f>
        <v>0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9">
        <f>DZ14</f>
        <v>6.0999999999999996</v>
      </c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BO15" activeCellId="0" sqref="BO15:CS15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"Хабаровская ТЭЦ-2"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68</v>
      </c>
      <c r="BR7" s="38" t="s">
        <v>88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4">
        <v>25</v>
      </c>
      <c r="CO7" s="54"/>
      <c r="CP7" s="54"/>
      <c r="CQ7" s="54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89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68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62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63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64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tr">
        <f>'2025'!A15:V15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</v>
      </c>
      <c r="B14" s="64" t="s">
        <v>65</v>
      </c>
      <c r="C14" s="64" t="s">
        <v>65</v>
      </c>
      <c r="D14" s="64" t="s">
        <v>65</v>
      </c>
      <c r="E14" s="64" t="s">
        <v>65</v>
      </c>
      <c r="F14" s="64" t="s">
        <v>65</v>
      </c>
      <c r="G14" s="64" t="s">
        <v>65</v>
      </c>
      <c r="H14" s="64" t="s">
        <v>65</v>
      </c>
      <c r="I14" s="64" t="s">
        <v>65</v>
      </c>
      <c r="J14" s="64" t="s">
        <v>65</v>
      </c>
      <c r="K14" s="64" t="s">
        <v>65</v>
      </c>
      <c r="L14" s="64" t="s">
        <v>65</v>
      </c>
      <c r="M14" s="64" t="s">
        <v>65</v>
      </c>
      <c r="N14" s="64" t="s">
        <v>65</v>
      </c>
      <c r="O14" s="64" t="s">
        <v>65</v>
      </c>
      <c r="P14" s="64" t="s">
        <v>65</v>
      </c>
      <c r="Q14" s="64" t="s">
        <v>65</v>
      </c>
      <c r="R14" s="64" t="s">
        <v>65</v>
      </c>
      <c r="S14" s="64" t="s">
        <v>65</v>
      </c>
      <c r="T14" s="64" t="s">
        <v>65</v>
      </c>
      <c r="U14" s="64" t="s">
        <v>65</v>
      </c>
      <c r="V14" s="64" t="s">
        <v>65</v>
      </c>
      <c r="W14" s="64" t="str">
        <f>'2025'!W15:AR15</f>
        <v xml:space="preserve">АГРС-5, принадлежащая АО «ДГК»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tr">
        <f>'2025'!AS15:BN15</f>
        <v xml:space="preserve">ООО «СКИФАГРО-ДВ»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>
        <f>80/1000</f>
        <v>0.080000000000000002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9">
        <f>'2025'!DZ15:FE15</f>
        <v>6.0999999999999996</v>
      </c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</row>
    <row r="15" s="27" customFormat="1" ht="16.5" customHeight="1">
      <c r="A15" s="35" t="s">
        <v>67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35">
        <f>BO14</f>
        <v>0.080000000000000002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9">
        <f>DZ14</f>
        <v>6.0999999999999996</v>
      </c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BO15" activeCellId="0" sqref="BO15:CS15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"Хабаровская ТЭЦ-2"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68</v>
      </c>
      <c r="BR7" s="38" t="s">
        <v>90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4">
        <v>25</v>
      </c>
      <c r="CO7" s="54"/>
      <c r="CP7" s="54"/>
      <c r="CQ7" s="54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91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68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62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63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64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tr">
        <f>'2025'!A15:V15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</v>
      </c>
      <c r="B14" s="64" t="s">
        <v>65</v>
      </c>
      <c r="C14" s="64" t="s">
        <v>65</v>
      </c>
      <c r="D14" s="64" t="s">
        <v>65</v>
      </c>
      <c r="E14" s="64" t="s">
        <v>65</v>
      </c>
      <c r="F14" s="64" t="s">
        <v>65</v>
      </c>
      <c r="G14" s="64" t="s">
        <v>65</v>
      </c>
      <c r="H14" s="64" t="s">
        <v>65</v>
      </c>
      <c r="I14" s="64" t="s">
        <v>65</v>
      </c>
      <c r="J14" s="64" t="s">
        <v>65</v>
      </c>
      <c r="K14" s="64" t="s">
        <v>65</v>
      </c>
      <c r="L14" s="64" t="s">
        <v>65</v>
      </c>
      <c r="M14" s="64" t="s">
        <v>65</v>
      </c>
      <c r="N14" s="64" t="s">
        <v>65</v>
      </c>
      <c r="O14" s="64" t="s">
        <v>65</v>
      </c>
      <c r="P14" s="64" t="s">
        <v>65</v>
      </c>
      <c r="Q14" s="64" t="s">
        <v>65</v>
      </c>
      <c r="R14" s="64" t="s">
        <v>65</v>
      </c>
      <c r="S14" s="64" t="s">
        <v>65</v>
      </c>
      <c r="T14" s="64" t="s">
        <v>65</v>
      </c>
      <c r="U14" s="64" t="s">
        <v>65</v>
      </c>
      <c r="V14" s="64" t="s">
        <v>65</v>
      </c>
      <c r="W14" s="64" t="str">
        <f>'2025'!W15:AR15</f>
        <v xml:space="preserve">АГРС-5, принадлежащая АО «ДГК»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tr">
        <f>'2025'!AS15:BN15</f>
        <v xml:space="preserve">ООО «СКИФАГРО-ДВ»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44">
        <f>140/1000</f>
        <v>0.14000000000000001</v>
      </c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5">
        <f>'2025'!DZ15:FE15</f>
        <v>6.0999999999999996</v>
      </c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</row>
    <row r="15" s="27" customFormat="1" ht="16.5" customHeight="1">
      <c r="A15" s="35" t="s">
        <v>67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35">
        <f>BO14</f>
        <v>0.14000000000000001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9">
        <f>DZ14</f>
        <v>6.0999999999999996</v>
      </c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CJ18" activeCellId="0" sqref="CJ18:CZ18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92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46.5" customHeight="1">
      <c r="A4" s="71" t="s">
        <v>93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.75"/>
    <row r="6" s="27" customFormat="1" ht="64.5" customHeight="1">
      <c r="A6" s="34" t="s">
        <v>94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 t="s">
        <v>95</v>
      </c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 t="s">
        <v>96</v>
      </c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 t="s">
        <v>97</v>
      </c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 t="s">
        <v>98</v>
      </c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 t="s">
        <v>99</v>
      </c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 t="s">
        <v>100</v>
      </c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 t="s">
        <v>101</v>
      </c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</row>
    <row r="7" s="22" customFormat="1" ht="12">
      <c r="A7" s="26">
        <v>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>
        <v>2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>
        <v>3</v>
      </c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>
        <v>4</v>
      </c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>
        <v>5</v>
      </c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>
        <v>6</v>
      </c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>
        <v>7</v>
      </c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>
        <v>8</v>
      </c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</row>
    <row r="8" s="27" customFormat="1" ht="12">
      <c r="A8" s="34" t="s">
        <v>102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 t="s">
        <v>103</v>
      </c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69">
        <f>11</f>
        <v>11</v>
      </c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44">
        <f>стр.1!DR18-стр.1!EL18</f>
        <v>0.44973599999999969</v>
      </c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35">
        <f>0.0296129+3.86255</f>
        <v>3.8921629000000002</v>
      </c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>
        <f>AN8-CD8</f>
        <v>7.1078370999999994</v>
      </c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72" t="s">
        <v>51</v>
      </c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34" t="s">
        <v>51</v>
      </c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</row>
    <row r="9" s="27" customFormat="1" ht="12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</row>
  </sheetData>
  <mergeCells count="33">
    <mergeCell ref="A4:FE4"/>
    <mergeCell ref="A6:R6"/>
    <mergeCell ref="S6:AM6"/>
    <mergeCell ref="AN6:BH6"/>
    <mergeCell ref="BI6:CC6"/>
    <mergeCell ref="CD6:DA6"/>
    <mergeCell ref="DB6:DQ6"/>
    <mergeCell ref="DR6:EM6"/>
    <mergeCell ref="EN6:FE6"/>
    <mergeCell ref="A7:R7"/>
    <mergeCell ref="S7:AM7"/>
    <mergeCell ref="AN7:BH7"/>
    <mergeCell ref="BI7:CC7"/>
    <mergeCell ref="CD7:DA7"/>
    <mergeCell ref="DB7:DQ7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9:R9"/>
    <mergeCell ref="S9:AM9"/>
    <mergeCell ref="AN9:BH9"/>
    <mergeCell ref="BI9:CC9"/>
    <mergeCell ref="CD9:DA9"/>
    <mergeCell ref="DB9:DQ9"/>
    <mergeCell ref="DR9:EM9"/>
    <mergeCell ref="EN9:FE9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CT14" activeCellId="0" sqref="CT14:FE14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29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стр.1!CI9</f>
        <v xml:space="preserve">АО "Дальневосточная генерирующая компания"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Y7" s="10" t="s">
        <v>30</v>
      </c>
      <c r="BZ7" s="38" t="str">
        <f>стр.1!BZ11</f>
        <v>август</v>
      </c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10">
        <v>20</v>
      </c>
      <c r="CS7" s="10"/>
      <c r="CT7" s="10"/>
      <c r="CU7" s="10"/>
      <c r="CV7" s="39" t="str">
        <f>стр.1!CV11</f>
        <v>23</v>
      </c>
      <c r="CW7" s="39"/>
      <c r="CX7" s="39"/>
      <c r="CY7" s="39"/>
      <c r="CZ7" s="17" t="s">
        <v>11</v>
      </c>
      <c r="DA7" s="17"/>
      <c r="DB7" s="17"/>
      <c r="DC7" s="17"/>
    </row>
    <row r="8" s="18" customFormat="1" ht="11.25">
      <c r="BZ8" s="19" t="s">
        <v>12</v>
      </c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</row>
    <row r="9" ht="14.25">
      <c r="A9" s="40" t="str">
        <f>стр.1!A13</f>
        <v xml:space="preserve">1-31 августа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/>
    <row r="12" s="12" customFormat="1" ht="48.75" customHeight="1">
      <c r="A12" s="21" t="s">
        <v>15</v>
      </c>
      <c r="B12" s="21"/>
      <c r="C12" s="21"/>
      <c r="D12" s="21"/>
      <c r="E12" s="21"/>
      <c r="F12" s="21" t="s">
        <v>31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17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 t="s">
        <v>32</v>
      </c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 t="s">
        <v>33</v>
      </c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 t="s">
        <v>34</v>
      </c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 t="s">
        <v>21</v>
      </c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 t="s">
        <v>22</v>
      </c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 t="s">
        <v>35</v>
      </c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 t="s">
        <v>36</v>
      </c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3">
        <v>1</v>
      </c>
      <c r="B13" s="24"/>
      <c r="C13" s="24"/>
      <c r="D13" s="24"/>
      <c r="E13" s="25"/>
      <c r="F13" s="26">
        <v>2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3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>
        <v>4</v>
      </c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>
        <v>5</v>
      </c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>
        <v>6</v>
      </c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>
        <v>7</v>
      </c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>
        <v>8</v>
      </c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>
        <v>9</v>
      </c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>
        <v>10</v>
      </c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59.25" customHeight="1">
      <c r="A14" s="28"/>
      <c r="B14" s="29"/>
      <c r="C14" s="29"/>
      <c r="D14" s="29"/>
      <c r="E14" s="30"/>
      <c r="F14" s="31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2"/>
      <c r="W14" s="31" t="str">
        <f>стр.1!W18</f>
        <v xml:space="preserve">Газопровод-отвод к предприятию ОАО «СК «Агроэнерго»</v>
      </c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2"/>
      <c r="AN14" s="35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 t="s">
        <v>37</v>
      </c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43" t="s">
        <v>38</v>
      </c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35">
        <f>стр.1!CJ18</f>
        <v>0</v>
      </c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44">
        <f>стр.1!DA18</f>
        <v>0</v>
      </c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35">
        <f>стр.1!DR18</f>
        <v>8.1840000000000011</v>
      </c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44">
        <f>стр.1!EL18</f>
        <v>7.7342640000000014</v>
      </c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</row>
  </sheetData>
  <mergeCells count="39">
    <mergeCell ref="A4:FE4"/>
    <mergeCell ref="CI5:EO5"/>
    <mergeCell ref="CI6:EO6"/>
    <mergeCell ref="BZ7:CQ7"/>
    <mergeCell ref="CR7:CU7"/>
    <mergeCell ref="CV7:CY7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A14:E14"/>
    <mergeCell ref="F14:V14"/>
    <mergeCell ref="W14:AM14"/>
    <mergeCell ref="AN14:AY14"/>
    <mergeCell ref="AZ14:BP14"/>
    <mergeCell ref="BQ14:CI14"/>
    <mergeCell ref="CJ14:CZ14"/>
    <mergeCell ref="DA14:DQ14"/>
    <mergeCell ref="DR14:EK14"/>
    <mergeCell ref="EL14:FE14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CT14" activeCellId="0" sqref="CT14:FE14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39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стр.1!CI9</f>
        <v xml:space="preserve">АО "Дальневосточная генерирующая компания"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CH7" s="10" t="s">
        <v>40</v>
      </c>
      <c r="CI7" s="38" t="str">
        <f>стр.1!BZ11</f>
        <v>август</v>
      </c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10">
        <v>20</v>
      </c>
      <c r="DB7" s="10"/>
      <c r="DC7" s="10"/>
      <c r="DD7" s="10"/>
      <c r="DE7" s="39" t="str">
        <f>стр.1!CV11</f>
        <v>23</v>
      </c>
      <c r="DF7" s="39"/>
      <c r="DG7" s="39"/>
      <c r="DH7" s="39"/>
      <c r="DI7" s="17" t="s">
        <v>11</v>
      </c>
      <c r="DJ7" s="17"/>
      <c r="DK7" s="17"/>
      <c r="DL7" s="17"/>
    </row>
    <row r="8" s="18" customFormat="1" ht="11.25">
      <c r="CI8" s="19" t="s">
        <v>12</v>
      </c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</row>
    <row r="9" ht="14.25">
      <c r="A9" s="40" t="str">
        <f>стр.1!A13</f>
        <v xml:space="preserve">1-31 августа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/>
    <row r="12" s="12" customFormat="1" ht="12.75" customHeight="1">
      <c r="A12" s="21" t="s">
        <v>41</v>
      </c>
      <c r="B12" s="21"/>
      <c r="C12" s="21"/>
      <c r="D12" s="21"/>
      <c r="E12" s="21"/>
      <c r="F12" s="21"/>
      <c r="G12" s="21"/>
      <c r="H12" s="21"/>
      <c r="I12" s="21"/>
      <c r="J12" s="21"/>
      <c r="K12" s="21" t="s">
        <v>31</v>
      </c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 t="s">
        <v>42</v>
      </c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12" customFormat="1" ht="13.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45">
        <v>1</v>
      </c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7"/>
      <c r="BH13" s="45">
        <v>2</v>
      </c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7"/>
      <c r="CP13" s="45">
        <v>3</v>
      </c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7"/>
      <c r="DX13" s="21" t="s">
        <v>43</v>
      </c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</row>
    <row r="14" s="12" customFormat="1" ht="13.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45" t="s">
        <v>44</v>
      </c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7"/>
      <c r="BH14" s="45" t="s">
        <v>45</v>
      </c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7"/>
      <c r="CP14" s="45" t="s">
        <v>46</v>
      </c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7"/>
      <c r="DX14" s="21" t="s">
        <v>43</v>
      </c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</row>
    <row r="15" s="12" customFormat="1" ht="36.7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 t="s">
        <v>47</v>
      </c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 t="s">
        <v>48</v>
      </c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 t="s">
        <v>49</v>
      </c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 t="s">
        <v>48</v>
      </c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 t="s">
        <v>49</v>
      </c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 t="s">
        <v>48</v>
      </c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 t="s">
        <v>49</v>
      </c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 t="s">
        <v>48</v>
      </c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</row>
    <row r="16" s="22" customFormat="1" ht="12">
      <c r="A16" s="48" t="s">
        <v>50</v>
      </c>
      <c r="B16" s="49"/>
      <c r="C16" s="49"/>
      <c r="D16" s="49"/>
      <c r="E16" s="49"/>
      <c r="F16" s="49"/>
      <c r="G16" s="49"/>
      <c r="H16" s="49"/>
      <c r="I16" s="49"/>
      <c r="J16" s="50"/>
      <c r="K16" s="21" t="str">
        <f>стр.2!W14</f>
        <v xml:space="preserve">Газопровод-отвод к предприятию ОАО «СК «Агроэнерго»</v>
      </c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6">
        <f>стр.2!EL14</f>
        <v>7.7342640000000014</v>
      </c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 t="s">
        <v>51</v>
      </c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1" t="s">
        <v>51</v>
      </c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6" t="s">
        <v>51</v>
      </c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 t="s">
        <v>51</v>
      </c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 t="s">
        <v>51</v>
      </c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 t="s">
        <v>51</v>
      </c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 t="s">
        <v>51</v>
      </c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</row>
  </sheetData>
  <mergeCells count="38">
    <mergeCell ref="A4:FE4"/>
    <mergeCell ref="CI5:EO5"/>
    <mergeCell ref="CI6:EO6"/>
    <mergeCell ref="CI7:CZ7"/>
    <mergeCell ref="DA7:DD7"/>
    <mergeCell ref="DE7:DH7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BH15:BW15"/>
    <mergeCell ref="BX15:CO15"/>
    <mergeCell ref="CP15:DE15"/>
    <mergeCell ref="DF15:DW15"/>
    <mergeCell ref="DX15:EM15"/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15" workbookViewId="0">
      <pane xSplit="66" ySplit="11" topLeftCell="BO12" activePane="bottomRight" state="frozen"/>
      <selection activeCell="GR20" activeCellId="0" sqref="GR20"/>
    </sheetView>
  </sheetViews>
  <sheetFormatPr defaultColWidth="0.85546875" defaultRowHeight="12.75"/>
  <cols>
    <col min="1" max="64" style="1" width="0.85546875"/>
    <col customWidth="1" min="65" max="66" style="1" width="0.85546875"/>
    <col min="67" max="80" style="1" width="0.85546875"/>
    <col customWidth="1" min="81" max="81" style="1" width="0.42578125"/>
    <col customWidth="1" hidden="1" min="82" max="82" style="1" width="0.85546875"/>
    <col customWidth="1" hidden="1" min="83" max="83" style="1" width="0.42578125"/>
    <col customWidth="1" hidden="1" min="84" max="84" style="1" width="0.85546875"/>
    <col customWidth="1" hidden="1" min="85" max="85" style="1" width="0.140625"/>
    <col customWidth="1" hidden="1" min="86" max="86" style="1" width="0.85546875"/>
    <col customWidth="1" min="87" max="87" style="1" width="0.5703125"/>
    <col customWidth="1" hidden="1" min="88" max="89" style="1" width="0.85546875"/>
    <col customWidth="1" hidden="1" min="90" max="90" style="1" width="0.140625"/>
    <col customWidth="1" hidden="1" min="91" max="91" style="1" width="1.5703125"/>
    <col customWidth="1" min="92" max="92" style="1" width="1.5703125"/>
    <col customWidth="1" min="93" max="93" style="1" width="1.140625"/>
    <col customWidth="1" min="94" max="94" style="1" width="3.140625"/>
    <col customWidth="1" hidden="1" min="95" max="95" style="1" width="0.28515625"/>
    <col customWidth="1" hidden="1" min="96" max="96" style="1" width="0.85546875"/>
    <col customWidth="1" hidden="1" min="97" max="97" style="1" width="1.42578125"/>
    <col customWidth="1" min="98" max="98" style="1" width="2.85546875"/>
    <col min="99" max="115" style="1" width="0.85546875"/>
    <col customWidth="1" min="116" max="116" style="1" width="0.7109375"/>
    <col customWidth="1" hidden="1" min="117" max="118" style="1" width="0.85546875"/>
    <col customWidth="1" hidden="1" min="119" max="119" style="1" width="0.7109375"/>
    <col customWidth="1" hidden="1" min="120" max="120" style="1" width="0.85546875"/>
    <col customWidth="1" hidden="1" min="121" max="121" style="1" width="0.42578125"/>
    <col customWidth="1" hidden="1" min="122" max="122" style="1" width="0.85546875"/>
    <col customWidth="1" hidden="1" min="123" max="123" style="1" width="0.42578125"/>
    <col customWidth="1" hidden="1" min="124" max="125" style="1" width="0.85546875"/>
    <col customWidth="1" hidden="1" min="126" max="126" style="1" width="0.7109375"/>
    <col customWidth="1" hidden="1" min="127" max="129" style="1" width="0.85546875"/>
    <col min="130" max="142" style="1" width="0.85546875"/>
    <col customWidth="1" min="143" max="143" style="1" width="2.00390625"/>
    <col min="144" max="150" style="1" width="0.85546875"/>
    <col customWidth="1" min="151" max="151" style="1" width="0.140625"/>
    <col customWidth="1" hidden="1" min="152" max="156" style="1" width="0.85546875"/>
    <col customWidth="1" hidden="1" min="157" max="157" style="1" width="0.140625"/>
    <col customWidth="1" hidden="1" min="158" max="161" style="1" width="0.85546875"/>
    <col min="162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33.600000000000001" customHeight="1">
      <c r="A4" s="51" t="s">
        <v>53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</row>
    <row r="5" s="7" customFormat="1" ht="22.199999999999999" customHeight="1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53" t="s">
        <v>54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55</v>
      </c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4">
        <v>2025</v>
      </c>
      <c r="CO7" s="54"/>
      <c r="CP7" s="54"/>
      <c r="CQ7" s="54"/>
      <c r="CR7" s="17" t="s">
        <v>11</v>
      </c>
      <c r="CT7" s="9" t="s">
        <v>56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57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/>
    <row r="12" s="22" customFormat="1" ht="12.75" customHeight="1">
      <c r="A12" s="55" t="s">
        <v>58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7"/>
      <c r="W12" s="55" t="s">
        <v>59</v>
      </c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7"/>
      <c r="AS12" s="55" t="s">
        <v>60</v>
      </c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7"/>
      <c r="BO12" s="58" t="s">
        <v>61</v>
      </c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60"/>
    </row>
    <row r="13" s="12" customFormat="1" ht="63" customHeight="1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3"/>
      <c r="W13" s="61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3"/>
      <c r="AS13" s="61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3"/>
      <c r="BO13" s="21" t="s">
        <v>62</v>
      </c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 t="s">
        <v>63</v>
      </c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 t="s">
        <v>64</v>
      </c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</row>
    <row r="14" s="22" customFormat="1" ht="12">
      <c r="A14" s="26">
        <v>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>
        <v>2</v>
      </c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>
        <v>3</v>
      </c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>
        <v>4</v>
      </c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>
        <v>5</v>
      </c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>
        <v>6</v>
      </c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</row>
    <row r="15" s="27" customFormat="1" ht="123" customHeight="1">
      <c r="A15" s="64" t="s">
        <v>65</v>
      </c>
      <c r="B15" s="64" t="s">
        <v>65</v>
      </c>
      <c r="C15" s="64" t="s">
        <v>65</v>
      </c>
      <c r="D15" s="64" t="s">
        <v>65</v>
      </c>
      <c r="E15" s="64" t="s">
        <v>65</v>
      </c>
      <c r="F15" s="64" t="s">
        <v>65</v>
      </c>
      <c r="G15" s="64" t="s">
        <v>65</v>
      </c>
      <c r="H15" s="64" t="s">
        <v>65</v>
      </c>
      <c r="I15" s="64" t="s">
        <v>65</v>
      </c>
      <c r="J15" s="64" t="s">
        <v>65</v>
      </c>
      <c r="K15" s="64" t="s">
        <v>65</v>
      </c>
      <c r="L15" s="64" t="s">
        <v>65</v>
      </c>
      <c r="M15" s="64" t="s">
        <v>65</v>
      </c>
      <c r="N15" s="64" t="s">
        <v>65</v>
      </c>
      <c r="O15" s="64" t="s">
        <v>65</v>
      </c>
      <c r="P15" s="64" t="s">
        <v>65</v>
      </c>
      <c r="Q15" s="64" t="s">
        <v>65</v>
      </c>
      <c r="R15" s="64" t="s">
        <v>65</v>
      </c>
      <c r="S15" s="64" t="s">
        <v>65</v>
      </c>
      <c r="T15" s="64" t="s">
        <v>65</v>
      </c>
      <c r="U15" s="64" t="s">
        <v>65</v>
      </c>
      <c r="V15" s="64" t="s">
        <v>65</v>
      </c>
      <c r="W15" s="64" t="s">
        <v>66</v>
      </c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43" t="s">
        <v>38</v>
      </c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4">
        <f>'стр.4 (1)'!BO14:CS14+'стр.4 (2)'!BO14:CS14+'стр.4 (3)'!BO14:CS14+'стр.4 (4)'!BO14:CS14+'стр.4 (5)'!BO14:CS14+'стр.4 (6)'!BO14:CS14+'стр.4 (7)'!BO14:CS14+'стр.4 (8)'!BO14:CS14+'стр.4 (9)'!BO14:CS14+'стр.4 (10)'!BO14:CS14+'стр.4 (11)'!BO14:CS14+'стр.4 (12)'!BO14:CS14</f>
        <v>0.56000000000000005</v>
      </c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65">
        <v>6.0999999999999996</v>
      </c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</row>
    <row r="16" s="27" customFormat="1" ht="16.5" customHeight="1">
      <c r="A16" s="35" t="s">
        <v>67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35">
        <f>BO15</f>
        <v>0.56000000000000005</v>
      </c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</row>
  </sheetData>
  <mergeCells count="34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3"/>
    <mergeCell ref="W12:AR13"/>
    <mergeCell ref="AS12:BN13"/>
    <mergeCell ref="BO12:FE12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  <mergeCell ref="A16:V16"/>
    <mergeCell ref="W16:AR16"/>
    <mergeCell ref="AS16:BN16"/>
    <mergeCell ref="BO16:CS16"/>
    <mergeCell ref="CT16:DY16"/>
    <mergeCell ref="DZ16:FE16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CB19" activeCellId="0" sqref="CB19"/>
    </sheetView>
  </sheetViews>
  <sheetFormatPr defaultColWidth="0.85546875" defaultRowHeight="12.75"/>
  <cols>
    <col min="1" max="78" style="1" width="0.85546875"/>
    <col bestFit="1" customWidth="1" min="79" max="79" style="1" width="2"/>
    <col bestFit="1" customWidth="1" min="80" max="80" style="1" width="13.5703125"/>
    <col min="8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"Хабаровская ТЭЦ-2"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68</v>
      </c>
      <c r="BR7" s="38" t="s">
        <v>69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4">
        <v>25</v>
      </c>
      <c r="CO7" s="54"/>
      <c r="CP7" s="54"/>
      <c r="CQ7" s="54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70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68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62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63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64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tr">
        <f>'2025'!A15:V15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</v>
      </c>
      <c r="B14" s="64" t="s">
        <v>65</v>
      </c>
      <c r="C14" s="64" t="s">
        <v>65</v>
      </c>
      <c r="D14" s="64" t="s">
        <v>65</v>
      </c>
      <c r="E14" s="64" t="s">
        <v>65</v>
      </c>
      <c r="F14" s="64" t="s">
        <v>65</v>
      </c>
      <c r="G14" s="64" t="s">
        <v>65</v>
      </c>
      <c r="H14" s="64" t="s">
        <v>65</v>
      </c>
      <c r="I14" s="64" t="s">
        <v>65</v>
      </c>
      <c r="J14" s="64" t="s">
        <v>65</v>
      </c>
      <c r="K14" s="64" t="s">
        <v>65</v>
      </c>
      <c r="L14" s="64" t="s">
        <v>65</v>
      </c>
      <c r="M14" s="64" t="s">
        <v>65</v>
      </c>
      <c r="N14" s="64" t="s">
        <v>65</v>
      </c>
      <c r="O14" s="64" t="s">
        <v>65</v>
      </c>
      <c r="P14" s="64" t="s">
        <v>65</v>
      </c>
      <c r="Q14" s="64" t="s">
        <v>65</v>
      </c>
      <c r="R14" s="64" t="s">
        <v>65</v>
      </c>
      <c r="S14" s="64" t="s">
        <v>65</v>
      </c>
      <c r="T14" s="64" t="s">
        <v>65</v>
      </c>
      <c r="U14" s="64" t="s">
        <v>65</v>
      </c>
      <c r="V14" s="64" t="s">
        <v>65</v>
      </c>
      <c r="W14" s="64" t="str">
        <f>'2025'!W15:AR15</f>
        <v xml:space="preserve">АГРС-5, принадлежащая АО «ДГК»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tr">
        <f>'2025'!AS15:BN15</f>
        <v xml:space="preserve">ООО «СКИФАГРО-ДВ»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>
        <f>140/1000</f>
        <v>0.14000000000000001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9">
        <f>'2025'!DZ15:FE15</f>
        <v>6.0999999999999996</v>
      </c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</row>
    <row r="15" s="27" customFormat="1" ht="16.5" customHeight="1">
      <c r="A15" s="35" t="s">
        <v>67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35">
        <f>BO14</f>
        <v>0.14000000000000001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9">
        <f>DZ14</f>
        <v>6.0999999999999996</v>
      </c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</row>
    <row r="19">
      <c r="CB19" s="70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BO14" activeCellId="0" sqref="BO14:CS14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"Хабаровская ТЭЦ-2"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68</v>
      </c>
      <c r="BR7" s="38" t="s">
        <v>71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4">
        <v>25</v>
      </c>
      <c r="CO7" s="54"/>
      <c r="CP7" s="54"/>
      <c r="CQ7" s="54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72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68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62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63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64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tr">
        <f>'2025'!A15:V15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</v>
      </c>
      <c r="B14" s="64" t="s">
        <v>65</v>
      </c>
      <c r="C14" s="64" t="s">
        <v>65</v>
      </c>
      <c r="D14" s="64" t="s">
        <v>65</v>
      </c>
      <c r="E14" s="64" t="s">
        <v>65</v>
      </c>
      <c r="F14" s="64" t="s">
        <v>65</v>
      </c>
      <c r="G14" s="64" t="s">
        <v>65</v>
      </c>
      <c r="H14" s="64" t="s">
        <v>65</v>
      </c>
      <c r="I14" s="64" t="s">
        <v>65</v>
      </c>
      <c r="J14" s="64" t="s">
        <v>65</v>
      </c>
      <c r="K14" s="64" t="s">
        <v>65</v>
      </c>
      <c r="L14" s="64" t="s">
        <v>65</v>
      </c>
      <c r="M14" s="64" t="s">
        <v>65</v>
      </c>
      <c r="N14" s="64" t="s">
        <v>65</v>
      </c>
      <c r="O14" s="64" t="s">
        <v>65</v>
      </c>
      <c r="P14" s="64" t="s">
        <v>65</v>
      </c>
      <c r="Q14" s="64" t="s">
        <v>65</v>
      </c>
      <c r="R14" s="64" t="s">
        <v>65</v>
      </c>
      <c r="S14" s="64" t="s">
        <v>65</v>
      </c>
      <c r="T14" s="64" t="s">
        <v>65</v>
      </c>
      <c r="U14" s="64" t="s">
        <v>65</v>
      </c>
      <c r="V14" s="64" t="s">
        <v>65</v>
      </c>
      <c r="W14" s="64" t="str">
        <f>'2025'!W15:AR15</f>
        <v xml:space="preserve">АГРС-5, принадлежащая АО «ДГК»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tr">
        <f>'2025'!AS15:BN15</f>
        <v xml:space="preserve">ООО «СКИФАГРО-ДВ»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>
        <f>120/1000</f>
        <v>0.12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9">
        <f>'2025'!DZ15:FE15</f>
        <v>6.0999999999999996</v>
      </c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</row>
    <row r="15" s="27" customFormat="1" ht="16.5" customHeight="1">
      <c r="A15" s="35" t="s">
        <v>67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35">
        <f>BO14</f>
        <v>0.12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9">
        <f>DZ14</f>
        <v>6.0999999999999996</v>
      </c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BO14" activeCellId="0" sqref="BO14:CS14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"Хабаровская ТЭЦ-2"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68</v>
      </c>
      <c r="BR7" s="38" t="s">
        <v>73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4">
        <v>25</v>
      </c>
      <c r="CO7" s="54"/>
      <c r="CP7" s="54"/>
      <c r="CQ7" s="54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74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68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62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63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64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tr">
        <f>'2025'!A15:V15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</v>
      </c>
      <c r="B14" s="64" t="s">
        <v>65</v>
      </c>
      <c r="C14" s="64" t="s">
        <v>65</v>
      </c>
      <c r="D14" s="64" t="s">
        <v>65</v>
      </c>
      <c r="E14" s="64" t="s">
        <v>65</v>
      </c>
      <c r="F14" s="64" t="s">
        <v>65</v>
      </c>
      <c r="G14" s="64" t="s">
        <v>65</v>
      </c>
      <c r="H14" s="64" t="s">
        <v>65</v>
      </c>
      <c r="I14" s="64" t="s">
        <v>65</v>
      </c>
      <c r="J14" s="64" t="s">
        <v>65</v>
      </c>
      <c r="K14" s="64" t="s">
        <v>65</v>
      </c>
      <c r="L14" s="64" t="s">
        <v>65</v>
      </c>
      <c r="M14" s="64" t="s">
        <v>65</v>
      </c>
      <c r="N14" s="64" t="s">
        <v>65</v>
      </c>
      <c r="O14" s="64" t="s">
        <v>65</v>
      </c>
      <c r="P14" s="64" t="s">
        <v>65</v>
      </c>
      <c r="Q14" s="64" t="s">
        <v>65</v>
      </c>
      <c r="R14" s="64" t="s">
        <v>65</v>
      </c>
      <c r="S14" s="64" t="s">
        <v>65</v>
      </c>
      <c r="T14" s="64" t="s">
        <v>65</v>
      </c>
      <c r="U14" s="64" t="s">
        <v>65</v>
      </c>
      <c r="V14" s="64" t="s">
        <v>65</v>
      </c>
      <c r="W14" s="64" t="str">
        <f>'2025'!W15:AR15</f>
        <v xml:space="preserve">АГРС-5, принадлежащая АО «ДГК»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tr">
        <f>'2025'!AS15:BN15</f>
        <v xml:space="preserve">ООО «СКИФАГРО-ДВ»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>
        <f>80/1000</f>
        <v>0.080000000000000002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9">
        <f>'2025'!DZ15:FE15</f>
        <v>6.0999999999999996</v>
      </c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</row>
    <row r="15" s="27" customFormat="1" ht="16.5" customHeight="1">
      <c r="A15" s="35" t="s">
        <v>67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35">
        <f>BO14</f>
        <v>0.080000000000000002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9">
        <f>DZ14</f>
        <v>6.0999999999999996</v>
      </c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A14" activeCellId="0" sqref="A14:BN14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"Хабаровская ТЭЦ-2"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68</v>
      </c>
      <c r="BR7" s="38" t="s">
        <v>75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4">
        <v>25</v>
      </c>
      <c r="CO7" s="54"/>
      <c r="CP7" s="54"/>
      <c r="CQ7" s="54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76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68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62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63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64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tr">
        <f>'2025'!A15:V15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</v>
      </c>
      <c r="B14" s="64" t="s">
        <v>65</v>
      </c>
      <c r="C14" s="64" t="s">
        <v>65</v>
      </c>
      <c r="D14" s="64" t="s">
        <v>65</v>
      </c>
      <c r="E14" s="64" t="s">
        <v>65</v>
      </c>
      <c r="F14" s="64" t="s">
        <v>65</v>
      </c>
      <c r="G14" s="64" t="s">
        <v>65</v>
      </c>
      <c r="H14" s="64" t="s">
        <v>65</v>
      </c>
      <c r="I14" s="64" t="s">
        <v>65</v>
      </c>
      <c r="J14" s="64" t="s">
        <v>65</v>
      </c>
      <c r="K14" s="64" t="s">
        <v>65</v>
      </c>
      <c r="L14" s="64" t="s">
        <v>65</v>
      </c>
      <c r="M14" s="64" t="s">
        <v>65</v>
      </c>
      <c r="N14" s="64" t="s">
        <v>65</v>
      </c>
      <c r="O14" s="64" t="s">
        <v>65</v>
      </c>
      <c r="P14" s="64" t="s">
        <v>65</v>
      </c>
      <c r="Q14" s="64" t="s">
        <v>65</v>
      </c>
      <c r="R14" s="64" t="s">
        <v>65</v>
      </c>
      <c r="S14" s="64" t="s">
        <v>65</v>
      </c>
      <c r="T14" s="64" t="s">
        <v>65</v>
      </c>
      <c r="U14" s="64" t="s">
        <v>65</v>
      </c>
      <c r="V14" s="64" t="s">
        <v>65</v>
      </c>
      <c r="W14" s="64" t="str">
        <f>'2025'!W15:AR15</f>
        <v xml:space="preserve">АГРС-5, принадлежащая АО «ДГК»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tr">
        <f>'2025'!AS15:BN15</f>
        <v xml:space="preserve">ООО «СКИФАГРО-ДВ»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>
        <f>[1]Апрель!$G$36</f>
        <v>0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9">
        <f>'2025'!DZ15:FE15</f>
        <v>6.0999999999999996</v>
      </c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</row>
    <row r="15" s="27" customFormat="1" ht="16.5" customHeight="1">
      <c r="A15" s="35" t="s">
        <v>67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35">
        <f>BO14</f>
        <v>0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9">
        <f>DZ14</f>
        <v>6.0999999999999996</v>
      </c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A14" activeCellId="0" sqref="A14:BN14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'2025'!CI5:EO5</f>
        <v xml:space="preserve">АО "ДГК" СП "Хабаровская ТЭЦ-2"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77</v>
      </c>
      <c r="BR7" s="38" t="s">
        <v>78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54">
        <v>25</v>
      </c>
      <c r="CO7" s="54"/>
      <c r="CP7" s="54"/>
      <c r="CQ7" s="54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">
        <v>79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>
      <c r="GE11" s="68"/>
    </row>
    <row r="12" s="12" customFormat="1" ht="37.5" customHeight="1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60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62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63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64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64" t="str">
        <f>'2025'!A15:V15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</v>
      </c>
      <c r="B14" s="64" t="s">
        <v>65</v>
      </c>
      <c r="C14" s="64" t="s">
        <v>65</v>
      </c>
      <c r="D14" s="64" t="s">
        <v>65</v>
      </c>
      <c r="E14" s="64" t="s">
        <v>65</v>
      </c>
      <c r="F14" s="64" t="s">
        <v>65</v>
      </c>
      <c r="G14" s="64" t="s">
        <v>65</v>
      </c>
      <c r="H14" s="64" t="s">
        <v>65</v>
      </c>
      <c r="I14" s="64" t="s">
        <v>65</v>
      </c>
      <c r="J14" s="64" t="s">
        <v>65</v>
      </c>
      <c r="K14" s="64" t="s">
        <v>65</v>
      </c>
      <c r="L14" s="64" t="s">
        <v>65</v>
      </c>
      <c r="M14" s="64" t="s">
        <v>65</v>
      </c>
      <c r="N14" s="64" t="s">
        <v>65</v>
      </c>
      <c r="O14" s="64" t="s">
        <v>65</v>
      </c>
      <c r="P14" s="64" t="s">
        <v>65</v>
      </c>
      <c r="Q14" s="64" t="s">
        <v>65</v>
      </c>
      <c r="R14" s="64" t="s">
        <v>65</v>
      </c>
      <c r="S14" s="64" t="s">
        <v>65</v>
      </c>
      <c r="T14" s="64" t="s">
        <v>65</v>
      </c>
      <c r="U14" s="64" t="s">
        <v>65</v>
      </c>
      <c r="V14" s="64" t="s">
        <v>65</v>
      </c>
      <c r="W14" s="64" t="str">
        <f>'2025'!W15:AR15</f>
        <v xml:space="preserve">АГРС-5, принадлежащая АО «ДГК»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34" t="str">
        <f>'2025'!AS15:BN15</f>
        <v xml:space="preserve">ООО «СКИФАГРО-ДВ»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5">
        <f>[1]Май!$G$36</f>
        <v>0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69">
        <f>'2025'!DZ15:FE15</f>
        <v>6.0999999999999996</v>
      </c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</row>
    <row r="15" s="27" customFormat="1" ht="16.5" customHeight="1">
      <c r="A15" s="35" t="s">
        <v>67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35">
        <f>BO14</f>
        <v>0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69">
        <f>DZ14</f>
        <v>6.0999999999999996</v>
      </c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>КонсультантПлюс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starovetckaya_av</cp:lastModifiedBy>
  <cp:revision>2</cp:revision>
  <dcterms:created xsi:type="dcterms:W3CDTF">2008-10-01T13:21:49Z</dcterms:created>
  <dcterms:modified xsi:type="dcterms:W3CDTF">2025-02-24T01:20:39Z</dcterms:modified>
</cp:coreProperties>
</file>