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  <sheet name="стр.2" sheetId="2" state="hidden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<sst xmlns="http://schemas.openxmlformats.org/spreadsheetml/2006/main" count="75" uniqueCount="75">
  <si>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</si>
  <si>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</si>
  <si>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</si>
  <si>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</si>
  <si>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</si>
  <si>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</si>
  <si>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</si>
  <si>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</si>
  <si>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</si>
  <si>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Сентябрь</t>
  </si>
  <si>
    <t>25</t>
  </si>
  <si>
    <t xml:space="preserve"> года</t>
  </si>
  <si>
    <t>(месяц)</t>
  </si>
  <si>
    <t xml:space="preserve">1-30 сентября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</si>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</sst>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73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16" borderId="3" numFmtId="0" xfId="0" applyFont="1" applyFill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16" borderId="4" numFmtId="0" xfId="0" applyFont="1" applyFill="1" applyBorder="1" applyAlignment="1">
      <alignment horizontal="center" vertical="top"/>
    </xf>
    <xf fontId="6" fillId="16" borderId="0" numFmtId="0" xfId="0" applyFont="1" applyFill="1" applyAlignment="1">
      <alignment horizontal="center" vertical="top"/>
    </xf>
    <xf fontId="6" fillId="16" borderId="5" numFmtId="0" xfId="0" applyFont="1" applyFill="1" applyBorder="1" applyAlignment="1">
      <alignment horizontal="center" vertical="top"/>
    </xf>
    <xf fontId="6" fillId="16" borderId="3" numFmtId="0" xfId="0" applyFont="1" applyFill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16" borderId="6" numFmtId="49" xfId="0" applyNumberFormat="1" applyFont="1" applyFill="1" applyBorder="1" applyAlignment="1">
      <alignment horizontal="center" vertical="center"/>
    </xf>
    <xf fontId="6" fillId="16" borderId="7" numFmtId="49" xfId="0" applyNumberFormat="1" applyFont="1" applyFill="1" applyBorder="1" applyAlignment="1">
      <alignment horizontal="center" vertical="center"/>
    </xf>
    <xf fontId="6" fillId="16" borderId="8" numFmtId="49" xfId="0" applyNumberFormat="1" applyFont="1" applyFill="1" applyBorder="1" applyAlignment="1">
      <alignment horizontal="center" vertical="center"/>
    </xf>
    <xf fontId="6" fillId="16" borderId="6" numFmtId="0" xfId="0" applyFont="1" applyFill="1" applyBorder="1" applyAlignment="1">
      <alignment horizontal="left" vertical="top" wrapText="1"/>
    </xf>
    <xf fontId="0" fillId="16" borderId="7" numFmtId="0" xfId="0" applyFill="1" applyBorder="1" applyAlignment="1">
      <alignment horizontal="left" vertical="top" wrapText="1"/>
    </xf>
    <xf fontId="0" fillId="16" borderId="8" numFmtId="0" xfId="0" applyFill="1" applyBorder="1" applyAlignment="1">
      <alignment horizontal="left" vertical="top" wrapText="1"/>
    </xf>
    <xf fontId="6" fillId="16" borderId="6" numFmtId="0" xfId="0" applyFont="1" applyFill="1" applyBorder="1" applyAlignment="1">
      <alignment horizontal="left" vertical="center" wrapText="1"/>
    </xf>
    <xf fontId="0" fillId="16" borderId="7" numFmtId="0" xfId="0" applyFill="1" applyBorder="1" applyAlignment="1">
      <alignment horizontal="left" vertical="center" wrapText="1"/>
    </xf>
    <xf fontId="0" fillId="16" borderId="8" numFmtId="0" xfId="0" applyFill="1" applyBorder="1" applyAlignment="1">
      <alignment horizontal="left" vertical="center" wrapText="1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6" borderId="3" numFmtId="160" xfId="0" applyNumberFormat="1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left" vertical="center" wrapText="1"/>
    </xf>
    <xf fontId="6" fillId="17" borderId="3" numFmtId="160" xfId="0" applyNumberFormat="1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right" vertical="top"/>
    </xf>
    <xf fontId="6" fillId="0" borderId="7" numFmtId="49" xfId="0" applyNumberFormat="1" applyFont="1" applyBorder="1" applyAlignment="1">
      <alignment horizontal="right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160" xfId="0" applyNumberFormat="1" applyFont="1" applyFill="1" applyBorder="1" applyAlignment="1">
      <alignment horizontal="center" vertical="top" wrapText="1"/>
    </xf>
    <xf fontId="6" fillId="16" borderId="7" numFmtId="160" xfId="0" applyNumberFormat="1" applyFont="1" applyFill="1" applyBorder="1" applyAlignment="1">
      <alignment horizontal="center" vertical="top"/>
    </xf>
    <xf fontId="6" fillId="16" borderId="8" numFmtId="160" xfId="0" applyNumberFormat="1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3"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4" t="s">
        <v>26</v>
      </c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6"/>
      <c r="AN18" s="21" t="s">
        <v>25</v>
      </c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37" t="s">
        <v>27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8" t="s">
        <v>28</v>
      </c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9">
        <v>0</v>
      </c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>
        <f>CJ18</f>
        <v>0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40">
        <f>0.011*24*30</f>
        <v>7.9199999999999999</v>
      </c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39">
        <f>DR18-DA18-0.3276097191+0.000621719099999988</f>
        <v>7.5930119999999999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L14" activeCellId="0" sqref="EL14:F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1" t="str">
        <f>стр.1!BZ11</f>
        <v>Сентябрь</v>
      </c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10">
        <v>20</v>
      </c>
      <c r="CS7" s="10"/>
      <c r="CT7" s="10"/>
      <c r="CU7" s="10"/>
      <c r="CV7" s="42" t="str">
        <f>стр.1!CV11</f>
        <v>25</v>
      </c>
      <c r="CW7" s="42"/>
      <c r="CX7" s="42"/>
      <c r="CY7" s="42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3" t="str">
        <f>стр.1!A13</f>
        <v xml:space="preserve">1-30 сентября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44" t="s">
        <v>15</v>
      </c>
      <c r="B12" s="44"/>
      <c r="C12" s="44"/>
      <c r="D12" s="44"/>
      <c r="E12" s="44"/>
      <c r="F12" s="44" t="s">
        <v>31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17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 t="s">
        <v>32</v>
      </c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 t="s">
        <v>33</v>
      </c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 t="s">
        <v>34</v>
      </c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 t="s">
        <v>21</v>
      </c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 t="s">
        <v>22</v>
      </c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 t="s">
        <v>35</v>
      </c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 t="s">
        <v>36</v>
      </c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="22" customFormat="1" ht="12">
      <c r="A13" s="45">
        <v>1</v>
      </c>
      <c r="B13" s="46"/>
      <c r="C13" s="46"/>
      <c r="D13" s="46"/>
      <c r="E13" s="47"/>
      <c r="F13" s="48">
        <v>2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3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>
        <v>4</v>
      </c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>
        <v>5</v>
      </c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>
        <v>6</v>
      </c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>
        <v>7</v>
      </c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>
        <v>8</v>
      </c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>
        <v>9</v>
      </c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>
        <v>10</v>
      </c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="27" customFormat="1" ht="59.25" customHeight="1">
      <c r="A14" s="49"/>
      <c r="B14" s="50"/>
      <c r="C14" s="50"/>
      <c r="D14" s="50"/>
      <c r="E14" s="51"/>
      <c r="F14" s="52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4"/>
      <c r="W14" s="52" t="str">
        <f>стр.1!W18</f>
        <v xml:space="preserve">Газопровод-отвод к предприятию ОАО «СК «Агроэнерго»</v>
      </c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4"/>
      <c r="AN14" s="5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 t="s">
        <v>37</v>
      </c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6" t="s">
        <v>38</v>
      </c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40">
        <f>стр.1!CJ18</f>
        <v>0</v>
      </c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57">
        <f>стр.1!DA18</f>
        <v>0</v>
      </c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37">
        <f>стр.1!DR18</f>
        <v>7.9199999999999999</v>
      </c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57">
        <f>стр.1!EL18</f>
        <v>7.5930119999999999</v>
      </c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Z16" activeCellId="0" sqref="Z16:AO16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1" t="str">
        <f>стр.1!BZ11</f>
        <v>Сентябрь</v>
      </c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10">
        <v>20</v>
      </c>
      <c r="DB7" s="10"/>
      <c r="DC7" s="10"/>
      <c r="DD7" s="10"/>
      <c r="DE7" s="16" t="s">
        <v>10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3" t="str">
        <f>стр.1!A13</f>
        <v xml:space="preserve">1-30 сентября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44" t="s">
        <v>41</v>
      </c>
      <c r="B12" s="44"/>
      <c r="C12" s="44"/>
      <c r="D12" s="44"/>
      <c r="E12" s="44"/>
      <c r="F12" s="44"/>
      <c r="G12" s="44"/>
      <c r="H12" s="44"/>
      <c r="I12" s="44"/>
      <c r="J12" s="44"/>
      <c r="K12" s="44" t="s">
        <v>31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 t="s">
        <v>42</v>
      </c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="12" customFormat="1" ht="13.5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58">
        <v>1</v>
      </c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60"/>
      <c r="BH13" s="58">
        <v>2</v>
      </c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60"/>
      <c r="CP13" s="58">
        <v>3</v>
      </c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60"/>
      <c r="DX13" s="44" t="s">
        <v>43</v>
      </c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</row>
    <row r="14" s="12" customFormat="1" ht="13.5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58" t="s">
        <v>44</v>
      </c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60"/>
      <c r="BH14" s="58" t="s">
        <v>45</v>
      </c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60"/>
      <c r="CP14" s="58" t="s">
        <v>46</v>
      </c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60"/>
      <c r="DX14" s="44" t="s">
        <v>43</v>
      </c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</row>
    <row r="15" s="12" customFormat="1" ht="46.5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 t="s">
        <v>47</v>
      </c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 t="s">
        <v>48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 t="s">
        <v>49</v>
      </c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 t="s">
        <v>48</v>
      </c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 t="s">
        <v>49</v>
      </c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 t="s">
        <v>48</v>
      </c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 t="s">
        <v>49</v>
      </c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 t="s">
        <v>48</v>
      </c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</row>
    <row r="16" s="22" customFormat="1" ht="74.25" customHeight="1">
      <c r="A16" s="61" t="s">
        <v>50</v>
      </c>
      <c r="B16" s="62"/>
      <c r="C16" s="62"/>
      <c r="D16" s="62"/>
      <c r="E16" s="62"/>
      <c r="F16" s="62"/>
      <c r="G16" s="62"/>
      <c r="H16" s="62"/>
      <c r="I16" s="62"/>
      <c r="J16" s="63"/>
      <c r="K16" s="44" t="str">
        <f>стр.2!W14</f>
        <v xml:space="preserve">Газопровод-отвод к предприятию ОАО «СК «Агроэнерго»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64">
        <f>стр.1!EL18</f>
        <v>7.5930119999999999</v>
      </c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6"/>
      <c r="AP16" s="48" t="s">
        <v>51</v>
      </c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4" t="s">
        <v>51</v>
      </c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8" t="s">
        <v>51</v>
      </c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 t="s">
        <v>51</v>
      </c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 t="s">
        <v>51</v>
      </c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 t="s">
        <v>51</v>
      </c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 t="s">
        <v>51</v>
      </c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Z14" activeCellId="0" sqref="DZ14:FE14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53</v>
      </c>
      <c r="BR7" s="41" t="str">
        <f>стр.1!BZ11</f>
        <v>Сентябрь</v>
      </c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10">
        <v>20</v>
      </c>
      <c r="CK7" s="10"/>
      <c r="CL7" s="10"/>
      <c r="CM7" s="10"/>
      <c r="CN7" s="42" t="str">
        <f>стр.1!CV11</f>
        <v>25</v>
      </c>
      <c r="CO7" s="42"/>
      <c r="CP7" s="42"/>
      <c r="CQ7" s="42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3" t="str">
        <f>стр.1!A13</f>
        <v xml:space="preserve">1-30 сентября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44" t="s">
        <v>54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 t="s">
        <v>55</v>
      </c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 t="s">
        <v>56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 t="s">
        <v>57</v>
      </c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 t="s">
        <v>58</v>
      </c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 t="s">
        <v>59</v>
      </c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</row>
    <row r="13" s="22" customFormat="1" ht="12">
      <c r="A13" s="48">
        <v>1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>
        <v>2</v>
      </c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>
        <v>3</v>
      </c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>
        <v>4</v>
      </c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>
        <v>5</v>
      </c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>
        <v>6</v>
      </c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</row>
    <row r="14" s="27" customFormat="1" ht="123" customHeight="1">
      <c r="A14" s="67" t="s">
        <v>60</v>
      </c>
      <c r="B14" s="67" t="s">
        <v>60</v>
      </c>
      <c r="C14" s="67" t="s">
        <v>60</v>
      </c>
      <c r="D14" s="67" t="s">
        <v>60</v>
      </c>
      <c r="E14" s="67" t="s">
        <v>60</v>
      </c>
      <c r="F14" s="67" t="s">
        <v>60</v>
      </c>
      <c r="G14" s="67" t="s">
        <v>60</v>
      </c>
      <c r="H14" s="67" t="s">
        <v>60</v>
      </c>
      <c r="I14" s="67" t="s">
        <v>60</v>
      </c>
      <c r="J14" s="67" t="s">
        <v>60</v>
      </c>
      <c r="K14" s="67" t="s">
        <v>60</v>
      </c>
      <c r="L14" s="67" t="s">
        <v>60</v>
      </c>
      <c r="M14" s="67" t="s">
        <v>60</v>
      </c>
      <c r="N14" s="67" t="s">
        <v>60</v>
      </c>
      <c r="O14" s="67" t="s">
        <v>60</v>
      </c>
      <c r="P14" s="67" t="s">
        <v>60</v>
      </c>
      <c r="Q14" s="67" t="s">
        <v>60</v>
      </c>
      <c r="R14" s="67" t="s">
        <v>60</v>
      </c>
      <c r="S14" s="67" t="s">
        <v>60</v>
      </c>
      <c r="T14" s="67" t="s">
        <v>60</v>
      </c>
      <c r="U14" s="67" t="s">
        <v>60</v>
      </c>
      <c r="V14" s="67" t="s">
        <v>60</v>
      </c>
      <c r="W14" s="67" t="s">
        <v>61</v>
      </c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56" t="s">
        <v>38</v>
      </c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40">
        <f>стр.1!CJ18</f>
        <v>0</v>
      </c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57">
        <f>BO14</f>
        <v>0</v>
      </c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40">
        <f>стр.1!EL18</f>
        <v>7.5930119999999999</v>
      </c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</row>
    <row r="15" s="27" customFormat="1" ht="16.5" customHeight="1">
      <c r="A15" s="55" t="s">
        <v>62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B8" activeCellId="0" sqref="DB8:DQ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70" t="s">
        <v>64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71" t="s">
        <v>65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 t="s">
        <v>66</v>
      </c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 t="s">
        <v>67</v>
      </c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 t="s">
        <v>68</v>
      </c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 t="s">
        <v>69</v>
      </c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 t="s">
        <v>70</v>
      </c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 t="s">
        <v>71</v>
      </c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 t="s">
        <v>72</v>
      </c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</row>
    <row r="7" s="22" customFormat="1" ht="12">
      <c r="A7" s="48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>
        <v>2</v>
      </c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>
        <v>3</v>
      </c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>
        <v>4</v>
      </c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>
        <v>5</v>
      </c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>
        <v>6</v>
      </c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>
        <v>7</v>
      </c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>
        <v>8</v>
      </c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</row>
    <row r="8" s="27" customFormat="1" ht="12">
      <c r="A8" s="71" t="s">
        <v>73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 t="s">
        <v>74</v>
      </c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40">
        <f>11</f>
        <v>11</v>
      </c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57">
        <f>стр.1!DR18-стр.1!EL18</f>
        <v>0.32698800000000006</v>
      </c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40">
        <f>0.0296129+3.86255</f>
        <v>3.8921629000000002</v>
      </c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>
        <f>AN8-CD8</f>
        <v>7.1078370999999994</v>
      </c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72" t="s">
        <v>51</v>
      </c>
      <c r="DS8" s="72"/>
      <c r="DT8" s="72"/>
      <c r="DU8" s="72"/>
      <c r="DV8" s="72"/>
      <c r="DW8" s="72"/>
      <c r="DX8" s="72"/>
      <c r="DY8" s="72"/>
      <c r="DZ8" s="72"/>
      <c r="EA8" s="72"/>
      <c r="EB8" s="72"/>
      <c r="EC8" s="72"/>
      <c r="ED8" s="72"/>
      <c r="EE8" s="72"/>
      <c r="EF8" s="72"/>
      <c r="EG8" s="72"/>
      <c r="EH8" s="72"/>
      <c r="EI8" s="72"/>
      <c r="EJ8" s="72"/>
      <c r="EK8" s="72"/>
      <c r="EL8" s="72"/>
      <c r="EM8" s="72"/>
      <c r="EN8" s="71" t="s">
        <v>51</v>
      </c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</row>
    <row r="9" s="27" customFormat="1" ht="1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revision>4</cp:revision>
  <dcterms:created xsi:type="dcterms:W3CDTF">2008-10-01T13:21:49Z</dcterms:created>
  <dcterms:modified xsi:type="dcterms:W3CDTF">2025-10-06T22:59:01Z</dcterms:modified>
</cp:coreProperties>
</file>