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-120" yWindow="-120" windowWidth="29040" windowHeight="16440"/>
  </bookViews>
  <sheets>
    <sheet name="11" sheetId="1" r:id="rId1"/>
  </sheets>
  <definedNames>
    <definedName name="_xlnm._FilterDatabase" localSheetId="0" hidden="1">'11'!$A$14:$Y$115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1" l="1"/>
  <c r="P26" i="1" l="1"/>
  <c r="F26" i="1"/>
  <c r="G28" i="1" l="1"/>
  <c r="F28" i="1"/>
  <c r="P113" i="1" l="1"/>
  <c r="O113" i="1"/>
  <c r="P108" i="1" l="1"/>
  <c r="O108" i="1"/>
  <c r="P36" i="1"/>
  <c r="O36" i="1"/>
  <c r="P25" i="1"/>
  <c r="O25" i="1"/>
  <c r="P23" i="1"/>
  <c r="O23" i="1"/>
  <c r="O107" i="1" l="1"/>
  <c r="P107" i="1"/>
  <c r="O17" i="1"/>
  <c r="P17" i="1"/>
  <c r="O51" i="1"/>
  <c r="P51" i="1"/>
  <c r="P106" i="1" l="1"/>
  <c r="P16" i="1"/>
  <c r="O16" i="1"/>
  <c r="O106" i="1"/>
  <c r="P15" i="1" l="1"/>
  <c r="O15" i="1"/>
</calcChain>
</file>

<file path=xl/sharedStrings.xml><?xml version="1.0" encoding="utf-8"?>
<sst xmlns="http://schemas.openxmlformats.org/spreadsheetml/2006/main" count="2028" uniqueCount="503">
  <si>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</si>
  <si>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</si>
  <si>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</si>
  <si>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</si>
  <si>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</si>
  <si>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</si>
  <si>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</si>
  <si>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</si>
  <si>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</si>
  <si>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</si>
  <si>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</si>
  <si>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</si>
  <si>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</si>
  <si>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</si>
  <si>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</si>
  <si>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</si>
  <si>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</si>
  <si>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</si>
  <si>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</si>
  <si>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</si>
  <si>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</si>
  <si>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</si>
  <si>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</si>
  <si>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</si>
  <si>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</si>
  <si>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</si>
  <si>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</si>
  <si>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</si>
  <si>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</si>
  <si>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</si>
  <si>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</si>
  <si>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</si>
  <si>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</si>
  <si>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</si>
  <si>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</si>
  <si>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</si>
  <si>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</si>
  <si>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</si>
  <si>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</si>
  <si>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</si>
  <si>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</si>
  <si>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</si>
  <si>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</si>
  <si>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</si>
  <si>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</si>
  <si>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</si>
  <si>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</si>
  <si>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</si>
  <si>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</si>
  <si>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</si>
  <si>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</si>
  <si>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1000 мм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</si>
  <si>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</si>
  <si>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</si>
  <si>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500 мм</t>
  </si>
  <si>
    <t>Реконструкция ТМ-33 от ХТЭЦ-3 с применением инновационных технологий ППУ и ОДК. ХТС</t>
  </si>
  <si>
    <t>F_505-ХТСКх-19тп</t>
  </si>
  <si>
    <t>F_505-ХТСКх-20тп</t>
  </si>
  <si>
    <t>Амурская область</t>
  </si>
  <si>
    <t>F_505-АГ-21тп</t>
  </si>
  <si>
    <t>H_505-АГ-31</t>
  </si>
  <si>
    <t>Приморский край</t>
  </si>
  <si>
    <t>H_505-ПГт-67тп</t>
  </si>
  <si>
    <t>ООО "ЖилКапИнвест"</t>
  </si>
  <si>
    <t>F_505-ПГт-1тп</t>
  </si>
  <si>
    <t>Республика САХА (Якутия)</t>
  </si>
  <si>
    <t>Еврейская автономная область</t>
  </si>
  <si>
    <t>F_505-ХТСКб-6тп</t>
  </si>
  <si>
    <t>800 мм</t>
  </si>
  <si>
    <t>от «14» июня 2016 г. № 533</t>
  </si>
  <si>
    <t>700 мм</t>
  </si>
  <si>
    <t>600 мм</t>
  </si>
  <si>
    <t>300 мм</t>
  </si>
  <si>
    <t>400 мм</t>
  </si>
  <si>
    <t>Котельная "Северная" (СП ПТС)</t>
  </si>
  <si>
    <t>400 Гкал/час</t>
  </si>
  <si>
    <t>котельная "Волочаевский городок" в г. Хабаровске</t>
  </si>
  <si>
    <t>ТМ-25 в г. Хабаровске</t>
  </si>
  <si>
    <t>Теплотрасса по ул. Промышленная-Саратовская в г. Хабаровске</t>
  </si>
  <si>
    <t>ТМ-33 в Г. Хабаровске</t>
  </si>
  <si>
    <t>ТМ № 4 в г. Благовещенске</t>
  </si>
  <si>
    <t xml:space="preserve">ТМ №3 в г. Благовещенске </t>
  </si>
  <si>
    <t xml:space="preserve">Тепловая сеть от ответвления коллекторов ТЭЦ-2 до теплотрассы на Патрокл   в г. Владивостоке. (СП ПТС) </t>
  </si>
  <si>
    <t>256,8 Гкал/ч</t>
  </si>
  <si>
    <t xml:space="preserve">Расширение котельной "Северная" с установкой котла КВГМ-100. (СП ПТС) 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</si>
  <si>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</si>
  <si>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</si>
  <si>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</si>
  <si>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</si>
  <si>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</si>
  <si>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</si>
  <si>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</si>
  <si>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</si>
  <si>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</si>
  <si>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</si>
  <si>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</si>
  <si>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</si>
  <si>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</si>
  <si>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</si>
  <si>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</si>
  <si>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</si>
  <si>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</si>
  <si>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</si>
  <si>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</si>
  <si>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</si>
  <si>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</si>
  <si>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</si>
  <si>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</si>
  <si>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</si>
  <si>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</si>
  <si>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</si>
  <si>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</si>
  <si>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</si>
  <si>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</si>
  <si>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</si>
  <si>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</si>
  <si>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</si>
  <si>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</si>
  <si>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</si>
  <si>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</si>
  <si>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</si>
  <si>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</si>
  <si>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</si>
  <si>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</si>
  <si>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</si>
  <si>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</si>
  <si>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</si>
  <si>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</si>
  <si>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</si>
  <si>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</si>
  <si>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6,369  Гкал/ч</t>
  </si>
  <si>
    <t>23,139  Гкал/ч</t>
  </si>
  <si>
    <t>4860 т/час</t>
  </si>
  <si>
    <t xml:space="preserve">МУП  города Хабаровска "Тепловые сети" ООО "Строительная компания "Монолит"; Тепловые сети МУП ООО "Компания "Ковчег"; Тепловые сети МУП ИП Шихов Г.В.; Тепловые сети МУП ФГКОУВПО "Хабаровский пограничный институт ФСБ РФ"; Тепловые сети МУП ФГКОУВПО "Хабаровский пограничный институт ФСБ РФ"; ООО "Центральный продовольственный рынок"; Тепловые сети МУП ОАО "ХРСК"; Тепловые сети МУП ООО "Новые технологии Хабаровска"; Джабарова А.Г.; ООО Центральный продовольственный рынок; "Тепловые сети" МУП ЗАО "ТРАНСТРЭЙДСТРОЙ"; "Тепловые сети" МУП        ИП Басманова Л.В.; МУП г.Хабаровска "Тепловые сети" ООО" АмурСтройСервис";  Тепловые сети МУП  собственник жилого дома;  Тепловые сети МУП  владелец ООО "Грант";  Сапунков Александр Давыдович; </t>
  </si>
  <si>
    <t>ПНС № 324 в г. Хабаровске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</si>
  <si>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</si>
  <si>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</si>
  <si>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H_505-АГ-47</t>
  </si>
  <si>
    <t>F_505-АГ-24</t>
  </si>
  <si>
    <t xml:space="preserve">ТМ на ЦЭС в г. Благовещенске </t>
  </si>
  <si>
    <t>ПНС на ТМ №3 в г. Благовещенске</t>
  </si>
  <si>
    <t>0 т/ч</t>
  </si>
  <si>
    <t>5100 т/ч</t>
  </si>
  <si>
    <t>93,8 Гкал/час</t>
  </si>
  <si>
    <t>500/600/700/800 мм</t>
  </si>
  <si>
    <t>800/1000/1200 мм</t>
  </si>
  <si>
    <t>700/900 мм</t>
  </si>
  <si>
    <t>500 Гкал/час</t>
  </si>
  <si>
    <t>300 Гкал/час</t>
  </si>
  <si>
    <t>666/71-17</t>
  </si>
  <si>
    <t>126,7  Гкал/час</t>
  </si>
  <si>
    <t xml:space="preserve"> Тепловая сеть от УТ3720 до объекта: Группа объектов жилого строительства по адресу ул. Нейбута, 17 в г. Владивосток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</si>
  <si>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</si>
  <si>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 xml:space="preserve">Тепловая сеть МУП г.Хабаровска "Тепловые сети" технологически связана с  тепловой сетью АО "ДГК" от точки 328 на ТМ-32 до участка 328.27/1 для подключения объекта "Здание магазина по ул. Советепловая сетькая, 50"; тепловая сеть в точке подключения 326.64/3 ТМ-32 до границ земельного участка объекта «Ореховая сопка "Детепловая сетький садв жилом районе "Ореховая сопка в г.Хабаровске"; 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"Объект торгового назначения и административное здание по ул. Лазо, 21"; тепловая сеть МУП г.Хабаровска "Тепловые сети" технологически связана с  тепловой сетью АО "ДГК" от точки 327 на ТМ-32 до участка 327.119/3 для подключения объекта "Торговый комплекс по ул. Воронежской";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«Хабаровский пограничный институт Федеральной службы безопасности Российской Федерации» (г. Хабаровск)";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««1-этажное хранилище на 48 единиц автомобильной техники, обеспечивающей учебный процесс";  тепловая сеть от точки подключения 620.44/3 ТМ-32 до границ земельного участка объекта «Торговый комплекс с кафе, расположенный на земельном участке, принадлежащем ООО "Центральный продовольственный рынок в границах улицы Пушкина - Амурский бульвар"; 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"Группа жилых домов в микрорайоне Большая - Вяземская в г. Хабаровске, участок № 4, жилой дом с подземной автостоянкой";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"Многоквартирный жилой дом по ул. Камская,6"; тепловая сеть в точке подключения 391.119/3 ТМ-32 до границ земельного участка объекта «Производственное здание с бытовымми помещениями по пер. Степной, 17"; тепловая сеть в точке подключения 620.44/3 ТМ-32 до границ земельного участка объекта «Торговый комплекс с кафе, располаженный на земельном участке кадастровый номер27:23:000000:0269,принадлежащем ООО "Центральный продовольственный рынок" в границах улицы Пушкина-Амурский бульвар г. Хабаровска"; тепловая сеть МУП г.Хабаровска "Тепловые сети" технологически связана с  тепловой сетью АО "ДГК" от точки 391 на ТМ-32 до участка 621.00/3 для подключения объекта "Здание склад-магазина литер"г.Хабаровск Ул.Батуевская ветка 20"; тепловая сеть МУП г.Хабаровска "Тепловые сети" технологически связана с  тепловой сетью АО "ДГК" от точки 329 на ТМ-32 до участка 329.34/1 для подключения объекта "Производственное помещение (гараж и автосервис) по ул.Л.Шмидта,3"; тепловая сеть МУП г.Хабаровска "Тепловые сети" технологически связана с  тепловой сетью АО "ДГК" от точки 392 на ТМ-32 до участка 392.109/3 для подключения объекта "Жилой дом по улДемьяна Бедного в г.Хабаровске;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"Индивидуальный жилой дом на земельных участках по ул. Железнодорожная 21,23,25; тепловая сеть МУП г.Хабаровска "Тепловые сети" технологически связана с  тепловой сетью АО "ДГК" от точки 391 на ТМ-32 до участка 391.108/1 для подключения объекта "Многоэтажный жилой дом с подземной автостоянкой по пер. Албанскому в г. Хабаровске";  тепловая сеть от точки подключения 327.92/1 ТМ-32 до границ земельного участка объекта «Индивидуальный жилой дом по адресу: г.Хабаровск. Ул. Безымянная. 21"; </t>
  </si>
  <si>
    <t>I_505-ХТСКх-61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</si>
  <si>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</si>
  <si>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</si>
  <si>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</si>
  <si>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</si>
  <si>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</si>
  <si>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109,49 Гкал/ч</t>
  </si>
  <si>
    <t>0 Гкал/ч</t>
  </si>
  <si>
    <t>5,82 Гкал/ч</t>
  </si>
  <si>
    <t>357,4 Гкал/ч</t>
  </si>
  <si>
    <t>297,3 Гкал/ч</t>
  </si>
  <si>
    <t>249,9 Гкал/ч</t>
  </si>
  <si>
    <t>I_505-ПГт-119тп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</si>
  <si>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</si>
  <si>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</si>
  <si>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</si>
  <si>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</si>
  <si>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</si>
  <si>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</si>
  <si>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</si>
  <si>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</si>
  <si>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</si>
  <si>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Строительство ПНС-324 (450 Гкал/час) ХТС</t>
  </si>
  <si>
    <t>I_505-НГ-68</t>
  </si>
  <si>
    <t>I_505-НГ-69</t>
  </si>
  <si>
    <t>I_505-НГ-70</t>
  </si>
  <si>
    <t>ТМ-31 в г. Хабаровске</t>
  </si>
  <si>
    <t>376 Гкал/час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</si>
  <si>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</si>
  <si>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 xml:space="preserve"> 15.12.2016 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</si>
  <si>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</si>
  <si>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</si>
  <si>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</si>
  <si>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</si>
  <si>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</si>
  <si>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</si>
  <si>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</si>
  <si>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</si>
  <si>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</si>
  <si>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</si>
  <si>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</si>
  <si>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</si>
  <si>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</si>
  <si>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</si>
  <si>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J_505-АГ-81тп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</si>
  <si>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</si>
  <si>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</si>
  <si>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</si>
  <si>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</si>
  <si>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296/71-18</t>
  </si>
  <si>
    <t xml:space="preserve"> Тепловая сеть от точки полкючения 360.24/3 ТМ-33 до границ земельного участка объекта"Комплекс жилых домов социльного назначения для инвалидов, детей-сирот и семей, имеющих детей-инвалидов в г. Хабаровске" Березовка</t>
  </si>
  <si>
    <t>КГКУ СЗ Министерство стоительства Хабаровского края</t>
  </si>
  <si>
    <t>200/150/100 мм</t>
  </si>
  <si>
    <t>Тепловая сеть до комплекса жилых домов социального назначения для инвалидов, детей-сирот и семей, имеющих детей-инвалидов в г. Хабаровске»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</si>
  <si>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России",</t>
  </si>
  <si>
    <t>Тепловая сеть от точки подключения УТ-0903 до объекта: "Административное здание по ул. Тигровая, 23 б"</t>
  </si>
  <si>
    <t>ООО "ИнвестройСтрой"</t>
  </si>
  <si>
    <t>Тепловая сеть до границы с инженерно-техническими сетями дома в г. Владивостоке по ул. Тигровая, 23б г. Владивосток</t>
  </si>
  <si>
    <t>1,4 Гкал/час</t>
  </si>
  <si>
    <t>108 мм</t>
  </si>
  <si>
    <t>0 мм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</si>
  <si>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</si>
  <si>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</si>
  <si>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</si>
  <si>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</si>
  <si>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</si>
  <si>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</si>
  <si>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Тепловая сеть УТ01111Б - УТ01114/1 по ул.Ульяновская  г. Артем</t>
  </si>
  <si>
    <t>71,242 Гкал/час</t>
  </si>
  <si>
    <t>Тепловая сеть УТ1129 - УТ1130 УП-1 ул.Посьетская с 2Ду г Владивостоке</t>
  </si>
  <si>
    <t>23,955 Гкал/час</t>
  </si>
  <si>
    <t>400мм</t>
  </si>
  <si>
    <t>Тепловая сеть в точке подключения  к магистральным тепловым сетям в УТ-2601А до объекта: «Многофункциональный комплекс в районе ул. Добровольского, 5 в г. Владивостоке»</t>
  </si>
  <si>
    <t xml:space="preserve">МУПВ «ВПЭС» в целях подключения объекта ООО "Крылатый" </t>
  </si>
  <si>
    <t>Тепловая сеть УП-2 (между УТ2605 и УТ2606) до УТ2607 ул.Борисенко г. Владивостоке</t>
  </si>
  <si>
    <t>117,286 Гкал/час</t>
  </si>
  <si>
    <t>800мм</t>
  </si>
  <si>
    <t>437/71-18</t>
  </si>
  <si>
    <t>Тепловая сеть от точи подключения- ближайшая неподвижная опора на теплотрассе № 24 до объекта: "Многофункциональный жилой комплекс "Аквамарин" в районе б. Федорова в г. Владивостоке" 1 этап. Жилой дом № 1 (блок-секции 1 и 2) со встроено-пристроенными помещениями и автостоянкой"</t>
  </si>
  <si>
    <t>ООО СП "Строитель"</t>
  </si>
  <si>
    <t>Тепловая сеть УТ2416А - УТ2416 (т.А) ул.Набережная Дн 820х8 L=2х120п.м. г. Владивосток</t>
  </si>
  <si>
    <t>42,357 Гкал/час</t>
  </si>
  <si>
    <t>720 мм</t>
  </si>
  <si>
    <t>820 мм</t>
  </si>
  <si>
    <t>Техперевооружение теплотрассы УТ1229 до УТ1230 ул.Вилкова - ул.Калинина Дн 720х9 L=524 пм</t>
  </si>
  <si>
    <t>I_505-ПГт-116тп</t>
  </si>
  <si>
    <t>22/71-19</t>
  </si>
  <si>
    <t>ФГБОУ ВО "МГУ им.адм. Г.И. Невельского"</t>
  </si>
  <si>
    <t>УТ-1229 - УТ-1230 в г. Владивостоке</t>
  </si>
  <si>
    <t>26,31  Гкал/ч</t>
  </si>
  <si>
    <t>9,54 Гкал/ч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</si>
  <si>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</si>
  <si>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</si>
  <si>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Техперевооружение тепломагистрали № 11 участок от УТ-1140 в сторону УТ-1143 ул. Станюковича</t>
  </si>
  <si>
    <t>J_505-ПГт-126тп</t>
  </si>
  <si>
    <t>Тепломагистраль №11 в г. Владивосток</t>
  </si>
  <si>
    <t>Хабаровский край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</si>
  <si>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</si>
  <si>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</si>
  <si>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</si>
  <si>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</si>
  <si>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</si>
  <si>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</si>
  <si>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</si>
  <si>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</si>
  <si>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</si>
  <si>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</si>
  <si>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Приказ Минэнерго России об утверждении актуализированной схемы теплоснабжения г. Хабаровска до 2034 г. от 22.05.2019 № 500</t>
  </si>
  <si>
    <t>500/700мм</t>
  </si>
  <si>
    <t xml:space="preserve">Общество с ограниченной ответственностью «Инвестиционно строительная компания «Реал Строй», Ковальский Александр Борисович </t>
  </si>
  <si>
    <t>ТМ-32 в г. Хабаровске</t>
  </si>
  <si>
    <t>316 Гкал/час</t>
  </si>
  <si>
    <t xml:space="preserve"> 21.03.2019 </t>
  </si>
  <si>
    <t xml:space="preserve">138/ХТСК-19 </t>
  </si>
  <si>
    <t>Приказ департамента по ЖКХ и топливным ресурсам Приморского края от 20.04.2018 №19-54/2</t>
  </si>
  <si>
    <t>13,665 Гкал/час</t>
  </si>
  <si>
    <t>Теплотрасса УТ 1071 -  Узел "Б" ул. Новоивановская в г. Владивостоке</t>
  </si>
  <si>
    <t>124,49 Гкал/час</t>
  </si>
  <si>
    <t>теплотрасса УТ0105 - УТ0107  ул.Багратиона в г. Владивостоке</t>
  </si>
  <si>
    <t>159,45 Гкал/час</t>
  </si>
  <si>
    <t xml:space="preserve"> теплотрасса УТ0213 - УТ0214 в г. Владивостоке</t>
  </si>
  <si>
    <t>Тепловая сеть для подключения объектов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</si>
  <si>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Тепловая сеть для подключения объектов :«Многоквартирный жилой дом, спортивно-реабилитационный комплекс по ул. Невельского, 1а в г. Владивостоке»</t>
  </si>
  <si>
    <t>МУПВ «ВПЭС» в целях подключения объекта ООО фирма «БЕСТ»</t>
  </si>
  <si>
    <t>ОАО "Владмебель", МКУ "ДСО ВГО"</t>
  </si>
  <si>
    <t>532/71-18</t>
  </si>
  <si>
    <t>250 мм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</si>
  <si>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</si>
  <si>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</si>
  <si>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</si>
  <si>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</si>
  <si>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</si>
  <si>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гг";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</si>
  <si>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t>Общество с ограниченной ответственностью  «Коммунальные сети»; Общество с ограниченной ответственностью  «УИП ДВ»;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"Айсберг-Трэйдинг"; ООО "УИП"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</si>
  <si>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МУП; Тепловые сети МУП собственник Коровушкин В.А.; ЦБРФ</t>
  </si>
  <si>
    <t>АО "Амурстрой"; ООО "Благовещенскстрой"; ООО "Фаворит-Сервис"; ООО "Хуа Син"; ООО "Сатурн"; ЗАО "АНК";Вишневский А.Н.; АО "Амурстрой"; ООО "Мегатек Строй Инвест";  АО "Строительная компания №1"; ООО "Мегатек Строй Инвест"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</si>
  <si>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9; Гараж с административными помещениями и склад" по ул.Б/Хмельницкого, 21 в кв.34.</t>
  </si>
  <si>
    <t>ОАО "Благовещенскстрой"; ГКУ "Автотранспортное предприятие Законодательного Собрания Амурской области"</t>
  </si>
  <si>
    <t>ФКП "УЗКС МО РФ"; ООО "ВерноПасификГрупп"; МУПВ "ВПЭС"</t>
  </si>
  <si>
    <t>Общество с ограниченной ответственностью «ЛЕРУА МЕРЛЕН ВОСТОК»;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телевидения"; ООО "К-РИШУВИЛЛ", МУП г. Хабаровска "Тепловые сети" ООО Фонд жилищного строительства"; МУП г. Хабаровска "Тепловые сети" КГКУ "СЗ Министерства строительства Хабаровского края"; МУП г. Хабаровска "Тепловые сети" ООО "УИП "; МУП г. Хабаровска "Тепловые сети" ООО "Броско"; МУП г. Хабаровска "Тепловые сети" ООО "Мой выбор"</t>
  </si>
  <si>
    <t>Тепловая сеть    для подключения объекта «Торгово-развлекательный центр по Чернореченскому шоссе в г. Хабаровске»;</t>
  </si>
  <si>
    <t xml:space="preserve"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Многоквартирный жилой дом Литер 2 в с. Чигири ЖК Южный.;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комплекс»; Многоквартирный жилой дом Литер13 в микр-не "Солнечный", Многоквартирный  жилой  дом  Литер 6 (1-ая очередь) со  встроенными , Многоквартирный жилой дом Литер 1 с трансформаторной подстанцией в с. Чигири, Многоквартирный жилой дом Литер 2 в с. Чигири, Многоквартирный  жилой  дом  Л-12  в  квартале  404 , Многоквартирный  жилой  дом  Л-13  в  квартале  404,Многоквартирный жилой дом Литер 3  в с. Чигири </t>
  </si>
  <si>
    <t xml:space="preserve">Тепловая сеть от ТК4 до границ земельного участка объекта "Реконструкция здания – пристройка крытого катка квартал 177"; Тепловая сеть от ТК12 до границ земельного участка объекта "Многоквартирный  жилой  дом (1-ая очередь) в  квартале  88"; Тепловая сеть №1ЦР от ТК-7Ц до границ земельного участка объекта "Многоквартирный  жилой  дом Литер01 в квартале 425"; Многоквартирный жилой дом в квартале 11; Многоквартирный жилой дом Литер-2 со встроенными помещениями общественного назначения в кварталй 133, Многоквартирный жилой дом Литер 02 в квартале 120 с общей тепловой нагрузкой  0,3066 Гкал/час; Строительство МОАУ СОШ №22 в  г. Благовещенске. Корпус №2; Цех транспортный литер А6А7 по ул. Ленина,192  в  квартале  605; Офисное здание в квартале 34; Магазин в квартале 87; Многоквартирный  жилой  дом Литер 03  в  квартале 120; Существующие потребители котельной по ул.Чайковского, 155 (Жилые дома); Тепловая сеть от ТК-7Ц №1ЦР к многоквартирному жилому дому со встроенными помещениями общественного назначения в квартале 23;Тепловая сеть от ТК-32Ц к многоквартирному жилому дому в квартале 88 (28:01:010088 :1068);Тепловая сеть №1ЦР от ТК-7Ц до границ земельного участка объекта Многоквартирный жилой дом Литер 2 в квартале 425;Тепловая сеть от ТК-2 т/м№3 до границ земельного участка объекта Торговый комплекс в квартале 169;Тепловая сеть от ТК-6 т/м№3 до границ земельного участка объекта Офисное здание Литер 4 в квартале 192;Тепловая сеть от ТК-19СЗ  до границ земельного участка объекта Многоквартирный жилой дом в квартале 300А; тепловая сеть от ТК-14Ц до границ земельного участка объекта Многоквартирный жилой дом Литер3 в квартале 9;тепловая сеть от УТ-10Ц до границ земельного участка объекта Многоквартирный жилой дом Литер 3 в квартале 424 </t>
  </si>
  <si>
    <t>ДЮСШ № 3; Тимошенко Л.И.; ООО "Народная строительная компания"; ООО "СК "ЦАРСКАЯ УСАДЬБА"; АО "Амурстрой"МАОУ "Школа № 22 г. Благовещенска"; АО "Хэргу";  ООО "Копмлектстройсервис"; ООО "Авоська"; АО "АКС"; ООО "АПИН";ООО "Олимп"; АО Специализированный застройщик "АНК";ООО "КСМ "Чжэнь Син";ОАО "Благовещенскстрой"; УМВД России по Амурской области</t>
  </si>
  <si>
    <t>Прокладка  тепловой сети от УТ01114/9 до границы земельного участка поликлиники по ул. Партизанская,13 Дн 133 L=2х250м.п. в г. Артеме</t>
  </si>
  <si>
    <t>1. Тепловая сеть МУПВ ВПЭС от неподвижных опор возле узлов трубопроводов УТ-1400 и  УТ-2800 до объекта "Жилые комплексы Г1, Г2, В в жилом районе "Снеговая Падь" в г. Владивостоке" ; 
2. УТ-2  по ул. Камский переулок, 6 на тепловой сети МУПВ ВПЭС , связаной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ВМА";
3. Тепловая сеть АО "ДГК" в УТ-4012 к объекту "Жилой комплекс со встроенными помещениями общественного назначения по ул. Лесная, в г. Владивостоке»;
4.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5. Комплекс жилых домов в районе "Снеговая падь", в г. Владивостоке. 1-11 этапы строительства</t>
  </si>
  <si>
    <t>1.Тепловая сеть в точке подключения: узле трубопроводов УТ-01080 до объекта  «Административное здание, магазин по ул. Кирова,73 в г. Артеме» (далее — «Объект»); 2.Тепловая сеть в точке подключения: на границе земельного участка подключаемого объекта, технологически связанная с неподвижной опорой на тепловой сети между УТ-01095/14 - УТ-01095/15 и с магистральной тепловой сетью в УТ-01095А до объекта «Торгово-развлекательный центр «Метрамолл в районе ул. Дзержинского,35 (ул. Фрунзе,89) в г. Артеме»; 3.Тепловая сеть от ближайшей  неподвижной опоры на существующей теплотрассе 2 Ду 125 мм после ДТП микрорайона № 4 на жилые дома по ул. Светлогорская,81 в г. Артеме  до объекта: «Группа многоквартирных жилых домов по ул. Светлогорская в г. Артеме»; 4.Тепловая сеть в узле трубопроводов УТ-01111А до объекта «База АО «Артемовская экспедиция» по ул. Фрунзе, 45 в г. Артеме»; 5.Тепловая сеть в точке подключения: неподвижная опора на магистральной тепловой сетью после УТ-01111 Б до объекта  «Административное здание в районе ул. Фрунзе,54 в г. Артеме; 6. Тепловая сеть в точке подключения: узле трубопроводов УТ-01089 до объекта  «Жилой микрорайон в границах улиц Лазо, Горького, Куйбышева"»; 7. Тепловая сеть до объекта  КГОБУ "Коррекционная школа интернат" по ул. Фрунзе,4 в г. Артеме; 8. Тепловая сеть до объекта " 9-ти этажный жилой дом в границах улиц Куйбышева-Горького-Лазо в г.Артеме" ; 9. Тепловая сеть до объекта "Жилой дом со встроенными помещениями в районе ул.Кирова, 48 в г.Артеме."; 10. Тепловая сеть до объекта" Административное здание . магазин по ул.Кирова, 73 в г.Артеме"</t>
  </si>
  <si>
    <t>ООО "Транзит-Автосервис"; ООО "Гурман"; ООО "Компания Турмалин ДВ"; ОАО "Артемовская экспедиция"; ЧЛ Ягодина М.В.; ООО"Восток-Лидер"; КГОБУ "Коррекционная школа интернат"; ЖСК "Учительский дом"; ООО "Строй-ДВ"; ООО "Транзит-автосервис".</t>
  </si>
  <si>
    <t>1. Тепловая сеть в точке подключения к магистральным тепловым сетям в У Т-1010 до объекта Общественно-деловой центр по Ланинскому переулку,3 в г. Владивостоке»; 2. Тепловая сеть в точке подключения к магистральным тепловым сетям в У Т-2419 до объекта Гараж стоянка с комплексом апартаментов гостиничного типа по ул.Станюковича, 44 в г.Владивостоке; 3. Тепловая сеть в точке подключения  УТ-0903до объекта: «Административное здание по ул. Тигровая, 23б. в г. Владивостоке»</t>
  </si>
  <si>
    <t>МУПВ «ВПЭС» в целях подключения объекта ООО «Тимко»; ООО «ИнвестСтрой»; ООО "Каскад-Строй".</t>
  </si>
  <si>
    <t>Техперевооружение тепловой сети от УТ-1113/02 до УТ-1113/03   ул. Адм.Фокина с 2Ду 500 мм на 2Ду 600 мм</t>
  </si>
  <si>
    <t>K_505-ПГт-127тп</t>
  </si>
  <si>
    <t>1. Тепловая сеть для подключения объекта в УТ-1113/2 :«Реконструкция объекта незавешенного строительства в здание гостиницы по ул.Пограничная, 4»; 2. Тепловая сеть для подключения объекта в УТ-0507 "Гостиница 18 (восемнадцать) этажей по адресу: г.Владивосток. ул.Пограничная, 17": 3. Тепловая сеть для подключения объекта в УТ-1010 "Стилобатная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2"</t>
  </si>
  <si>
    <t>ООО "Арбат-Владивосток",  ООО "ПАРАДАЙЗ ВЛ", МУПВ «ВПЭС» в целях подключения объекта ЧЛ Кривулин А.В.</t>
  </si>
  <si>
    <t xml:space="preserve">Теплотрасса УТ-1113/02 до УТ-1113/03   </t>
  </si>
  <si>
    <t>36,12 Гкал/час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</si>
  <si>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</si>
  <si>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</si>
  <si>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Тепловая сеть для подключения объекта в УТ-2417 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</t>
  </si>
  <si>
    <t>ООО "СП Строитель"</t>
  </si>
  <si>
    <t xml:space="preserve">Теплотрасса от т. "Б" (в районе УТ-2415А) в сторону УТ2416 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</si>
  <si>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</si>
  <si>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</si>
  <si>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Теплотрасса от УТ-1214 в сторону УТ-1216  </t>
  </si>
  <si>
    <t>103,56 Гкал/час</t>
  </si>
  <si>
    <t xml:space="preserve">Техперевооружение тепловой сети от УТ-1055 до УТ-1056 ул. Экипажная c 2Ду 700 мм на 2Ду 800 мм </t>
  </si>
  <si>
    <t>K_505-ПГт-130тп</t>
  </si>
  <si>
    <t>1. Тепловая сеть для подключения объекта  "Здание нежилое (ранее учабный корпус с БЖД-Горный институт ДВГТУ по ул.Пушкинская, 33а Лит.А" 2. Тепловая сеть для подключения объекта  "Здание нежилое (ранее учабный корпус с БЖД-Горный институт ДВГТУ по ул.Пушкинская, 33а Лит.В, В1" 3. Тепловая сеть для подключения объекта " Административное здание по ул.Фадеева, 32В в г.Владивостоке"</t>
  </si>
  <si>
    <t xml:space="preserve">МУПВ «ВПЭС» в целях подключения объекта ООО "СВС "Девелопмент"; МУПВ «ВПЭС» в целях подключения объекта ООО "СВС "Девелопмент"; ИП Новрузова Л.Я.; </t>
  </si>
  <si>
    <t xml:space="preserve">Теплотрасса от УТ-1055 до УТ-1056 </t>
  </si>
  <si>
    <t>174,17 Гкал/час</t>
  </si>
  <si>
    <t>Техперевооружение тепловой сети от УТ-0118 - УТ-0121 пр. 100 лет Владивостоку с 2Ду 500 мм до 2Ду 700 мм</t>
  </si>
  <si>
    <t>K_505-ПГт-131тп</t>
  </si>
  <si>
    <t>633/71-19</t>
  </si>
  <si>
    <t xml:space="preserve">Теплотрасса от УТ-0118 - УТ-0121 </t>
  </si>
  <si>
    <t>58,21 Гкал/час</t>
  </si>
  <si>
    <t>Техперевооружение тепловой сети от УТ-1721 - УТ-1722 ул.К.Жигура с 2Ду 700 На 2Ду 800</t>
  </si>
  <si>
    <t>K_505-ПГт-132тп</t>
  </si>
  <si>
    <t>Тепловая сеть для подключения объекта " Объект складского назначения, различной этажности по ул. Деревенская, 21"</t>
  </si>
  <si>
    <t>ООО "Специализированное управление механизации №2"</t>
  </si>
  <si>
    <t xml:space="preserve">Теплотрасса от УТ-1721 - УТ-1722 </t>
  </si>
  <si>
    <t>145,17 Гкал/час</t>
  </si>
  <si>
    <t>Техперевооружение тепловой сети от  УТ-0108 т. А в сторону УТ-0110 ул.Русская с 2Ду 700 на 2Ду 800 L=2х178м.п</t>
  </si>
  <si>
    <t>Тепловая сеть для подключения объекта "Нежилое здание в районе ул.Татарская, 9 (кад. № 25:28:050040:103; 25:28:050040:105)</t>
  </si>
  <si>
    <t>МУПВ «ВПЭС» в целях подключения объекта ИП Здоров В.В.)</t>
  </si>
  <si>
    <t xml:space="preserve">Теплотрасса от  УТ-0108 т. А в сторону УТ-0110 </t>
  </si>
  <si>
    <t>123,37 Гкал/час</t>
  </si>
  <si>
    <t>Тепловая сеть для подключения объектов :«Овощехранилище, административное здание по ул. Фадеева,32», "Многопрофильный торгово-развлекательный центр» по адресу: г. Владивосток, ул. Борисенко, 35", "Реконструкция жилого дома по ул.Брянская, 18а в г.Владивостоке в многоквартирный жилой дом со встроенными нежилыми помещениями", Поликлиника г.Владивосток Управление ФСБ России по Приморскому краю по адресу: г.Владивосток, ул.Борисенко, 8</t>
  </si>
  <si>
    <t>ИП Новрузов М.Н., ИП Сулеева Людмила Тимофеевна, ООО "Альянс инвест" , МУПВ «ВПЭС» в целях подключения объекта " УФСБ России по ПК.</t>
  </si>
  <si>
    <t>78.125 Г кал/час</t>
  </si>
  <si>
    <t>1. Тепловая сеть для подключения объекта :«Торгово производственные площади по адресу: г.Владивосток, ул.Волжская, 1, Волжская, 3», "Детский сад по адресу: г.Владивосток, ул.Постышева, 7А"; 2. Тепловая сеть для подключения объекта " Детский сад по адресу" г.Владивосток ул.Постышева, 7а"</t>
  </si>
  <si>
    <t>Реконструкция т/м №1 Центрального района, от узла "А" до УТ-4Ц, с увеличением Ду 800 мм на Ду 100 0мм, СП БТЭЦ</t>
  </si>
  <si>
    <t>Техперевооружение тепловой сети № 03 от УТ 0310 -  УТ 0312  пр. Красного Знамени Дн 530х9 L=2х150м.п. Приморские тепловые сети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</si>
  <si>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</si>
  <si>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</si>
  <si>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</si>
  <si>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K_505-АГ-135тп</t>
  </si>
  <si>
    <t>K_505-ПГт-134тп</t>
  </si>
  <si>
    <t>Год раскрытия информации: 2020 год</t>
  </si>
  <si>
    <t>H_505-ХТСКх-39</t>
  </si>
  <si>
    <t>I_505-ХТСКх-67тп</t>
  </si>
  <si>
    <t>K_505-ПГт-135тп</t>
  </si>
  <si>
    <t>I_505-ПГт-112тп</t>
  </si>
  <si>
    <t xml:space="preserve">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</t>
  </si>
  <si>
    <t xml:space="preserve">МУП г. Хабаровска "Тепловые сети" в интересах "ТАЛАН-ХАБАРОВСК"; </t>
  </si>
  <si>
    <t>800-1000</t>
  </si>
  <si>
    <t>1000-1200</t>
  </si>
  <si>
    <t>Реконструкция тепломагистрали ТМ-18 с увеличением диаметра с 500 мм на 700 мм протяженностью 265х2 м  в г. Хабаровске</t>
  </si>
  <si>
    <t>362/хтск-19</t>
  </si>
  <si>
    <t>31.06.2021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</si>
  <si>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встроенными помещениями нежилого назначения по пер. Батарейному в Центральном районе г. Хабаровска»; </t>
  </si>
  <si>
    <t>ТМ-18 в г. Хабаровске</t>
  </si>
  <si>
    <t>235 Гкал/час</t>
  </si>
  <si>
    <t>500мм</t>
  </si>
  <si>
    <t>700мм</t>
  </si>
  <si>
    <t>636/2</t>
  </si>
  <si>
    <t>Тепловая сеть № 01 в г. Артеме для подключения объекта: "Строительство многопрофильной диагностической поликлинике в г. Артеме по ул. Партизанская, 13"</t>
  </si>
  <si>
    <t>Департамент градостроительства Приморского края</t>
  </si>
  <si>
    <t xml:space="preserve">Теплотрасса от УТ01114/9 до границы земельного участка поликлиники по ул. Партизанская,13 </t>
  </si>
  <si>
    <t>1.15642 Гкал/час</t>
  </si>
  <si>
    <t>133 мм</t>
  </si>
  <si>
    <t>29.02.2021</t>
  </si>
  <si>
    <t>Тепловая сеть для подключения объекта " Жилой дом со встроенно-пристроенными помещениями и автостоянкой по адресу: г.Владивосток, ул.Алеутская, 65 А"</t>
  </si>
  <si>
    <t>ООО "Специализированный застройщик "Ареал-Девелопмент"</t>
  </si>
  <si>
    <t xml:space="preserve">Теплотрасса от  УТ0301 - УТ0303 </t>
  </si>
  <si>
    <t>109,03 Гкал/час</t>
  </si>
  <si>
    <t>630 мм</t>
  </si>
  <si>
    <t xml:space="preserve">Техперевооружение теплотрассы УТ0301 - УТ0303 Лесной переулок - ул.Пограничная Дн 630х8 L=232 п.м.(СП ПТС) </t>
  </si>
  <si>
    <t>378/5АГ-19</t>
  </si>
  <si>
    <t>Многоквартирный жилой дом Литер 1(блок-секция 1, 2) в с. Чигири по ул.Алексеевская, 4; Многоквартирный жилой дом Литер 5 в п. СХПК "Тепличный"; Многоквартирный жилой дом (Литер 6) со  встроенными помещениями общественного назначения (2-ая очередь)  в квартале  ЗПУ-2; Многоквартирный  жилой  дом Литер 7 (1-ая очередь) в квартале ЗПУ-2; Многоквартирный жилой дом Литер 7 в с. Чигири; Тепловая сеть от УТ-9Б м/м№4ТПК к Многоквартирному жилому дому Литер 4  с.Чигири; Тепловая сеть от УТ-9Б м/м№4ТПК к Многоквартирному жилому дому Литер 6  с.Чигири; Тепловая сеть от УТ-9Б м/м№4ТПК к Многоквартирному жилому дому Литер 5  с.Чигири; Тепловая сеть от УТ-3Б м/м№4ТПК к Детскому саду на 120 мест в ЗПУ-2;Тепловая сеть от ТП-9 т/м №4ТПК к Многоквартирному жилому дому Литер 6 в с.Чигири;Тепловая сеть от ТП-9 т/м №4ТПК к Многоквартирному жилому дому Литер 8 в с.Чигири; Тепловая сеть от УТ-3Б  до Многоквартирного дома Литер 7 (2-ая очередь) в ЗПУ-2; Тепловая сеть от ТП-7 до Многоквартирного дома Литер 4 в квартале 404;Тепловая сеть от ТП-7 до Многоквартирного дома Литер 1 в квартале 404;</t>
  </si>
  <si>
    <t>Тепловая сеть от ТК-10 до объектов ГПОАУ «АКСТ» (учебный корпус, общежитие, столовая, гараж);</t>
  </si>
  <si>
    <t>Тепловая сеть от УТ1 до границ земельного участка объекта - "Многоквартирный жилой дом по ул.Октябрьская, 261 в квартале 122"; Тёплая  автостоянка  в  квартале  208;Тепловая сеть от ТК-24СЗ до существующих потребителей котельной по ул. Лазо, 111 (нежилое помещение по ул. Лазо, 113, жилой дом по ул. Лазо, 136, нежилое помещение по ул. Лазо, 144);Тепловая сеть от ТК-1 до крытого культурно-торговый центра по ул. Октябрьская, 148</t>
  </si>
  <si>
    <t>Тепловая сеть для подключения объектов :«Многопрофильный медицинский центр по адресу: г.Владивосток, ул.Русская, 57А»; "Многофункциональный общественно-деловой центр по ул.Русская, 46"</t>
  </si>
  <si>
    <t>1. Тепловая сеть для подключения объекта  "Торгово развлекательный центр с парковыми зонами в районе ул.Спортивная, 1в" 2. Тепловая сеть для подключения объекта "Многоквартирный жилой дом с нежилыми помещениями по ул.Ольховая в г.Владивостоке" 1. Тепловая сеть для подключения объекта "Нежилое производственное здание по ул.Вязовая, 83 в г. Владивостоке". 4. Тепловая сеть для подключения объекта " Административное здание по ул. 2-я Строительная, 13"</t>
  </si>
  <si>
    <t>1. Тепловая сеть для подключения объекта "Жилой комплекс со встроенными помещениями общественного назначения в районе ул.Лесная в г.Владивостоке. I, II, III очереди)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</si>
  <si>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6»; тепловая сеть МУП г. Хабаровска "Тепловые сети" технологически связанная с тепловой сетью АО "ДГК"   для подключения объекта «Жилая застройка по ул.Юности»;  тепловая сеть МУП г. Хабаровска "Тепловые сети" технологически связанная с тепловой сетью АО "ДГК"   для подключения объекта «Палатный корпус ГУЗ «Противотуберкулезный диспансер» г. Хабаровск»; тепловая сеть МУП г. Хабаровска "Тепловые сети" технологически связанная с тепловой сетью АО "ДГК"   для подключения объекта «Стадион для спортивных игр по ул. Воровского в г. Хабаровске»; тепловая сеть МУП г. Хабаровска "Тепловые сети" технологически связанная с тепловой сетью АО "ДГК"   для подключения объекта «Инновационный высокотехнологичный медицинский центр «Академия здоровья» 1 этап строительства и «Инновационный высокотехнологичный медицинский центр «Академия здоровья» 2 этап строительства. Пансионат (гостиница)»; Тепловая сеть от точки 394 на ТМ-31  для подключения объекта «Жилой комплекс «Восточный 2 » в г. Хабаровске. I, II этапы строительства»; Тепловая сеть от точки 614.31 на ТМ-31  для подключения объекта «Реконструкция части здания по ул. Ленинградская, 28 под помещения торгового назначения»; тепловая сеть МУП г.Хабаровска "Тополевское" технологически связанная с тепловой сетью АО "ДГК"   для подключения объекта "Детский сад на 110 мест в с.Матвеевка Хабаровского муниципального района"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</si>
  <si>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Тепловая сеть МУП "Гтепловая сеть", связанная с тепловой сетью АО "ДГК" "Город" в точке подключения ТК-5г объекта  "Административное здание, расположенное по адресу: ЕАО, г.Биробиджан,158 м на северо-восток от дома №3 по пер. Ремонтному. "; Тепловая сеть МУП "Гтепловая сеть", связанная с тепловой сетью АО "ДГК" "Город" в точке подключения ТК-25г объекта  "Индивидуальный жилой дом, расположенный по адресу: ЕАО, г. Биробиджан, 294м на запад от дома № 14 по ул. Невской "; Тепловая сеть МУП "Гтепловая сеть", связанная с тепловой сетью АО "ДГК" "Город" в точке подключения ТК-18г объекта  "Нежилое помещение,расположенное по адресу: ЕАО, г. Биробиджан, 3 ул. Миллера, 8 "; Тепловая сеть МУП "Гтепловая сеть", связанная с тепловой сетью АО "ДГК" "Город" в точке подключения ТК-8г объекта  "ФКУ КП УФСИН РФ по ЕАО, расположенный по адресу: ЕАО, г. Биробиджан, ул. Карла-Маркса,8 "; Тепловая сеть МУП "Гтепловая сеть", связанная с тепловой сетью АО "ДГК" "Город" в точке подключения ТК-12г объекта "Торговый центр, расположенный по адресу: ЕАО, г. Биробиджан, ул. Шолом-Алейхема, 9 "; </t>
  </si>
  <si>
    <t>ООО "Фаворит-Сервис"; ОАО "Благовещенскстрой"; ООО "Хуа-Син"; ООО"Мегатек-Строй-Инвест";АО "Строительная компания №1"; АО "Амурстрой"</t>
  </si>
  <si>
    <t>ГПОАУ "АКСТ";</t>
  </si>
  <si>
    <t>ООО "Стройком"; ООО "Суперстрой";АО "АКС";Лагода Г.А.;</t>
  </si>
  <si>
    <t>Беззубкина Полина Андреевна, МУПВ «ВПЭС» в целях подключения объекта ООО "СтарСтрой"</t>
  </si>
  <si>
    <t>ООО Восток Развитие; МУПВ «ВПЭС» в целях подключения объекта ООО СК Система; ООО "Промакфес", МУПВ «ВПЭС» в целях подключения объекта Ли Ю.А.)</t>
  </si>
  <si>
    <t>ООО "ВЕРНО ПАСИФИК ГРУПП"</t>
  </si>
  <si>
    <t>ООО "УИП ДВ"; МУП города Хабаровска"Тепловые сети" владелец ООО ЭНКА ИНВЕСТ; МУП города Хабаровска"Тепловые сети"  в интересах "МКУ СЗ по строительству и капитальному ремонту"; МУП города Хабаровска"Тепловые сети" в интересах ООО "Наша Клиника"; ООО "УИП ДВ"; ООО "Дальэнергомаш"; МУП г. Хабаровска "Тополевское" в интересах "КГКУ "Служба заказчика Минстроя края"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</si>
  <si>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Биробиджан"; ИП Суриц А.В.;  МУП "Городские тепловые сети" МО "Город Биробиджан" (запрос Бекетова С.В.);  МУП "Городские тепловые сети" МО "Город Биробиджан"  владелец ООО "Газпром инвестгазификация";  МУП "Городские тепловые сети" МО "Город Биробиджан"  владелец Масюк Е.А."; МУП "Городские тепловые сети" ИП Дружинин В.Л.; МУП "Городские тепловые сети" владелец Чжан Сяньдун; МУП "Городские тепловые сети" владелец Гринан Виктор Николаевич; МУП "Городские тепловые сети" владелец Ивахненко Инна Вячеславовна; МУП "Городские тепловые сети" владелец ФКУ КП УФСИН РФ; МУП "Городские тепловые сети" МО "Город Биробиджан" (запрос Абрамова С.В. )</t>
  </si>
  <si>
    <t>ТМ №!1ЦР в г. Благовещенске</t>
  </si>
  <si>
    <t>157,32 Гкал/час</t>
  </si>
  <si>
    <t>Постановление мэрии от 29.07.2019 №1401 Об утверждении «Актуализации схемы теплоснабжения муниципального образования «Город Биробиджан» Еврейской автономной области на период до 2032 года на 2020 год»</t>
  </si>
  <si>
    <t>полное наименование субъекта электроэнергетики</t>
  </si>
  <si>
    <t>630 мм /720мм/820 мм/1020мм</t>
  </si>
  <si>
    <t>800 мм, 500 мм</t>
  </si>
  <si>
    <t>1000 мм, 800 мм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</si>
  <si>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</si>
  <si>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</si>
  <si>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</si>
  <si>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</si>
  <si>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</si>
  <si>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</si>
  <si>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</si>
  <si>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</si>
  <si>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</si>
  <si>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</si>
  <si>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</si>
  <si>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</si>
  <si>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</si>
  <si>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</si>
  <si>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</si>
  <si>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</si>
  <si>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</si>
  <si>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</si>
  <si>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</si>
  <si>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</si>
  <si>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</si>
  <si>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</si>
  <si>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</si>
  <si>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</si>
  <si>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 xml:space="preserve"> 30.06.2017</t>
  </si>
  <si>
    <t>425/71-17</t>
  </si>
  <si>
    <t xml:space="preserve"> № 654 </t>
  </si>
  <si>
    <t>№656</t>
  </si>
  <si>
    <t>556/71-17</t>
  </si>
  <si>
    <t>812/71-16</t>
  </si>
  <si>
    <t>641/1</t>
  </si>
  <si>
    <t>Тепловая сеть от УТ1106 до объекта "Многоквартирный жилой дом (корпус 1-4) со встроенно-пристроенными помещениями и автостоянокой, расположенный в районе: г. Владивосток, ул. Фонданная, 3"</t>
  </si>
  <si>
    <t>Тепловая сеть МУПВ ВПЭС связанная с ТС АО "ДГК"к объекту  "Детский сад" по ул.  по Станюковича, 31" ; Тепловая сеть МУПВ ВПЭС связанная с ТС АО "ДГК" в УТ-1018 к объекту«Комплексная реконструкция с элементами реставрации памятника истории и культуры Административного здания торгового дома «Кунст и Альберс» и современное приспособление его под филиал выставочного центра Государственного Эрмитажа в г. Владивостоке» расположенного по адресу: г. Владивосток, ул. Светланская, 38/40; Тепловая сеть  МУПВ «ВПЭС» в районе Партизанского проспекта, 44 и связанная с ТС АО «ДГК» в УТ 0317 до обьекта "Гостиничный комплекс» в районе Партизанского проспекта, 44 г. Владивостоке"; Тепловая сеть МПВ ВПЭС в районе  ул.Казанская, 4 и связанная с ТС АО "ДГК" до объекта "Спортивный зал со вспомогательными помещениями МОУ СОШ № 6"</t>
  </si>
  <si>
    <t>Тепловая сеть МУПВ ВПЭС связанная с ТС АО "ДГК" в УТ-0331 до объекта: Многофункциональный комплекс в районе ул. Некрасовская 49-а; Тепловая сеть МУПВ ВПЭС связанная с ТС АО "ДГК" в УТ-1726 до объекта: Многоквартирный жилой дом со встроенно-пристроенной парковкой и нежилыми помещениями социального назначения по пр. Красного Знамени,114 в г. Владивостоке</t>
  </si>
  <si>
    <t>Дошкольное образовательное учреждение на 140 мест с многоквартирным жилым домом и сквером в г. Владивостоке в районе ул. Леонова, 64-79. 1 этап строительства</t>
  </si>
  <si>
    <t xml:space="preserve"> Тепловая сеть МУПВ ВПЭС связанная с ТС АО "ДГК"  к объекту  П"Жилой дом" по ул. Черняховского, 9; Тепловая сеть от УТ1258 до объекта " Реконструкция жилого дома по ул. Фастовская, 29 в г. Владивостоке, в многоквартирный жилой дом со встроенными нежилыми помещениями";  Тепловая сеть от УТ1256/1 до объекта "Многоквартирный жилой дом в районе ул. Очаковская,5 в г. Владивостоке";Тепловая сеть МУПВ ВПЭС связанная с ТС АО "ДГК" в УТ-1068 к объекту Жилые дома по адресу: г. Владивосток, ул. Зейская, 10 первый и второй этап; тепловая сеть МУПВ ВПЭС связанная с ТС АО "ДГК" к объекту "Детский сад" по ул. Тихвинская, 3</t>
  </si>
  <si>
    <t>Тепловая сеть МУПВ ВПЭС связанная с ТС АО "ДГК" в УТ-1260 к объекту : Жилой дом, расположеный в районе ул.Пихтовая, 35 в г.Владивостока</t>
  </si>
  <si>
    <t xml:space="preserve"> Тепловая сеть от УТ1042 до объекта: Здание цирка в г. Владивостоке по ул. Светланская, 103</t>
  </si>
  <si>
    <t>Тепловая сеть от УТ1258 до объекта:  Жилой комплекс из трех 24-этажных жилых зданий со встроенно-пристроенными общественными помещениями и подземными автостоянками в районе ул.Фастовской, 33</t>
  </si>
  <si>
    <t xml:space="preserve">Тепловая сеть в точке подключения: на границе земельного участка подключаемого объекта в узле трубопроводов УТ-01129/26 на внутриквартальной теплотрассе после ДТП «ОМИС» до объекта «Многоквартирный дом «Небесный» по ул. Севастопольская,33/1 в г. Артеме» </t>
  </si>
  <si>
    <t xml:space="preserve"> Тепловая сеть МУПВ ВПЭС связанная с ТС АО "ДГК"до объекта «Многоквартирный жилой дом со встроенной автостоянкой и нежилыми помещениямисоциального назначения по ул. Сафонова, 7 в г. Владивостоке»</t>
  </si>
  <si>
    <t>1. Тепловая сеть в точке подключения к магистральным тепловым сетям в УТ-0331 до объекта: Нежилое здание, расположеннное по адресу г. Владивосток, Партизанский проспект, 44»; 2.Тепловая сеть в точке подключения к магистральным тепловым сетям в УТ-0331 до объекта: «Физкультурно-образовательный комплекс с плавательным бассейном, по адресу г. Владивосток, Партизанский проспект, 44»; 3. Тепловая сеть в точке подключения к магистральным тепловым сетям в УТ-0331 до объекта: «Многоквартирный жилой дом с нежилыми помещениями в районе ул. Фонвизина в г. Владивостоке (ж/к «Высота»)»; 4. Тепловая сеть МУПВ ВПЭС связанная с ТС АО «ДГК» до объекта «Общежитие квартирного типа на 130 мест, расположенное по адресу: г. Владивосток, в районе ул. Днепровская, 19»</t>
  </si>
  <si>
    <t xml:space="preserve">Тепловая сеть МУПВ ВПЭС связанная с ТС АО "ДГК" в УТ-1232 до объекта:  Многоквартирный жилой дом в районе ул.Можжевеловая, 16а в г.Владивостоке; </t>
  </si>
  <si>
    <t>ООО "Ареал-Недвижемость"</t>
  </si>
  <si>
    <t>МУПВ "ВПЭС" в целях подключения объекта КГАУК "Приморская государственная картинная галерея"; МУПВ "ВПЭС"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ситуаций; МУПВ "ВПЭС" в целях подключения объекта ООО "Ренессанс"</t>
  </si>
  <si>
    <t>МУПВ «ВПЭС»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ситуаций; МУПВ «ВПЭС» в целях подключения объекта ООО "СК Система"</t>
  </si>
  <si>
    <t>МУПВ «ВПЭС» в целях подключения объекта ООО «Альянс Строй Проект»</t>
  </si>
  <si>
    <t>МУПВ «ВПЭС» в целях подключения объекта Управление (Дирекция) по обустройству государственной границы Российской Федерации Федеральной службы безопасности Российской Федерации»; ООО «ЖК-Строй»; МУПВ «ВПЭС» в целях подключения объекта АО «Ремстройцентр»; МУПВ «ВПЭС» в целях подключения объекта ОАО "Строитель"; МУПВ «ВПЭС» в целях подключения объекта Пограничное управление ФСБ России по Приморскому краю; МУПВ "ВПЭС" в целях подключения объекта АО "Ремстройцентр"; Пограничное управление по Приморскому краю ФСБ России.</t>
  </si>
  <si>
    <t>МУПВ «ВПЭС» в целях подключения объекта ЖСК-88</t>
  </si>
  <si>
    <t>Федеральное Капзенное предприятие Российская государственная компания Владивостокский государственный цирк</t>
  </si>
  <si>
    <t>ООО "ИСК "Аркада"</t>
  </si>
  <si>
    <t>ООО "Компания Турмалин ДВ"</t>
  </si>
  <si>
    <t>МУПВ «ВПЭС» в целях подключения объекта  Общество с ограниченной ответственностью Строительная компания
«Аврора-Строй»,</t>
  </si>
  <si>
    <t>МУПВ «ВПЭС» в целях подключения объекта АНОО ДО «ЦОР»; МУПВ «ВПЭС» в целях подключения объекта «Федеральное государственное бюджетное образовательное учереждение высшего образовния «Владивостокский государственный унивеситет экономики и сервиса (ВГУЭС); МУПВ «ВПЭС» в целях подключения объекта ООО «ИСК Система»; МУПВ «ВПЭС» в целях подключения объекта «Управление Федеральной службы войск национальной гвардии Российской Федерации по Приморскому краю»</t>
  </si>
  <si>
    <t xml:space="preserve">МУПВ ВПЭС в целях подключения объекта ООО "Новый дом" ; </t>
  </si>
  <si>
    <t>Котельный цех № 1 в г. Владивостоке</t>
  </si>
  <si>
    <t>Тепловая сеть №11 от УТ-1120 - УТ1123 по ул. Посьетская в г. Владивостоке (СП ПТС)</t>
  </si>
  <si>
    <t>Тепловая сеть №17 УТ1719 в сторону т. А с ул. К. Жигура в г. Владивосток (СП ПТС)</t>
  </si>
  <si>
    <t>Тепловая сеть № 24 от УТ2405 в сторону УТ-2407 по ул. Батарейная в г. Владивостоке</t>
  </si>
  <si>
    <t>Тепломагистраль 10,12,36 Участок т. "1" (ВТЭЦ-2) - Узел "А" ул. Фадеева - ул. Сахалинская в г. Владивостоке</t>
  </si>
  <si>
    <t>Тепломагистраль №26 от УТ-2605 в сторону УТ-2606 по ул. Борисенко в г. Владивостоке</t>
  </si>
  <si>
    <t>Теплотрасса УТ 1071 - узел А ул. Новоивановская в г. Владивостоке</t>
  </si>
  <si>
    <t xml:space="preserve">Тепловая сеть №12 от УТ 1245 до УТ 1247  по ул. Калинина в г. Владивостоке. </t>
  </si>
  <si>
    <t>Тепловая сеть УТ01110Б - УТ01111Б по ул.Кирова  г. Артем</t>
  </si>
  <si>
    <t>Тепловая сеть т.А со стороны УТ1304 до УТ1305 ул.Вязовая г. Владивостока</t>
  </si>
  <si>
    <t>Тепловая сеть т.А (между УТ1720 и УТ1721) до УТ1721 ул.К.Жигура г. Владивостока</t>
  </si>
  <si>
    <t xml:space="preserve">Тепловая сеть № 26 от УТ-2617 в сторону УТ-2618  по ул.Героев Хасана. </t>
  </si>
  <si>
    <t>185,5 Гкал/ч</t>
  </si>
  <si>
    <t>28,572 Гкал/час</t>
  </si>
  <si>
    <t>140,5 Гкал/час</t>
  </si>
  <si>
    <t>62,4 Гкал/час</t>
  </si>
  <si>
    <t>410,659 Гкал/час</t>
  </si>
  <si>
    <t>11,534 Гкал/час</t>
  </si>
  <si>
    <t>124,49 Гкал/ч</t>
  </si>
  <si>
    <t>59,979 Гкал/ч</t>
  </si>
  <si>
    <t>44,88 Гкал/час</t>
  </si>
  <si>
    <t>145,56 Гкал/час</t>
  </si>
  <si>
    <t>81 Гкал/час</t>
  </si>
  <si>
    <t>350 Гкал/ч</t>
  </si>
  <si>
    <t xml:space="preserve">820 мм </t>
  </si>
  <si>
    <t xml:space="preserve">700мм </t>
  </si>
  <si>
    <t xml:space="preserve">1000 м </t>
  </si>
  <si>
    <t>1020 мм</t>
  </si>
  <si>
    <t>250 Гкал/ч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</si>
  <si>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</si>
  <si>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 xml:space="preserve">647/71-19 </t>
  </si>
  <si>
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 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 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 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Ам.бульвару,62";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Хабаровска;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районе"; 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Хабаровске"; тепловая сеть МУП г. Хабаровска "Тепловые сети" технологически связанная с тепловой сетью АО "ДГК" от точки 812 на ТМ-25 до участка 812.24/3 для подключения объекта "Жилой комплекс "Петроглиф Парк" по ул.Оборонная; тепловая сеть МУП г. Хабаровска "Тепловые сети" технологически связанная с тепловой сетью АО "ДГК" от точки 813 на ТМ-25 до участка 813.63/3 для подключения объекта "Торгово-развлекательный центр с аквапарком по адресу: г. Хабаровск, ул. Пионерская" ; тепловая сеть МУП г. Хабаровска "Тепловые сети" технологически связанная с тепловой сетью АО "ДГК" от точки 811 на ТМ-25 до участка 811.08/3 для подключения объекта "Многоквартирный жилой дом с подземной автостоянкой по пер. Байкальскому в Индустриальном районе г. Хабаровска" ;</t>
  </si>
  <si>
    <t>Приказ Минэнерго России об утверждении актуализированной схемы теплоснабжения г. Хабаровска до 2035 г. от 19.06.2020 № 485</t>
  </si>
  <si>
    <t>2027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</si>
  <si>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</si>
  <si>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 </t>
  </si>
  <si>
    <t>Приказ Министерства энергетики РФ Об утверждении схемы теплоснабжения ВГО на период до 2036 года (актуализация на 2021) №655 от 14.08.2020 г.</t>
  </si>
  <si>
    <t>Приказ Министерства энергетики РФ Об утверждении актуализированной схемы теплоснабжения ВГО на период 2036 года               №248 от 19.03.2019 г.</t>
  </si>
  <si>
    <t>Приказ Министерства энергетики РФ Об утверждении схемы теплоснабжения ВГО на период до 2036 года (актуализация на 2021 год) №655 от 14.08.2020 г.</t>
  </si>
  <si>
    <t>Реконструкция ТМ-32 с увеличением диаметра от ТК 326.00 до ТК 328.26 с Ду 720/820 до 1020х12мм L=3418х2 (СП ХТС)</t>
  </si>
  <si>
    <t>МУП г. Хабаровска "Тепловые сети" в интересах ООО "Мой выбор"; МУП г. Хабаровска "Тепловые сети" в интересах ФГУП «ГВСУ№6»</t>
  </si>
  <si>
    <t xml:space="preserve">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автостоянкой по ул. Яшина»; Тепловая сеть  МУП г. Хабаровска "Тепловые сети" технологически связанная с тепловой сетью АО "ДГК"   для подключения объекта «Жилой комплекс с помещениями многофункционального назначения и подземной автостоянкой по ул. Льва Толстого в Кировском районе г. Хабаровска».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</si>
</sst>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"/>
    <numFmt numFmtId="166" formatCode="0.000000"/>
    <numFmt numFmtId="167" formatCode="0.000000000000"/>
    <numFmt numFmtId="168" formatCode="#,##0_ ;\-#,##0\ "/>
    <numFmt numFmtId="169" formatCode="_-* #,##0.00\ _р_._-;\-* #,##0.00\ _р_._-;_-* &quot;-&quot;??\ _р_.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7">
    <xf numFmtId="0" fontId="0" fillId="0" borderId="0"/>
    <xf numFmtId="0" fontId="4" fillId="0" borderId="0"/>
    <xf numFmtId="0" fontId="3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1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3" applyNumberFormat="0" applyAlignment="0" applyProtection="0"/>
    <xf numFmtId="0" fontId="19" fillId="20" borderId="4" applyNumberFormat="0" applyAlignment="0" applyProtection="0"/>
    <xf numFmtId="0" fontId="20" fillId="20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1" borderId="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3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10" applyNumberFormat="0" applyFon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4" fillId="0" borderId="0"/>
    <xf numFmtId="0" fontId="34" fillId="0" borderId="0"/>
    <xf numFmtId="0" fontId="2" fillId="0" borderId="0"/>
    <xf numFmtId="0" fontId="35" fillId="0" borderId="0"/>
    <xf numFmtId="0" fontId="35" fillId="0" borderId="0"/>
    <xf numFmtId="164" fontId="2" fillId="0" borderId="0" applyFont="0" applyFill="0" applyBorder="0" applyAlignment="0" applyProtection="0"/>
    <xf numFmtId="168" fontId="35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6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3" applyNumberFormat="0" applyAlignment="0" applyProtection="0"/>
    <xf numFmtId="0" fontId="19" fillId="20" borderId="4" applyNumberFormat="0" applyAlignment="0" applyProtection="0"/>
    <xf numFmtId="0" fontId="20" fillId="20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1" borderId="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10" applyNumberFormat="0" applyFon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2" fillId="0" borderId="0"/>
    <xf numFmtId="0" fontId="4" fillId="0" borderId="0"/>
    <xf numFmtId="9" fontId="3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33" fillId="0" borderId="0"/>
    <xf numFmtId="0" fontId="2" fillId="0" borderId="0"/>
    <xf numFmtId="0" fontId="35" fillId="0" borderId="0"/>
    <xf numFmtId="9" fontId="37" fillId="0" borderId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39" fillId="0" borderId="0" applyFont="0" applyFill="0" applyBorder="0" applyAlignment="0" applyProtection="0"/>
    <xf numFmtId="169" fontId="36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0" borderId="0"/>
  </cellStyleXfs>
  <cellXfs count="109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5" fillId="0" borderId="1" xfId="1" applyFont="1" applyFill="1" applyBorder="1" applyAlignment="1"/>
    <xf numFmtId="49" fontId="8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166" fontId="5" fillId="0" borderId="1" xfId="1" applyNumberFormat="1" applyFont="1" applyFill="1" applyBorder="1" applyAlignment="1"/>
    <xf numFmtId="167" fontId="5" fillId="0" borderId="1" xfId="1" applyNumberFormat="1" applyFont="1" applyFill="1" applyBorder="1" applyAlignment="1"/>
    <xf numFmtId="165" fontId="4" fillId="0" borderId="2" xfId="4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/>
    <xf numFmtId="14" fontId="5" fillId="0" borderId="0" xfId="1" applyNumberFormat="1" applyFont="1" applyFill="1" applyAlignment="1">
      <alignment vertical="center"/>
    </xf>
    <xf numFmtId="14" fontId="5" fillId="0" borderId="1" xfId="1" applyNumberFormat="1" applyFont="1" applyFill="1" applyBorder="1" applyAlignment="1"/>
    <xf numFmtId="14" fontId="8" fillId="0" borderId="2" xfId="0" applyNumberFormat="1" applyFont="1" applyFill="1" applyBorder="1" applyAlignment="1">
      <alignment horizontal="center" vertical="center"/>
    </xf>
    <xf numFmtId="14" fontId="5" fillId="0" borderId="0" xfId="1" applyNumberFormat="1" applyFont="1" applyFill="1"/>
    <xf numFmtId="165" fontId="4" fillId="0" borderId="2" xfId="2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Alignment="1">
      <alignment wrapText="1"/>
    </xf>
    <xf numFmtId="0" fontId="8" fillId="0" borderId="0" xfId="1" applyFont="1" applyFill="1" applyAlignment="1">
      <alignment horizontal="center" wrapText="1"/>
    </xf>
    <xf numFmtId="0" fontId="4" fillId="0" borderId="0" xfId="2" applyFont="1" applyFill="1" applyAlignment="1">
      <alignment vertical="top" wrapText="1"/>
    </xf>
    <xf numFmtId="0" fontId="5" fillId="0" borderId="1" xfId="1" applyFont="1" applyFill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textRotation="90" wrapText="1"/>
    </xf>
    <xf numFmtId="165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2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49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14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165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4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vertical="center" wrapText="1"/>
    </xf>
    <xf numFmtId="165" fontId="8" fillId="0" borderId="2" xfId="2" applyNumberFormat="1" applyFont="1" applyFill="1" applyBorder="1" applyAlignment="1" applyProtection="1">
      <alignment horizontal="left" vertical="center" wrapText="1"/>
      <protection locked="0"/>
    </xf>
    <xf numFmtId="165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165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3" fillId="0" borderId="2" xfId="0" applyNumberFormat="1" applyFont="1" applyFill="1" applyBorder="1" applyAlignment="1" applyProtection="1">
      <alignment horizontal="center" vertical="center"/>
    </xf>
    <xf numFmtId="4" fontId="4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4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>
      <alignment horizontal="center" vertical="center"/>
    </xf>
    <xf numFmtId="1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14" fontId="8" fillId="0" borderId="2" xfId="1" applyNumberFormat="1" applyFont="1" applyFill="1" applyBorder="1" applyAlignment="1">
      <alignment horizontal="center" vertical="center"/>
    </xf>
    <xf numFmtId="2" fontId="8" fillId="0" borderId="2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4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/>
    </xf>
    <xf numFmtId="3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vertical="center" wrapText="1"/>
    </xf>
    <xf numFmtId="0" fontId="4" fillId="0" borderId="2" xfId="1" applyNumberFormat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/>
    </xf>
    <xf numFmtId="49" fontId="11" fillId="0" borderId="2" xfId="4" applyNumberFormat="1" applyFont="1" applyFill="1" applyBorder="1" applyAlignment="1" applyProtection="1">
      <alignment vertical="center" wrapText="1"/>
      <protection locked="0"/>
    </xf>
    <xf numFmtId="164" fontId="4" fillId="0" borderId="2" xfId="1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3" fontId="11" fillId="0" borderId="2" xfId="4" applyNumberFormat="1" applyFont="1" applyFill="1" applyBorder="1" applyAlignment="1" applyProtection="1">
      <alignment vertical="center" wrapText="1"/>
      <protection locked="0"/>
    </xf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40" fillId="0" borderId="0" xfId="0" applyFont="1" applyFill="1"/>
    <xf numFmtId="0" fontId="41" fillId="0" borderId="0" xfId="0" applyFont="1" applyFill="1"/>
    <xf numFmtId="0" fontId="4" fillId="0" borderId="2" xfId="0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</cellXfs>
  <cellStyles count="307">
    <cellStyle name="20% - Акцент1 2" xfId="64"/>
    <cellStyle name="20% — акцент1 2" xfId="8"/>
    <cellStyle name="20% — акцент1 3" xfId="288"/>
    <cellStyle name="20% - Акцент2 2" xfId="65"/>
    <cellStyle name="20% — акцент2 2" xfId="9"/>
    <cellStyle name="20% — акцент2 3" xfId="289"/>
    <cellStyle name="20% - Акцент3 2" xfId="66"/>
    <cellStyle name="20% — акцент3 2" xfId="10"/>
    <cellStyle name="20% — акцент3 3" xfId="290"/>
    <cellStyle name="20% - Акцент4 2" xfId="67"/>
    <cellStyle name="20% — акцент4 2" xfId="11"/>
    <cellStyle name="20% — акцент4 3" xfId="291"/>
    <cellStyle name="20% - Акцент5 2" xfId="68"/>
    <cellStyle name="20% — акцент5 2" xfId="12"/>
    <cellStyle name="20% — акцент5 3" xfId="292"/>
    <cellStyle name="20% - Акцент6 2" xfId="69"/>
    <cellStyle name="20% — акцент6 2" xfId="13"/>
    <cellStyle name="20% — акцент6 3" xfId="293"/>
    <cellStyle name="40% - Акцент1 2" xfId="70"/>
    <cellStyle name="40% — акцент1 2" xfId="14"/>
    <cellStyle name="40% — акцент1 3" xfId="294"/>
    <cellStyle name="40% - Акцент2 2" xfId="71"/>
    <cellStyle name="40% — акцент2 2" xfId="15"/>
    <cellStyle name="40% — акцент2 3" xfId="295"/>
    <cellStyle name="40% - Акцент3 2" xfId="72"/>
    <cellStyle name="40% — акцент3 2" xfId="16"/>
    <cellStyle name="40% — акцент3 3" xfId="296"/>
    <cellStyle name="40% - Акцент4 2" xfId="73"/>
    <cellStyle name="40% — акцент4 2" xfId="17"/>
    <cellStyle name="40% — акцент4 3" xfId="297"/>
    <cellStyle name="40% - Акцент5 2" xfId="74"/>
    <cellStyle name="40% — акцент5 2" xfId="18"/>
    <cellStyle name="40% — акцент5 3" xfId="298"/>
    <cellStyle name="40% - Акцент6 2" xfId="75"/>
    <cellStyle name="40% — акцент6 2" xfId="19"/>
    <cellStyle name="40% — акцент6 3" xfId="299"/>
    <cellStyle name="60% - Акцент1 2" xfId="76"/>
    <cellStyle name="60% — акцент1 2" xfId="20"/>
    <cellStyle name="60% — акцент1 3" xfId="300"/>
    <cellStyle name="60% - Акцент2 2" xfId="77"/>
    <cellStyle name="60% — акцент2 2" xfId="21"/>
    <cellStyle name="60% — акцент2 3" xfId="301"/>
    <cellStyle name="60% - Акцент3 2" xfId="78"/>
    <cellStyle name="60% — акцент3 2" xfId="22"/>
    <cellStyle name="60% — акцент3 3" xfId="302"/>
    <cellStyle name="60% - Акцент4 2" xfId="79"/>
    <cellStyle name="60% — акцент4 2" xfId="23"/>
    <cellStyle name="60% — акцент4 3" xfId="303"/>
    <cellStyle name="60% - Акцент5 2" xfId="80"/>
    <cellStyle name="60% — акцент5 2" xfId="24"/>
    <cellStyle name="60% — акцент5 3" xfId="304"/>
    <cellStyle name="60% - Акцент6 2" xfId="81"/>
    <cellStyle name="60% — акцент6 2" xfId="25"/>
    <cellStyle name="60% — акцент6 3" xfId="305"/>
    <cellStyle name="Normal 2" xfId="82"/>
    <cellStyle name="Акцент1 2" xfId="83"/>
    <cellStyle name="Акцент1 3" xfId="26"/>
    <cellStyle name="Акцент2 2" xfId="84"/>
    <cellStyle name="Акцент2 3" xfId="27"/>
    <cellStyle name="Акцент3 2" xfId="85"/>
    <cellStyle name="Акцент3 3" xfId="28"/>
    <cellStyle name="Акцент4 2" xfId="86"/>
    <cellStyle name="Акцент4 3" xfId="29"/>
    <cellStyle name="Акцент5 2" xfId="87"/>
    <cellStyle name="Акцент5 3" xfId="30"/>
    <cellStyle name="Акцент6 2" xfId="88"/>
    <cellStyle name="Акцент6 3" xfId="31"/>
    <cellStyle name="Ввод  2" xfId="89"/>
    <cellStyle name="Ввод  3" xfId="32"/>
    <cellStyle name="Вывод 2" xfId="90"/>
    <cellStyle name="Вывод 3" xfId="33"/>
    <cellStyle name="Вычисление 2" xfId="91"/>
    <cellStyle name="Вычисление 3" xfId="34"/>
    <cellStyle name="Заголовок 1 2" xfId="92"/>
    <cellStyle name="Заголовок 1 3" xfId="35"/>
    <cellStyle name="Заголовок 2 2" xfId="93"/>
    <cellStyle name="Заголовок 2 3" xfId="36"/>
    <cellStyle name="Заголовок 3 2" xfId="94"/>
    <cellStyle name="Заголовок 3 3" xfId="37"/>
    <cellStyle name="Заголовок 4 2" xfId="95"/>
    <cellStyle name="Заголовок 4 3" xfId="38"/>
    <cellStyle name="Итог 2" xfId="96"/>
    <cellStyle name="Итог 3" xfId="39"/>
    <cellStyle name="Контрольная ячейка 2" xfId="97"/>
    <cellStyle name="Контрольная ячейка 3" xfId="40"/>
    <cellStyle name="Название 2" xfId="98"/>
    <cellStyle name="Название 3" xfId="41"/>
    <cellStyle name="Нейтральный 2" xfId="99"/>
    <cellStyle name="Нейтральный 3" xfId="42"/>
    <cellStyle name="Обычный" xfId="0" builtinId="0"/>
    <cellStyle name="Обычный 10" xfId="275"/>
    <cellStyle name="Обычный 11" xfId="6"/>
    <cellStyle name="Обычный 11 2" xfId="286"/>
    <cellStyle name="Обычный 12" xfId="277"/>
    <cellStyle name="Обычный 12 2" xfId="53"/>
    <cellStyle name="Обычный 13" xfId="7"/>
    <cellStyle name="Обычный 15" xfId="287"/>
    <cellStyle name="Обычный 2" xfId="43"/>
    <cellStyle name="Обычный 2 26 2" xfId="111"/>
    <cellStyle name="Обычный 3" xfId="1"/>
    <cellStyle name="Обычный 3 10 2" xfId="278"/>
    <cellStyle name="Обычный 3 2" xfId="61"/>
    <cellStyle name="Обычный 3 2 2 2" xfId="54"/>
    <cellStyle name="Обычный 3 21" xfId="107"/>
    <cellStyle name="Обычный 30" xfId="279"/>
    <cellStyle name="Обычный 4" xfId="50"/>
    <cellStyle name="Обычный 4 2" xfId="60"/>
    <cellStyle name="Обычный 5" xfId="51"/>
    <cellStyle name="Обычный 6" xfId="52"/>
    <cellStyle name="Обычный 6 2" xfId="58"/>
    <cellStyle name="Обычный 6 2 2" xfId="59"/>
    <cellStyle name="Обычный 6 2 2 2" xfId="113"/>
    <cellStyle name="Обычный 6 2 2 2 2" xfId="130"/>
    <cellStyle name="Обычный 6 2 2 2 2 2" xfId="134"/>
    <cellStyle name="Обычный 6 2 2 2 2 2 2" xfId="135"/>
    <cellStyle name="Обычный 6 2 2 2 2 2 3" xfId="136"/>
    <cellStyle name="Обычный 6 2 2 2 2 3" xfId="137"/>
    <cellStyle name="Обычный 6 2 2 2 2 4" xfId="138"/>
    <cellStyle name="Обычный 6 2 2 2 3" xfId="132"/>
    <cellStyle name="Обычный 6 2 2 2 3 2" xfId="139"/>
    <cellStyle name="Обычный 6 2 2 2 3 3" xfId="140"/>
    <cellStyle name="Обычный 6 2 2 2 4" xfId="141"/>
    <cellStyle name="Обычный 6 2 2 2 5" xfId="142"/>
    <cellStyle name="Обычный 6 2 2 3" xfId="125"/>
    <cellStyle name="Обычный 6 2 2 3 2" xfId="143"/>
    <cellStyle name="Обычный 6 2 2 3 2 2" xfId="144"/>
    <cellStyle name="Обычный 6 2 2 3 2 3" xfId="145"/>
    <cellStyle name="Обычный 6 2 2 3 3" xfId="146"/>
    <cellStyle name="Обычный 6 2 2 3 4" xfId="147"/>
    <cellStyle name="Обычный 6 2 2 4" xfId="118"/>
    <cellStyle name="Обычный 6 2 2 4 2" xfId="148"/>
    <cellStyle name="Обычный 6 2 2 4 2 2" xfId="149"/>
    <cellStyle name="Обычный 6 2 2 4 2 3" xfId="150"/>
    <cellStyle name="Обычный 6 2 2 4 3" xfId="151"/>
    <cellStyle name="Обычный 6 2 2 4 4" xfId="152"/>
    <cellStyle name="Обычный 6 2 2 5" xfId="153"/>
    <cellStyle name="Обычный 6 2 2 5 2" xfId="154"/>
    <cellStyle name="Обычный 6 2 2 5 3" xfId="155"/>
    <cellStyle name="Обычный 6 2 2 6" xfId="156"/>
    <cellStyle name="Обычный 6 2 2 7" xfId="157"/>
    <cellStyle name="Обычный 6 2 2 8" xfId="158"/>
    <cellStyle name="Обычный 6 2 3" xfId="106"/>
    <cellStyle name="Обычный 6 2 3 2" xfId="112"/>
    <cellStyle name="Обычный 6 2 3 2 2" xfId="129"/>
    <cellStyle name="Обычный 6 2 3 2 2 2" xfId="159"/>
    <cellStyle name="Обычный 6 2 3 2 2 2 2" xfId="160"/>
    <cellStyle name="Обычный 6 2 3 2 2 2 3" xfId="161"/>
    <cellStyle name="Обычный 6 2 3 2 2 3" xfId="162"/>
    <cellStyle name="Обычный 6 2 3 2 2 4" xfId="163"/>
    <cellStyle name="Обычный 6 2 3 2 3" xfId="131"/>
    <cellStyle name="Обычный 6 2 3 2 3 2" xfId="164"/>
    <cellStyle name="Обычный 6 2 3 2 3 3" xfId="165"/>
    <cellStyle name="Обычный 6 2 3 2 4" xfId="166"/>
    <cellStyle name="Обычный 6 2 3 2 5" xfId="167"/>
    <cellStyle name="Обычный 6 2 3 3" xfId="127"/>
    <cellStyle name="Обычный 6 2 3 3 2" xfId="168"/>
    <cellStyle name="Обычный 6 2 3 3 2 2" xfId="169"/>
    <cellStyle name="Обычный 6 2 3 3 2 3" xfId="170"/>
    <cellStyle name="Обычный 6 2 3 3 3" xfId="171"/>
    <cellStyle name="Обычный 6 2 3 3 4" xfId="172"/>
    <cellStyle name="Обычный 6 2 3 4" xfId="120"/>
    <cellStyle name="Обычный 6 2 3 4 2" xfId="173"/>
    <cellStyle name="Обычный 6 2 3 4 2 2" xfId="174"/>
    <cellStyle name="Обычный 6 2 3 4 2 3" xfId="175"/>
    <cellStyle name="Обычный 6 2 3 4 3" xfId="176"/>
    <cellStyle name="Обычный 6 2 3 4 4" xfId="177"/>
    <cellStyle name="Обычный 6 2 3 5" xfId="178"/>
    <cellStyle name="Обычный 6 2 3 5 2" xfId="179"/>
    <cellStyle name="Обычный 6 2 3 5 3" xfId="180"/>
    <cellStyle name="Обычный 6 2 3 6" xfId="181"/>
    <cellStyle name="Обычный 6 2 3 7" xfId="182"/>
    <cellStyle name="Обычный 6 2 3 8" xfId="183"/>
    <cellStyle name="Обычный 6 2 4" xfId="124"/>
    <cellStyle name="Обычный 6 2 4 2" xfId="184"/>
    <cellStyle name="Обычный 6 2 4 2 2" xfId="185"/>
    <cellStyle name="Обычный 6 2 4 2 3" xfId="186"/>
    <cellStyle name="Обычный 6 2 4 3" xfId="187"/>
    <cellStyle name="Обычный 6 2 4 4" xfId="188"/>
    <cellStyle name="Обычный 6 2 5" xfId="117"/>
    <cellStyle name="Обычный 6 2 5 2" xfId="189"/>
    <cellStyle name="Обычный 6 2 5 2 2" xfId="190"/>
    <cellStyle name="Обычный 6 2 5 2 3" xfId="191"/>
    <cellStyle name="Обычный 6 2 5 3" xfId="192"/>
    <cellStyle name="Обычный 6 2 5 4" xfId="193"/>
    <cellStyle name="Обычный 6 2 6" xfId="194"/>
    <cellStyle name="Обычный 6 2 6 2" xfId="195"/>
    <cellStyle name="Обычный 6 2 6 3" xfId="196"/>
    <cellStyle name="Обычный 6 2 7" xfId="197"/>
    <cellStyle name="Обычный 6 2 8" xfId="198"/>
    <cellStyle name="Обычный 6 2 9" xfId="199"/>
    <cellStyle name="Обычный 6 3" xfId="121"/>
    <cellStyle name="Обычный 6 3 2" xfId="200"/>
    <cellStyle name="Обычный 6 3 2 2" xfId="201"/>
    <cellStyle name="Обычный 6 3 2 3" xfId="202"/>
    <cellStyle name="Обычный 6 3 3" xfId="203"/>
    <cellStyle name="Обычный 6 3 4" xfId="204"/>
    <cellStyle name="Обычный 6 4" xfId="114"/>
    <cellStyle name="Обычный 6 4 2" xfId="205"/>
    <cellStyle name="Обычный 6 4 2 2" xfId="206"/>
    <cellStyle name="Обычный 6 4 2 3" xfId="207"/>
    <cellStyle name="Обычный 6 4 3" xfId="208"/>
    <cellStyle name="Обычный 6 4 4" xfId="209"/>
    <cellStyle name="Обычный 6 5" xfId="210"/>
    <cellStyle name="Обычный 6 5 2" xfId="211"/>
    <cellStyle name="Обычный 6 5 3" xfId="212"/>
    <cellStyle name="Обычный 6 6" xfId="213"/>
    <cellStyle name="Обычный 6 7" xfId="214"/>
    <cellStyle name="Обычный 6 8" xfId="215"/>
    <cellStyle name="Обычный 7" xfId="2"/>
    <cellStyle name="Обычный 7 2" xfId="63"/>
    <cellStyle name="Обычный 7 2 2" xfId="126"/>
    <cellStyle name="Обычный 7 2 2 2" xfId="216"/>
    <cellStyle name="Обычный 7 2 2 2 2" xfId="217"/>
    <cellStyle name="Обычный 7 2 2 2 3" xfId="218"/>
    <cellStyle name="Обычный 7 2 2 3" xfId="219"/>
    <cellStyle name="Обычный 7 2 2 4" xfId="220"/>
    <cellStyle name="Обычный 7 2 3" xfId="119"/>
    <cellStyle name="Обычный 7 2 3 2" xfId="221"/>
    <cellStyle name="Обычный 7 2 3 2 2" xfId="222"/>
    <cellStyle name="Обычный 7 2 3 2 3" xfId="223"/>
    <cellStyle name="Обычный 7 2 3 3" xfId="224"/>
    <cellStyle name="Обычный 7 2 3 4" xfId="225"/>
    <cellStyle name="Обычный 7 2 4" xfId="226"/>
    <cellStyle name="Обычный 7 2 4 2" xfId="227"/>
    <cellStyle name="Обычный 7 2 4 3" xfId="228"/>
    <cellStyle name="Обычный 7 2 5" xfId="229"/>
    <cellStyle name="Обычный 7 2 6" xfId="230"/>
    <cellStyle name="Обычный 7 2 7" xfId="231"/>
    <cellStyle name="Обычный 7 3" xfId="306"/>
    <cellStyle name="Обычный 8" xfId="62"/>
    <cellStyle name="Обычный 9" xfId="110"/>
    <cellStyle name="Обычный 9 2" xfId="128"/>
    <cellStyle name="Обычный 9 2 2" xfId="232"/>
    <cellStyle name="Обычный 9 2 2 2" xfId="233"/>
    <cellStyle name="Обычный 9 2 2 3" xfId="234"/>
    <cellStyle name="Обычный 9 2 2 4" xfId="235"/>
    <cellStyle name="Обычный 9 2 3" xfId="236"/>
    <cellStyle name="Обычный 9 2 4" xfId="237"/>
    <cellStyle name="Обычный 9 3" xfId="133"/>
    <cellStyle name="Обычный 9 3 2" xfId="238"/>
    <cellStyle name="Обычный 9 3 3" xfId="239"/>
    <cellStyle name="Обычный 9 3 4" xfId="240"/>
    <cellStyle name="Обычный 9 4" xfId="241"/>
    <cellStyle name="Обычный 9 5" xfId="242"/>
    <cellStyle name="Обычный_Форматы по компаниям_last" xfId="3"/>
    <cellStyle name="Плохой 2" xfId="100"/>
    <cellStyle name="Плохой 3" xfId="44"/>
    <cellStyle name="Пояснение 2" xfId="101"/>
    <cellStyle name="Пояснение 3" xfId="45"/>
    <cellStyle name="Примечание 2" xfId="102"/>
    <cellStyle name="Примечание 3" xfId="46"/>
    <cellStyle name="Процентный 2" xfId="108"/>
    <cellStyle name="Процентный 2 3" xfId="280"/>
    <cellStyle name="Процентный 2 3 2" xfId="281"/>
    <cellStyle name="Процентный 3" xfId="109"/>
    <cellStyle name="Процентный 4" xfId="282"/>
    <cellStyle name="Связанная ячейка 2" xfId="103"/>
    <cellStyle name="Связанная ячейка 3" xfId="47"/>
    <cellStyle name="Стиль 1" xfId="4"/>
    <cellStyle name="Стиль 1 2" xfId="5"/>
    <cellStyle name="Текст предупреждения 2" xfId="104"/>
    <cellStyle name="Текст предупреждения 3" xfId="48"/>
    <cellStyle name="Финансовый 2" xfId="55"/>
    <cellStyle name="Финансовый 2 2" xfId="122"/>
    <cellStyle name="Финансовый 2 2 2" xfId="243"/>
    <cellStyle name="Финансовый 2 2 2 2" xfId="244"/>
    <cellStyle name="Финансовый 2 2 2 2 2" xfId="56"/>
    <cellStyle name="Финансовый 2 2 2 3" xfId="245"/>
    <cellStyle name="Финансовый 2 2 3" xfId="246"/>
    <cellStyle name="Финансовый 2 2 4" xfId="247"/>
    <cellStyle name="Финансовый 2 3" xfId="115"/>
    <cellStyle name="Финансовый 2 3 2" xfId="248"/>
    <cellStyle name="Финансовый 2 3 2 2" xfId="249"/>
    <cellStyle name="Финансовый 2 3 2 3" xfId="250"/>
    <cellStyle name="Финансовый 2 3 3" xfId="251"/>
    <cellStyle name="Финансовый 2 3 4" xfId="252"/>
    <cellStyle name="Финансовый 2 4" xfId="253"/>
    <cellStyle name="Финансовый 2 4 2" xfId="254"/>
    <cellStyle name="Финансовый 2 4 3" xfId="255"/>
    <cellStyle name="Финансовый 2 5" xfId="256"/>
    <cellStyle name="Финансовый 2 6" xfId="257"/>
    <cellStyle name="Финансовый 2 7" xfId="258"/>
    <cellStyle name="Финансовый 3" xfId="57"/>
    <cellStyle name="Финансовый 3 2" xfId="123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116"/>
    <cellStyle name="Финансовый 3 3 2" xfId="264"/>
    <cellStyle name="Финансовый 3 3 2 2" xfId="265"/>
    <cellStyle name="Финансовый 3 3 2 3" xfId="266"/>
    <cellStyle name="Финансовый 3 3 3" xfId="267"/>
    <cellStyle name="Финансовый 3 3 4" xfId="268"/>
    <cellStyle name="Финансовый 3 4" xfId="269"/>
    <cellStyle name="Финансовый 3 4 2" xfId="270"/>
    <cellStyle name="Финансовый 3 4 3" xfId="271"/>
    <cellStyle name="Финансовый 3 5" xfId="272"/>
    <cellStyle name="Финансовый 3 6" xfId="273"/>
    <cellStyle name="Финансовый 3 7" xfId="274"/>
    <cellStyle name="Финансовый 4" xfId="276"/>
    <cellStyle name="Финансовый 5" xfId="283"/>
    <cellStyle name="Финансовый 5 2" xfId="284"/>
    <cellStyle name="Финансовый 6" xfId="285"/>
    <cellStyle name="Хороший 2" xfId="105"/>
    <cellStyle name="Хороший 3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1103"/>
  <sheetViews>
    <sheetView tabSelected="1" view="pageBreakPreview" zoomScale="55" zoomScaleNormal="40" zoomScaleSheetLayoutView="55" workbookViewId="0">
      <selection activeCell="B11" sqref="B11:B13"/>
    </sheetView>
  </sheetViews>
  <sheetFormatPr defaultRowHeight="15" x14ac:dyDescent="0.25"/>
  <cols>
    <col min="1" max="1" width="14.42578125" style="1" customWidth="1"/>
    <col min="2" max="2" width="66.85546875" style="2" customWidth="1"/>
    <col min="3" max="3" width="25" style="2" customWidth="1"/>
    <col min="4" max="4" width="30.7109375" style="23" customWidth="1"/>
    <col min="5" max="5" width="30.7109375" style="2" customWidth="1"/>
    <col min="6" max="6" width="40.7109375" style="2" customWidth="1"/>
    <col min="7" max="12" width="25.7109375" style="2" customWidth="1"/>
    <col min="13" max="13" width="212.5703125" style="2" customWidth="1"/>
    <col min="14" max="14" width="84.42578125" style="2" customWidth="1"/>
    <col min="15" max="16" width="15.7109375" style="2" customWidth="1"/>
    <col min="17" max="17" width="73.140625" style="4" customWidth="1"/>
    <col min="18" max="18" width="30.7109375" style="2" customWidth="1"/>
    <col min="19" max="20" width="20.7109375" style="91" customWidth="1"/>
    <col min="21" max="22" width="20.7109375" style="1" customWidth="1"/>
    <col min="23" max="23" width="30.7109375" style="1" customWidth="1"/>
    <col min="24" max="24" width="49" style="28" customWidth="1"/>
    <col min="25" max="25" width="59.42578125" style="1" customWidth="1"/>
    <col min="26" max="28" width="9.140625" style="18"/>
    <col min="29" max="31" width="21.85546875" style="18" customWidth="1"/>
    <col min="32" max="16384" width="9.140625" style="18"/>
  </cols>
  <sheetData>
    <row r="1" spans="1:25" ht="18.75" x14ac:dyDescent="0.25">
      <c r="L1" s="3"/>
      <c r="Y1" s="3" t="s">
        <v>0</v>
      </c>
    </row>
    <row r="2" spans="1:25" ht="18.75" x14ac:dyDescent="0.3">
      <c r="L2" s="5"/>
      <c r="Y2" s="5" t="s">
        <v>1</v>
      </c>
    </row>
    <row r="3" spans="1:25" ht="18.75" x14ac:dyDescent="0.3">
      <c r="L3" s="5"/>
      <c r="Y3" s="5" t="s">
        <v>69</v>
      </c>
    </row>
    <row r="4" spans="1:25" ht="16.5" x14ac:dyDescent="0.25">
      <c r="A4" s="104" t="s">
        <v>2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</row>
    <row r="5" spans="1:25" ht="15.75" x14ac:dyDescent="0.25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99"/>
      <c r="N5" s="99"/>
      <c r="O5" s="99"/>
      <c r="P5" s="99"/>
      <c r="Q5" s="6"/>
      <c r="R5" s="6"/>
      <c r="S5" s="99"/>
      <c r="T5" s="99"/>
      <c r="U5" s="99"/>
      <c r="V5" s="99"/>
      <c r="W5" s="99"/>
      <c r="X5" s="29"/>
      <c r="Y5" s="99"/>
    </row>
    <row r="6" spans="1:25" ht="15.75" x14ac:dyDescent="0.25">
      <c r="A6" s="106" t="s">
        <v>3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</row>
    <row r="7" spans="1:25" ht="15.75" x14ac:dyDescent="0.25">
      <c r="A7" s="107" t="s">
        <v>402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</row>
    <row r="8" spans="1:25" ht="15.75" x14ac:dyDescent="0.25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7"/>
      <c r="N8" s="7"/>
      <c r="O8" s="7"/>
      <c r="P8" s="7"/>
      <c r="Q8" s="8"/>
      <c r="R8" s="9"/>
      <c r="S8" s="100"/>
      <c r="T8" s="100"/>
      <c r="U8" s="7"/>
      <c r="V8" s="7"/>
      <c r="W8" s="7"/>
      <c r="X8" s="30"/>
      <c r="Y8" s="7"/>
    </row>
    <row r="9" spans="1:25" ht="15.75" x14ac:dyDescent="0.25">
      <c r="A9" s="105" t="s">
        <v>352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</row>
    <row r="10" spans="1:25" x14ac:dyDescent="0.25">
      <c r="A10" s="10"/>
      <c r="B10" s="10"/>
      <c r="C10" s="10"/>
      <c r="D10" s="24"/>
      <c r="E10" s="20"/>
      <c r="F10" s="20"/>
      <c r="G10" s="19"/>
      <c r="H10" s="10"/>
      <c r="I10" s="19"/>
      <c r="J10" s="10"/>
      <c r="K10" s="19"/>
      <c r="L10" s="10"/>
      <c r="M10" s="10"/>
      <c r="N10" s="10"/>
      <c r="O10" s="10"/>
      <c r="P10" s="10"/>
      <c r="Q10" s="10"/>
      <c r="R10" s="10"/>
      <c r="S10" s="92"/>
      <c r="T10" s="92"/>
      <c r="U10" s="10"/>
      <c r="V10" s="10"/>
      <c r="W10" s="10"/>
      <c r="X10" s="31"/>
    </row>
    <row r="11" spans="1:25" ht="15.75" x14ac:dyDescent="0.25">
      <c r="A11" s="102" t="s">
        <v>4</v>
      </c>
      <c r="B11" s="102" t="s">
        <v>5</v>
      </c>
      <c r="C11" s="102" t="s">
        <v>6</v>
      </c>
      <c r="D11" s="102" t="s">
        <v>7</v>
      </c>
      <c r="E11" s="102"/>
      <c r="F11" s="102"/>
      <c r="G11" s="102" t="s">
        <v>8</v>
      </c>
      <c r="H11" s="102" t="s">
        <v>9</v>
      </c>
      <c r="I11" s="102"/>
      <c r="J11" s="102"/>
      <c r="K11" s="102"/>
      <c r="L11" s="102"/>
      <c r="M11" s="102" t="s">
        <v>10</v>
      </c>
      <c r="N11" s="102"/>
      <c r="O11" s="102"/>
      <c r="P11" s="102"/>
      <c r="Q11" s="102" t="s">
        <v>11</v>
      </c>
      <c r="R11" s="103" t="s">
        <v>12</v>
      </c>
      <c r="S11" s="102" t="s">
        <v>13</v>
      </c>
      <c r="T11" s="102"/>
      <c r="U11" s="102"/>
      <c r="V11" s="102"/>
      <c r="W11" s="102" t="s">
        <v>14</v>
      </c>
      <c r="X11" s="102"/>
      <c r="Y11" s="102" t="s">
        <v>15</v>
      </c>
    </row>
    <row r="12" spans="1:25" ht="141.75" customHeight="1" x14ac:dyDescent="0.25">
      <c r="A12" s="102"/>
      <c r="B12" s="102"/>
      <c r="C12" s="102"/>
      <c r="D12" s="102" t="s">
        <v>16</v>
      </c>
      <c r="E12" s="102"/>
      <c r="F12" s="102" t="s">
        <v>17</v>
      </c>
      <c r="G12" s="102"/>
      <c r="H12" s="102" t="s">
        <v>18</v>
      </c>
      <c r="I12" s="102" t="s">
        <v>19</v>
      </c>
      <c r="J12" s="102"/>
      <c r="K12" s="102" t="s">
        <v>20</v>
      </c>
      <c r="L12" s="102" t="s">
        <v>21</v>
      </c>
      <c r="M12" s="103" t="s">
        <v>22</v>
      </c>
      <c r="N12" s="103" t="s">
        <v>23</v>
      </c>
      <c r="O12" s="103" t="s">
        <v>24</v>
      </c>
      <c r="P12" s="103"/>
      <c r="Q12" s="102"/>
      <c r="R12" s="103"/>
      <c r="S12" s="108" t="s">
        <v>25</v>
      </c>
      <c r="T12" s="108"/>
      <c r="U12" s="102" t="s">
        <v>26</v>
      </c>
      <c r="V12" s="102"/>
      <c r="W12" s="102" t="s">
        <v>27</v>
      </c>
      <c r="X12" s="102" t="s">
        <v>28</v>
      </c>
      <c r="Y12" s="102"/>
    </row>
    <row r="13" spans="1:25" ht="84" customHeight="1" x14ac:dyDescent="0.25">
      <c r="A13" s="102"/>
      <c r="B13" s="102"/>
      <c r="C13" s="102"/>
      <c r="D13" s="67" t="s">
        <v>29</v>
      </c>
      <c r="E13" s="98" t="s">
        <v>30</v>
      </c>
      <c r="F13" s="102"/>
      <c r="G13" s="102"/>
      <c r="H13" s="102"/>
      <c r="I13" s="98" t="s">
        <v>31</v>
      </c>
      <c r="J13" s="98" t="s">
        <v>32</v>
      </c>
      <c r="K13" s="102"/>
      <c r="L13" s="102"/>
      <c r="M13" s="103"/>
      <c r="N13" s="103"/>
      <c r="O13" s="36" t="s">
        <v>33</v>
      </c>
      <c r="P13" s="36" t="s">
        <v>34</v>
      </c>
      <c r="Q13" s="102"/>
      <c r="R13" s="103"/>
      <c r="S13" s="68" t="s">
        <v>35</v>
      </c>
      <c r="T13" s="68" t="s">
        <v>36</v>
      </c>
      <c r="U13" s="68" t="s">
        <v>35</v>
      </c>
      <c r="V13" s="68" t="s">
        <v>36</v>
      </c>
      <c r="W13" s="102"/>
      <c r="X13" s="102"/>
      <c r="Y13" s="102"/>
    </row>
    <row r="14" spans="1:25" ht="15.75" x14ac:dyDescent="0.25">
      <c r="A14" s="101">
        <v>1</v>
      </c>
      <c r="B14" s="101">
        <v>2</v>
      </c>
      <c r="C14" s="101">
        <v>3</v>
      </c>
      <c r="D14" s="69">
        <v>4</v>
      </c>
      <c r="E14" s="101">
        <v>5</v>
      </c>
      <c r="F14" s="101">
        <v>6</v>
      </c>
      <c r="G14" s="101">
        <v>7</v>
      </c>
      <c r="H14" s="101">
        <v>8</v>
      </c>
      <c r="I14" s="101">
        <v>9</v>
      </c>
      <c r="J14" s="101">
        <v>10</v>
      </c>
      <c r="K14" s="101">
        <v>11</v>
      </c>
      <c r="L14" s="101">
        <v>12</v>
      </c>
      <c r="M14" s="101">
        <v>13</v>
      </c>
      <c r="N14" s="101">
        <v>14</v>
      </c>
      <c r="O14" s="101">
        <v>15</v>
      </c>
      <c r="P14" s="101">
        <v>16</v>
      </c>
      <c r="Q14" s="101">
        <v>17</v>
      </c>
      <c r="R14" s="101">
        <v>18</v>
      </c>
      <c r="S14" s="101">
        <v>19</v>
      </c>
      <c r="T14" s="101">
        <v>20</v>
      </c>
      <c r="U14" s="101">
        <v>21</v>
      </c>
      <c r="V14" s="101">
        <v>22</v>
      </c>
      <c r="W14" s="101">
        <v>23</v>
      </c>
      <c r="X14" s="98">
        <v>24</v>
      </c>
      <c r="Y14" s="101">
        <v>25</v>
      </c>
    </row>
    <row r="15" spans="1:25" s="95" customFormat="1" ht="15.75" x14ac:dyDescent="0.25">
      <c r="A15" s="11" t="s">
        <v>85</v>
      </c>
      <c r="B15" s="12" t="s">
        <v>250</v>
      </c>
      <c r="C15" s="13" t="s">
        <v>37</v>
      </c>
      <c r="D15" s="25" t="s">
        <v>38</v>
      </c>
      <c r="E15" s="13" t="s">
        <v>38</v>
      </c>
      <c r="F15" s="14" t="s">
        <v>38</v>
      </c>
      <c r="G15" s="14" t="s">
        <v>38</v>
      </c>
      <c r="H15" s="13" t="s">
        <v>38</v>
      </c>
      <c r="I15" s="13" t="s">
        <v>38</v>
      </c>
      <c r="J15" s="13" t="s">
        <v>38</v>
      </c>
      <c r="K15" s="13" t="s">
        <v>38</v>
      </c>
      <c r="L15" s="13" t="s">
        <v>38</v>
      </c>
      <c r="M15" s="13" t="s">
        <v>38</v>
      </c>
      <c r="N15" s="13" t="s">
        <v>38</v>
      </c>
      <c r="O15" s="16">
        <f t="shared" ref="O15:P15" si="0">O16</f>
        <v>0</v>
      </c>
      <c r="P15" s="16">
        <f t="shared" si="0"/>
        <v>109.71163</v>
      </c>
      <c r="Q15" s="14" t="s">
        <v>38</v>
      </c>
      <c r="R15" s="16" t="s">
        <v>38</v>
      </c>
      <c r="S15" s="13" t="s">
        <v>38</v>
      </c>
      <c r="T15" s="13" t="s">
        <v>38</v>
      </c>
      <c r="U15" s="13" t="s">
        <v>38</v>
      </c>
      <c r="V15" s="13" t="s">
        <v>38</v>
      </c>
      <c r="W15" s="13" t="s">
        <v>38</v>
      </c>
      <c r="X15" s="32" t="s">
        <v>38</v>
      </c>
      <c r="Y15" s="13" t="s">
        <v>38</v>
      </c>
    </row>
    <row r="16" spans="1:25" s="95" customFormat="1" ht="31.5" x14ac:dyDescent="0.25">
      <c r="A16" s="11" t="s">
        <v>39</v>
      </c>
      <c r="B16" s="15" t="s">
        <v>40</v>
      </c>
      <c r="C16" s="13" t="s">
        <v>37</v>
      </c>
      <c r="D16" s="25" t="s">
        <v>38</v>
      </c>
      <c r="E16" s="13" t="s">
        <v>38</v>
      </c>
      <c r="F16" s="14" t="s">
        <v>38</v>
      </c>
      <c r="G16" s="14" t="s">
        <v>38</v>
      </c>
      <c r="H16" s="13" t="s">
        <v>38</v>
      </c>
      <c r="I16" s="13" t="s">
        <v>38</v>
      </c>
      <c r="J16" s="13" t="s">
        <v>38</v>
      </c>
      <c r="K16" s="13" t="s">
        <v>38</v>
      </c>
      <c r="L16" s="13" t="s">
        <v>38</v>
      </c>
      <c r="M16" s="13" t="s">
        <v>38</v>
      </c>
      <c r="N16" s="13" t="s">
        <v>38</v>
      </c>
      <c r="O16" s="16">
        <f>SUM(O17,O35)</f>
        <v>0</v>
      </c>
      <c r="P16" s="16">
        <f>SUM(P17,P35)</f>
        <v>109.71163</v>
      </c>
      <c r="Q16" s="13" t="s">
        <v>38</v>
      </c>
      <c r="R16" s="16" t="s">
        <v>38</v>
      </c>
      <c r="S16" s="14" t="s">
        <v>38</v>
      </c>
      <c r="T16" s="14" t="s">
        <v>38</v>
      </c>
      <c r="U16" s="14" t="s">
        <v>38</v>
      </c>
      <c r="V16" s="14" t="s">
        <v>38</v>
      </c>
      <c r="W16" s="13" t="s">
        <v>38</v>
      </c>
      <c r="X16" s="32" t="s">
        <v>38</v>
      </c>
      <c r="Y16" s="13" t="s">
        <v>38</v>
      </c>
    </row>
    <row r="17" spans="1:25" s="95" customFormat="1" ht="47.25" x14ac:dyDescent="0.25">
      <c r="A17" s="11" t="s">
        <v>86</v>
      </c>
      <c r="B17" s="15" t="s">
        <v>41</v>
      </c>
      <c r="C17" s="13" t="s">
        <v>37</v>
      </c>
      <c r="D17" s="25" t="s">
        <v>38</v>
      </c>
      <c r="E17" s="13" t="s">
        <v>38</v>
      </c>
      <c r="F17" s="14" t="s">
        <v>38</v>
      </c>
      <c r="G17" s="14" t="s">
        <v>38</v>
      </c>
      <c r="H17" s="13" t="s">
        <v>38</v>
      </c>
      <c r="I17" s="13" t="s">
        <v>38</v>
      </c>
      <c r="J17" s="13" t="s">
        <v>38</v>
      </c>
      <c r="K17" s="13" t="s">
        <v>38</v>
      </c>
      <c r="L17" s="13" t="s">
        <v>38</v>
      </c>
      <c r="M17" s="13" t="s">
        <v>38</v>
      </c>
      <c r="N17" s="13" t="s">
        <v>38</v>
      </c>
      <c r="O17" s="16">
        <f>SUM(O18,O19,O20,O23,O25)</f>
        <v>0</v>
      </c>
      <c r="P17" s="16">
        <f>SUM(P18,P19,P20,P23,P25)</f>
        <v>109.71163</v>
      </c>
      <c r="Q17" s="13" t="s">
        <v>38</v>
      </c>
      <c r="R17" s="16" t="s">
        <v>38</v>
      </c>
      <c r="S17" s="14" t="s">
        <v>38</v>
      </c>
      <c r="T17" s="14" t="s">
        <v>38</v>
      </c>
      <c r="U17" s="14" t="s">
        <v>38</v>
      </c>
      <c r="V17" s="14" t="s">
        <v>38</v>
      </c>
      <c r="W17" s="13" t="s">
        <v>38</v>
      </c>
      <c r="X17" s="32" t="s">
        <v>38</v>
      </c>
      <c r="Y17" s="13" t="s">
        <v>38</v>
      </c>
    </row>
    <row r="18" spans="1:25" s="95" customFormat="1" ht="63" x14ac:dyDescent="0.25">
      <c r="A18" s="11" t="s">
        <v>87</v>
      </c>
      <c r="B18" s="15" t="s">
        <v>42</v>
      </c>
      <c r="C18" s="13" t="s">
        <v>37</v>
      </c>
      <c r="D18" s="25" t="s">
        <v>38</v>
      </c>
      <c r="E18" s="13" t="s">
        <v>38</v>
      </c>
      <c r="F18" s="13" t="s">
        <v>38</v>
      </c>
      <c r="G18" s="14" t="s">
        <v>38</v>
      </c>
      <c r="H18" s="13" t="s">
        <v>38</v>
      </c>
      <c r="I18" s="13" t="s">
        <v>38</v>
      </c>
      <c r="J18" s="13" t="s">
        <v>38</v>
      </c>
      <c r="K18" s="13" t="s">
        <v>38</v>
      </c>
      <c r="L18" s="13" t="s">
        <v>38</v>
      </c>
      <c r="M18" s="13" t="s">
        <v>38</v>
      </c>
      <c r="N18" s="13" t="s">
        <v>38</v>
      </c>
      <c r="O18" s="13" t="s">
        <v>38</v>
      </c>
      <c r="P18" s="14" t="s">
        <v>38</v>
      </c>
      <c r="Q18" s="13" t="s">
        <v>38</v>
      </c>
      <c r="R18" s="14" t="s">
        <v>38</v>
      </c>
      <c r="S18" s="13" t="s">
        <v>38</v>
      </c>
      <c r="T18" s="13" t="s">
        <v>38</v>
      </c>
      <c r="U18" s="13" t="s">
        <v>38</v>
      </c>
      <c r="V18" s="13" t="s">
        <v>38</v>
      </c>
      <c r="W18" s="13" t="s">
        <v>38</v>
      </c>
      <c r="X18" s="32" t="s">
        <v>38</v>
      </c>
      <c r="Y18" s="13" t="s">
        <v>38</v>
      </c>
    </row>
    <row r="19" spans="1:25" s="95" customFormat="1" ht="63" x14ac:dyDescent="0.25">
      <c r="A19" s="11" t="s">
        <v>88</v>
      </c>
      <c r="B19" s="15" t="s">
        <v>43</v>
      </c>
      <c r="C19" s="13" t="s">
        <v>37</v>
      </c>
      <c r="D19" s="25" t="s">
        <v>38</v>
      </c>
      <c r="E19" s="13" t="s">
        <v>38</v>
      </c>
      <c r="F19" s="13" t="s">
        <v>38</v>
      </c>
      <c r="G19" s="14" t="s">
        <v>38</v>
      </c>
      <c r="H19" s="13" t="s">
        <v>38</v>
      </c>
      <c r="I19" s="13" t="s">
        <v>38</v>
      </c>
      <c r="J19" s="13" t="s">
        <v>38</v>
      </c>
      <c r="K19" s="13" t="s">
        <v>38</v>
      </c>
      <c r="L19" s="13" t="s">
        <v>38</v>
      </c>
      <c r="M19" s="13" t="s">
        <v>38</v>
      </c>
      <c r="N19" s="13" t="s">
        <v>38</v>
      </c>
      <c r="O19" s="13" t="s">
        <v>38</v>
      </c>
      <c r="P19" s="14" t="s">
        <v>38</v>
      </c>
      <c r="Q19" s="13" t="s">
        <v>38</v>
      </c>
      <c r="R19" s="13" t="s">
        <v>38</v>
      </c>
      <c r="S19" s="13" t="s">
        <v>38</v>
      </c>
      <c r="T19" s="13" t="s">
        <v>38</v>
      </c>
      <c r="U19" s="13" t="s">
        <v>38</v>
      </c>
      <c r="V19" s="13" t="s">
        <v>38</v>
      </c>
      <c r="W19" s="13" t="s">
        <v>38</v>
      </c>
      <c r="X19" s="32" t="s">
        <v>38</v>
      </c>
      <c r="Y19" s="13" t="s">
        <v>38</v>
      </c>
    </row>
    <row r="20" spans="1:25" s="95" customFormat="1" ht="63" x14ac:dyDescent="0.25">
      <c r="A20" s="11" t="s">
        <v>89</v>
      </c>
      <c r="B20" s="15" t="s">
        <v>44</v>
      </c>
      <c r="C20" s="13" t="s">
        <v>37</v>
      </c>
      <c r="D20" s="25" t="s">
        <v>38</v>
      </c>
      <c r="E20" s="13" t="s">
        <v>38</v>
      </c>
      <c r="F20" s="13" t="s">
        <v>38</v>
      </c>
      <c r="G20" s="14" t="s">
        <v>38</v>
      </c>
      <c r="H20" s="13" t="s">
        <v>38</v>
      </c>
      <c r="I20" s="13" t="s">
        <v>38</v>
      </c>
      <c r="J20" s="13" t="s">
        <v>38</v>
      </c>
      <c r="K20" s="13" t="s">
        <v>38</v>
      </c>
      <c r="L20" s="13" t="s">
        <v>38</v>
      </c>
      <c r="M20" s="13" t="s">
        <v>38</v>
      </c>
      <c r="N20" s="13" t="s">
        <v>38</v>
      </c>
      <c r="O20" s="13" t="s">
        <v>38</v>
      </c>
      <c r="P20" s="14" t="s">
        <v>38</v>
      </c>
      <c r="Q20" s="13" t="s">
        <v>38</v>
      </c>
      <c r="R20" s="13" t="s">
        <v>38</v>
      </c>
      <c r="S20" s="13" t="s">
        <v>38</v>
      </c>
      <c r="T20" s="13" t="s">
        <v>38</v>
      </c>
      <c r="U20" s="13" t="s">
        <v>38</v>
      </c>
      <c r="V20" s="13" t="s">
        <v>38</v>
      </c>
      <c r="W20" s="13" t="s">
        <v>38</v>
      </c>
      <c r="X20" s="32" t="s">
        <v>38</v>
      </c>
      <c r="Y20" s="13" t="s">
        <v>38</v>
      </c>
    </row>
    <row r="21" spans="1:25" s="22" customFormat="1" ht="63" x14ac:dyDescent="0.25">
      <c r="A21" s="45" t="s">
        <v>89</v>
      </c>
      <c r="B21" s="37" t="s">
        <v>245</v>
      </c>
      <c r="C21" s="38" t="s">
        <v>154</v>
      </c>
      <c r="D21" s="78">
        <v>42713</v>
      </c>
      <c r="E21" s="101" t="s">
        <v>155</v>
      </c>
      <c r="F21" s="101">
        <v>1</v>
      </c>
      <c r="G21" s="39">
        <v>22.59</v>
      </c>
      <c r="H21" s="40">
        <v>43738</v>
      </c>
      <c r="I21" s="101">
        <v>2019</v>
      </c>
      <c r="J21" s="101">
        <v>4</v>
      </c>
      <c r="K21" s="101">
        <v>2019</v>
      </c>
      <c r="L21" s="101">
        <v>2019</v>
      </c>
      <c r="M21" s="70" t="s">
        <v>156</v>
      </c>
      <c r="N21" s="84" t="s">
        <v>157</v>
      </c>
      <c r="O21" s="79">
        <v>0</v>
      </c>
      <c r="P21" s="71">
        <v>6.3997000000000002</v>
      </c>
      <c r="Q21" s="87" t="s">
        <v>158</v>
      </c>
      <c r="R21" s="35" t="s">
        <v>161</v>
      </c>
      <c r="S21" s="35">
        <v>0</v>
      </c>
      <c r="T21" s="35" t="s">
        <v>72</v>
      </c>
      <c r="U21" s="35" t="s">
        <v>38</v>
      </c>
      <c r="V21" s="35" t="s">
        <v>38</v>
      </c>
      <c r="W21" s="35">
        <v>2019</v>
      </c>
      <c r="X21" s="42" t="s">
        <v>261</v>
      </c>
      <c r="Y21" s="35" t="s">
        <v>38</v>
      </c>
    </row>
    <row r="22" spans="1:25" s="22" customFormat="1" ht="63" x14ac:dyDescent="0.25">
      <c r="A22" s="45" t="s">
        <v>89</v>
      </c>
      <c r="B22" s="41" t="s">
        <v>196</v>
      </c>
      <c r="C22" s="38" t="s">
        <v>197</v>
      </c>
      <c r="D22" s="78">
        <v>43214</v>
      </c>
      <c r="E22" s="101" t="s">
        <v>203</v>
      </c>
      <c r="F22" s="101">
        <v>1</v>
      </c>
      <c r="G22" s="39">
        <v>6.718</v>
      </c>
      <c r="H22" s="40">
        <v>43830</v>
      </c>
      <c r="I22" s="101">
        <v>2021</v>
      </c>
      <c r="J22" s="101">
        <v>4</v>
      </c>
      <c r="K22" s="101">
        <v>2021</v>
      </c>
      <c r="L22" s="101">
        <v>2021</v>
      </c>
      <c r="M22" s="70" t="s">
        <v>204</v>
      </c>
      <c r="N22" s="84" t="s">
        <v>205</v>
      </c>
      <c r="O22" s="79">
        <v>0</v>
      </c>
      <c r="P22" s="71">
        <v>1.8472999999999999</v>
      </c>
      <c r="Q22" s="87" t="s">
        <v>207</v>
      </c>
      <c r="R22" s="35" t="s">
        <v>161</v>
      </c>
      <c r="S22" s="35">
        <v>0</v>
      </c>
      <c r="T22" s="35" t="s">
        <v>206</v>
      </c>
      <c r="U22" s="35" t="s">
        <v>38</v>
      </c>
      <c r="V22" s="35" t="s">
        <v>38</v>
      </c>
      <c r="W22" s="35">
        <v>2021</v>
      </c>
      <c r="X22" s="42" t="s">
        <v>493</v>
      </c>
      <c r="Y22" s="35" t="s">
        <v>38</v>
      </c>
    </row>
    <row r="23" spans="1:25" s="95" customFormat="1" ht="78.75" x14ac:dyDescent="0.25">
      <c r="A23" s="11" t="s">
        <v>90</v>
      </c>
      <c r="B23" s="43" t="s">
        <v>45</v>
      </c>
      <c r="C23" s="34" t="s">
        <v>37</v>
      </c>
      <c r="D23" s="44" t="s">
        <v>38</v>
      </c>
      <c r="E23" s="34" t="s">
        <v>38</v>
      </c>
      <c r="F23" s="34" t="s">
        <v>38</v>
      </c>
      <c r="G23" s="16" t="s">
        <v>38</v>
      </c>
      <c r="H23" s="34" t="s">
        <v>38</v>
      </c>
      <c r="I23" s="34" t="s">
        <v>38</v>
      </c>
      <c r="J23" s="34" t="s">
        <v>38</v>
      </c>
      <c r="K23" s="34" t="s">
        <v>38</v>
      </c>
      <c r="L23" s="34" t="s">
        <v>38</v>
      </c>
      <c r="M23" s="34" t="s">
        <v>38</v>
      </c>
      <c r="N23" s="34" t="s">
        <v>38</v>
      </c>
      <c r="O23" s="16">
        <f>SUM(O24)</f>
        <v>0</v>
      </c>
      <c r="P23" s="16">
        <f>SUM(P24)</f>
        <v>8.89</v>
      </c>
      <c r="Q23" s="34" t="s">
        <v>38</v>
      </c>
      <c r="R23" s="34" t="s">
        <v>38</v>
      </c>
      <c r="S23" s="34" t="s">
        <v>38</v>
      </c>
      <c r="T23" s="34" t="s">
        <v>38</v>
      </c>
      <c r="U23" s="34" t="s">
        <v>38</v>
      </c>
      <c r="V23" s="34" t="s">
        <v>38</v>
      </c>
      <c r="W23" s="34" t="s">
        <v>38</v>
      </c>
      <c r="X23" s="34" t="s">
        <v>38</v>
      </c>
      <c r="Y23" s="34" t="s">
        <v>38</v>
      </c>
    </row>
    <row r="24" spans="1:25" s="22" customFormat="1" ht="78.75" x14ac:dyDescent="0.25">
      <c r="A24" s="45" t="s">
        <v>90</v>
      </c>
      <c r="B24" s="37" t="s">
        <v>246</v>
      </c>
      <c r="C24" s="46" t="s">
        <v>48</v>
      </c>
      <c r="D24" s="40" t="s">
        <v>38</v>
      </c>
      <c r="E24" s="35" t="s">
        <v>38</v>
      </c>
      <c r="F24" s="35">
        <v>3</v>
      </c>
      <c r="G24" s="39">
        <v>125.96</v>
      </c>
      <c r="H24" s="40">
        <v>43738</v>
      </c>
      <c r="I24" s="35">
        <v>2019</v>
      </c>
      <c r="J24" s="35">
        <v>4</v>
      </c>
      <c r="K24" s="35">
        <v>2019</v>
      </c>
      <c r="L24" s="35">
        <v>2019</v>
      </c>
      <c r="M24" s="70" t="s">
        <v>286</v>
      </c>
      <c r="N24" s="88" t="s">
        <v>129</v>
      </c>
      <c r="O24" s="39">
        <v>0</v>
      </c>
      <c r="P24" s="39">
        <v>8.89</v>
      </c>
      <c r="Q24" s="57" t="s">
        <v>76</v>
      </c>
      <c r="R24" s="35" t="s">
        <v>162</v>
      </c>
      <c r="S24" s="35" t="s">
        <v>244</v>
      </c>
      <c r="T24" s="35" t="s">
        <v>243</v>
      </c>
      <c r="U24" s="35" t="s">
        <v>130</v>
      </c>
      <c r="V24" s="35" t="s">
        <v>131</v>
      </c>
      <c r="W24" s="35">
        <v>2019</v>
      </c>
      <c r="X24" s="42" t="s">
        <v>261</v>
      </c>
      <c r="Y24" s="35" t="s">
        <v>38</v>
      </c>
    </row>
    <row r="25" spans="1:25" s="95" customFormat="1" ht="78.75" x14ac:dyDescent="0.25">
      <c r="A25" s="43" t="s">
        <v>91</v>
      </c>
      <c r="B25" s="43" t="s">
        <v>46</v>
      </c>
      <c r="C25" s="34" t="s">
        <v>37</v>
      </c>
      <c r="D25" s="44" t="s">
        <v>38</v>
      </c>
      <c r="E25" s="34" t="s">
        <v>38</v>
      </c>
      <c r="F25" s="34" t="s">
        <v>38</v>
      </c>
      <c r="G25" s="16" t="s">
        <v>38</v>
      </c>
      <c r="H25" s="34" t="s">
        <v>38</v>
      </c>
      <c r="I25" s="34" t="s">
        <v>38</v>
      </c>
      <c r="J25" s="34" t="s">
        <v>38</v>
      </c>
      <c r="K25" s="34" t="s">
        <v>38</v>
      </c>
      <c r="L25" s="34" t="s">
        <v>38</v>
      </c>
      <c r="M25" s="34" t="s">
        <v>38</v>
      </c>
      <c r="N25" s="34" t="s">
        <v>38</v>
      </c>
      <c r="O25" s="16">
        <f>SUM(O26:O34)</f>
        <v>0</v>
      </c>
      <c r="P25" s="16">
        <f>SUM(P26:P34)</f>
        <v>100.82163</v>
      </c>
      <c r="Q25" s="34" t="s">
        <v>38</v>
      </c>
      <c r="R25" s="34" t="s">
        <v>38</v>
      </c>
      <c r="S25" s="34" t="s">
        <v>38</v>
      </c>
      <c r="T25" s="34" t="s">
        <v>38</v>
      </c>
      <c r="U25" s="34" t="s">
        <v>38</v>
      </c>
      <c r="V25" s="34" t="s">
        <v>38</v>
      </c>
      <c r="W25" s="34" t="s">
        <v>38</v>
      </c>
      <c r="X25" s="34" t="s">
        <v>38</v>
      </c>
      <c r="Y25" s="34" t="s">
        <v>38</v>
      </c>
    </row>
    <row r="26" spans="1:25" s="22" customFormat="1" ht="409.5" x14ac:dyDescent="0.25">
      <c r="A26" s="45" t="s">
        <v>91</v>
      </c>
      <c r="B26" s="41" t="s">
        <v>49</v>
      </c>
      <c r="C26" s="38" t="s">
        <v>50</v>
      </c>
      <c r="D26" s="67" t="s">
        <v>38</v>
      </c>
      <c r="E26" s="72" t="s">
        <v>38</v>
      </c>
      <c r="F26" s="101">
        <f>39+1+1+1</f>
        <v>42</v>
      </c>
      <c r="G26" s="39">
        <f>509.17+44.710128+59.6653644+4.996428</f>
        <v>618.54192040000009</v>
      </c>
      <c r="H26" s="67">
        <v>41182</v>
      </c>
      <c r="I26" s="73" t="s">
        <v>38</v>
      </c>
      <c r="J26" s="73" t="s">
        <v>38</v>
      </c>
      <c r="K26" s="73">
        <v>2028</v>
      </c>
      <c r="L26" s="73">
        <v>2028</v>
      </c>
      <c r="M26" s="70" t="s">
        <v>492</v>
      </c>
      <c r="N26" s="57" t="s">
        <v>293</v>
      </c>
      <c r="O26" s="71">
        <v>0</v>
      </c>
      <c r="P26" s="71">
        <f>30.4+3.4613+4.57+0.38</f>
        <v>38.811300000000003</v>
      </c>
      <c r="Q26" s="88" t="s">
        <v>77</v>
      </c>
      <c r="R26" s="35" t="s">
        <v>163</v>
      </c>
      <c r="S26" s="35" t="s">
        <v>144</v>
      </c>
      <c r="T26" s="35" t="s">
        <v>145</v>
      </c>
      <c r="U26" s="35" t="s">
        <v>38</v>
      </c>
      <c r="V26" s="35" t="s">
        <v>38</v>
      </c>
      <c r="W26" s="47">
        <v>2028</v>
      </c>
      <c r="X26" s="42" t="s">
        <v>493</v>
      </c>
      <c r="Y26" s="47" t="s">
        <v>38</v>
      </c>
    </row>
    <row r="27" spans="1:25" s="22" customFormat="1" ht="378" x14ac:dyDescent="0.25">
      <c r="A27" s="45" t="s">
        <v>91</v>
      </c>
      <c r="B27" s="41" t="s">
        <v>52</v>
      </c>
      <c r="C27" s="38" t="s">
        <v>53</v>
      </c>
      <c r="D27" s="67" t="s">
        <v>38</v>
      </c>
      <c r="E27" s="72" t="s">
        <v>38</v>
      </c>
      <c r="F27" s="101">
        <v>24</v>
      </c>
      <c r="G27" s="39">
        <v>124.54</v>
      </c>
      <c r="H27" s="67">
        <v>41182</v>
      </c>
      <c r="I27" s="73" t="s">
        <v>38</v>
      </c>
      <c r="J27" s="73" t="s">
        <v>38</v>
      </c>
      <c r="K27" s="73">
        <v>2020</v>
      </c>
      <c r="L27" s="73">
        <v>2020</v>
      </c>
      <c r="M27" s="82" t="s">
        <v>152</v>
      </c>
      <c r="N27" s="85" t="s">
        <v>287</v>
      </c>
      <c r="O27" s="71">
        <v>0</v>
      </c>
      <c r="P27" s="71">
        <v>8.99</v>
      </c>
      <c r="Q27" s="88" t="s">
        <v>78</v>
      </c>
      <c r="R27" s="35" t="s">
        <v>164</v>
      </c>
      <c r="S27" s="35" t="s">
        <v>72</v>
      </c>
      <c r="T27" s="35" t="s">
        <v>71</v>
      </c>
      <c r="U27" s="35" t="s">
        <v>38</v>
      </c>
      <c r="V27" s="35" t="s">
        <v>38</v>
      </c>
      <c r="W27" s="35">
        <v>2021</v>
      </c>
      <c r="X27" s="42" t="s">
        <v>493</v>
      </c>
      <c r="Y27" s="35" t="s">
        <v>38</v>
      </c>
    </row>
    <row r="28" spans="1:25" s="22" customFormat="1" ht="189" x14ac:dyDescent="0.25">
      <c r="A28" s="45" t="s">
        <v>91</v>
      </c>
      <c r="B28" s="41" t="s">
        <v>55</v>
      </c>
      <c r="C28" s="38" t="s">
        <v>56</v>
      </c>
      <c r="D28" s="78" t="s">
        <v>38</v>
      </c>
      <c r="E28" s="101" t="s">
        <v>38</v>
      </c>
      <c r="F28" s="101">
        <f>11</f>
        <v>11</v>
      </c>
      <c r="G28" s="39">
        <f>111.57</f>
        <v>111.57</v>
      </c>
      <c r="H28" s="78">
        <v>43100</v>
      </c>
      <c r="I28" s="101" t="s">
        <v>38</v>
      </c>
      <c r="J28" s="101" t="s">
        <v>38</v>
      </c>
      <c r="K28" s="101">
        <v>2020</v>
      </c>
      <c r="L28" s="101">
        <v>2020</v>
      </c>
      <c r="M28" s="70" t="s">
        <v>208</v>
      </c>
      <c r="N28" s="84" t="s">
        <v>288</v>
      </c>
      <c r="O28" s="79">
        <v>0</v>
      </c>
      <c r="P28" s="71">
        <v>8.9</v>
      </c>
      <c r="Q28" s="86" t="s">
        <v>79</v>
      </c>
      <c r="R28" s="35" t="s">
        <v>165</v>
      </c>
      <c r="S28" s="35" t="s">
        <v>146</v>
      </c>
      <c r="T28" s="35" t="s">
        <v>51</v>
      </c>
      <c r="U28" s="35" t="s">
        <v>38</v>
      </c>
      <c r="V28" s="35" t="s">
        <v>38</v>
      </c>
      <c r="W28" s="35">
        <v>2021</v>
      </c>
      <c r="X28" s="42" t="s">
        <v>493</v>
      </c>
      <c r="Y28" s="35" t="s">
        <v>38</v>
      </c>
    </row>
    <row r="29" spans="1:25" s="22" customFormat="1" ht="141.75" x14ac:dyDescent="0.25">
      <c r="A29" s="17" t="s">
        <v>91</v>
      </c>
      <c r="B29" s="48" t="s">
        <v>174</v>
      </c>
      <c r="C29" s="49" t="s">
        <v>175</v>
      </c>
      <c r="D29" s="78" t="s">
        <v>38</v>
      </c>
      <c r="E29" s="101" t="s">
        <v>38</v>
      </c>
      <c r="F29" s="101">
        <v>8</v>
      </c>
      <c r="G29" s="39">
        <v>210.38127600000004</v>
      </c>
      <c r="H29" s="78">
        <v>43738</v>
      </c>
      <c r="I29" s="101" t="s">
        <v>38</v>
      </c>
      <c r="J29" s="101" t="s">
        <v>38</v>
      </c>
      <c r="K29" s="101">
        <v>2027</v>
      </c>
      <c r="L29" s="101">
        <v>2027</v>
      </c>
      <c r="M29" s="70" t="s">
        <v>389</v>
      </c>
      <c r="N29" s="84" t="s">
        <v>397</v>
      </c>
      <c r="O29" s="79">
        <v>0</v>
      </c>
      <c r="P29" s="71">
        <v>19.033999999999999</v>
      </c>
      <c r="Q29" s="86" t="s">
        <v>180</v>
      </c>
      <c r="R29" s="35" t="s">
        <v>181</v>
      </c>
      <c r="S29" s="35">
        <v>800</v>
      </c>
      <c r="T29" s="35" t="s">
        <v>51</v>
      </c>
      <c r="U29" s="35" t="s">
        <v>38</v>
      </c>
      <c r="V29" s="35" t="s">
        <v>38</v>
      </c>
      <c r="W29" s="101">
        <v>2027</v>
      </c>
      <c r="X29" s="42" t="s">
        <v>493</v>
      </c>
      <c r="Y29" s="35" t="s">
        <v>38</v>
      </c>
    </row>
    <row r="30" spans="1:25" s="22" customFormat="1" ht="47.25" x14ac:dyDescent="0.25">
      <c r="A30" s="17" t="s">
        <v>91</v>
      </c>
      <c r="B30" s="48" t="s">
        <v>251</v>
      </c>
      <c r="C30" s="49" t="s">
        <v>252</v>
      </c>
      <c r="D30" s="78" t="s">
        <v>266</v>
      </c>
      <c r="E30" s="101" t="s">
        <v>267</v>
      </c>
      <c r="F30" s="101">
        <v>1</v>
      </c>
      <c r="G30" s="39">
        <v>10.526999999999999</v>
      </c>
      <c r="H30" s="78">
        <v>43830</v>
      </c>
      <c r="I30" s="101" t="s">
        <v>38</v>
      </c>
      <c r="J30" s="101" t="s">
        <v>38</v>
      </c>
      <c r="K30" s="101">
        <v>2019</v>
      </c>
      <c r="L30" s="101">
        <v>2019</v>
      </c>
      <c r="M30" s="83" t="s">
        <v>294</v>
      </c>
      <c r="N30" s="57" t="s">
        <v>263</v>
      </c>
      <c r="O30" s="79">
        <v>0</v>
      </c>
      <c r="P30" s="47">
        <v>1.02</v>
      </c>
      <c r="Q30" s="86" t="s">
        <v>180</v>
      </c>
      <c r="R30" s="35" t="s">
        <v>181</v>
      </c>
      <c r="S30" s="35">
        <v>800</v>
      </c>
      <c r="T30" s="35" t="s">
        <v>51</v>
      </c>
      <c r="U30" s="35" t="s">
        <v>38</v>
      </c>
      <c r="V30" s="35" t="s">
        <v>38</v>
      </c>
      <c r="W30" s="101">
        <v>2019</v>
      </c>
      <c r="X30" s="42" t="s">
        <v>261</v>
      </c>
      <c r="Y30" s="35" t="s">
        <v>38</v>
      </c>
    </row>
    <row r="31" spans="1:25" s="22" customFormat="1" ht="64.5" customHeight="1" x14ac:dyDescent="0.25">
      <c r="A31" s="17" t="s">
        <v>91</v>
      </c>
      <c r="B31" s="48" t="s">
        <v>253</v>
      </c>
      <c r="C31" s="49" t="s">
        <v>254</v>
      </c>
      <c r="D31" s="78" t="s">
        <v>38</v>
      </c>
      <c r="E31" s="101" t="s">
        <v>38</v>
      </c>
      <c r="F31" s="101">
        <v>2</v>
      </c>
      <c r="G31" s="39">
        <v>29.900499999999994</v>
      </c>
      <c r="H31" s="78">
        <v>44196</v>
      </c>
      <c r="I31" s="101" t="s">
        <v>38</v>
      </c>
      <c r="J31" s="101" t="s">
        <v>38</v>
      </c>
      <c r="K31" s="101">
        <v>2027</v>
      </c>
      <c r="L31" s="101">
        <v>2027</v>
      </c>
      <c r="M31" s="83" t="s">
        <v>502</v>
      </c>
      <c r="N31" s="57" t="s">
        <v>501</v>
      </c>
      <c r="O31" s="79">
        <v>0</v>
      </c>
      <c r="P31" s="52">
        <v>2.4740000000000002</v>
      </c>
      <c r="Q31" s="86" t="s">
        <v>264</v>
      </c>
      <c r="R31" s="35" t="s">
        <v>265</v>
      </c>
      <c r="S31" s="35" t="s">
        <v>262</v>
      </c>
      <c r="T31" s="35" t="s">
        <v>230</v>
      </c>
      <c r="U31" s="35" t="s">
        <v>38</v>
      </c>
      <c r="V31" s="35" t="s">
        <v>38</v>
      </c>
      <c r="W31" s="101">
        <v>2027</v>
      </c>
      <c r="X31" s="42" t="s">
        <v>493</v>
      </c>
      <c r="Y31" s="35" t="s">
        <v>38</v>
      </c>
    </row>
    <row r="32" spans="1:25" s="22" customFormat="1" ht="45" customHeight="1" x14ac:dyDescent="0.25">
      <c r="A32" s="17" t="s">
        <v>91</v>
      </c>
      <c r="B32" s="48" t="s">
        <v>500</v>
      </c>
      <c r="C32" s="49" t="s">
        <v>353</v>
      </c>
      <c r="D32" s="78">
        <v>43726</v>
      </c>
      <c r="E32" s="101" t="s">
        <v>491</v>
      </c>
      <c r="F32" s="101">
        <v>1</v>
      </c>
      <c r="G32" s="39">
        <v>152.842536</v>
      </c>
      <c r="H32" s="78">
        <v>44378</v>
      </c>
      <c r="I32" s="101" t="s">
        <v>38</v>
      </c>
      <c r="J32" s="101" t="s">
        <v>38</v>
      </c>
      <c r="K32" s="101">
        <v>2026</v>
      </c>
      <c r="L32" s="101">
        <v>2026</v>
      </c>
      <c r="M32" s="83" t="s">
        <v>357</v>
      </c>
      <c r="N32" s="57" t="s">
        <v>358</v>
      </c>
      <c r="O32" s="101">
        <v>0</v>
      </c>
      <c r="P32" s="35">
        <v>12</v>
      </c>
      <c r="Q32" s="89" t="s">
        <v>264</v>
      </c>
      <c r="R32" s="35" t="s">
        <v>265</v>
      </c>
      <c r="S32" s="35" t="s">
        <v>359</v>
      </c>
      <c r="T32" s="35" t="s">
        <v>360</v>
      </c>
      <c r="U32" s="101" t="s">
        <v>38</v>
      </c>
      <c r="V32" s="42" t="s">
        <v>38</v>
      </c>
      <c r="W32" s="35">
        <v>2022</v>
      </c>
      <c r="X32" s="42" t="s">
        <v>493</v>
      </c>
      <c r="Y32" s="46" t="s">
        <v>38</v>
      </c>
    </row>
    <row r="33" spans="1:25" s="22" customFormat="1" ht="47.25" customHeight="1" x14ac:dyDescent="0.25">
      <c r="A33" s="17" t="s">
        <v>91</v>
      </c>
      <c r="B33" s="48" t="s">
        <v>361</v>
      </c>
      <c r="C33" s="49" t="s">
        <v>354</v>
      </c>
      <c r="D33" s="78">
        <v>43699</v>
      </c>
      <c r="E33" s="101" t="s">
        <v>362</v>
      </c>
      <c r="F33" s="101">
        <v>1</v>
      </c>
      <c r="G33" s="39">
        <v>11.03</v>
      </c>
      <c r="H33" s="78" t="s">
        <v>363</v>
      </c>
      <c r="I33" s="101" t="s">
        <v>38</v>
      </c>
      <c r="J33" s="101" t="s">
        <v>38</v>
      </c>
      <c r="K33" s="101">
        <v>2023</v>
      </c>
      <c r="L33" s="101">
        <v>2023</v>
      </c>
      <c r="M33" s="83" t="s">
        <v>364</v>
      </c>
      <c r="N33" s="57" t="s">
        <v>358</v>
      </c>
      <c r="O33" s="101">
        <v>0</v>
      </c>
      <c r="P33" s="39">
        <v>1.03233</v>
      </c>
      <c r="Q33" s="89" t="s">
        <v>365</v>
      </c>
      <c r="R33" s="35" t="s">
        <v>366</v>
      </c>
      <c r="S33" s="35" t="s">
        <v>367</v>
      </c>
      <c r="T33" s="35" t="s">
        <v>368</v>
      </c>
      <c r="U33" s="101" t="s">
        <v>38</v>
      </c>
      <c r="V33" s="42" t="s">
        <v>38</v>
      </c>
      <c r="W33" s="35">
        <v>2023</v>
      </c>
      <c r="X33" s="42" t="s">
        <v>493</v>
      </c>
      <c r="Y33" s="46" t="s">
        <v>38</v>
      </c>
    </row>
    <row r="34" spans="1:25" s="22" customFormat="1" ht="51.75" customHeight="1" x14ac:dyDescent="0.25">
      <c r="A34" s="45" t="s">
        <v>91</v>
      </c>
      <c r="B34" s="48" t="s">
        <v>176</v>
      </c>
      <c r="C34" s="50" t="s">
        <v>57</v>
      </c>
      <c r="D34" s="51" t="s">
        <v>38</v>
      </c>
      <c r="E34" s="46" t="s">
        <v>38</v>
      </c>
      <c r="F34" s="46">
        <v>16</v>
      </c>
      <c r="G34" s="52">
        <v>129.83000000000001</v>
      </c>
      <c r="H34" s="40">
        <v>43738</v>
      </c>
      <c r="I34" s="35">
        <v>2027</v>
      </c>
      <c r="J34" s="35">
        <v>4</v>
      </c>
      <c r="K34" s="35" t="s">
        <v>38</v>
      </c>
      <c r="L34" s="35" t="s">
        <v>38</v>
      </c>
      <c r="M34" s="83" t="s">
        <v>153</v>
      </c>
      <c r="N34" s="57" t="s">
        <v>133</v>
      </c>
      <c r="O34" s="52">
        <v>0</v>
      </c>
      <c r="P34" s="52">
        <v>8.56</v>
      </c>
      <c r="Q34" s="89" t="s">
        <v>134</v>
      </c>
      <c r="R34" s="46" t="s">
        <v>132</v>
      </c>
      <c r="S34" s="46" t="s">
        <v>132</v>
      </c>
      <c r="T34" s="46" t="s">
        <v>132</v>
      </c>
      <c r="U34" s="46" t="s">
        <v>132</v>
      </c>
      <c r="V34" s="46" t="s">
        <v>132</v>
      </c>
      <c r="W34" s="46" t="s">
        <v>494</v>
      </c>
      <c r="X34" s="42" t="s">
        <v>261</v>
      </c>
      <c r="Y34" s="46" t="s">
        <v>38</v>
      </c>
    </row>
    <row r="35" spans="1:25" s="95" customFormat="1" ht="31.5" x14ac:dyDescent="0.25">
      <c r="A35" s="43" t="s">
        <v>92</v>
      </c>
      <c r="B35" s="43" t="s">
        <v>47</v>
      </c>
      <c r="C35" s="34" t="s">
        <v>37</v>
      </c>
      <c r="D35" s="44" t="s">
        <v>38</v>
      </c>
      <c r="E35" s="34" t="s">
        <v>38</v>
      </c>
      <c r="F35" s="34" t="s">
        <v>38</v>
      </c>
      <c r="G35" s="16" t="s">
        <v>38</v>
      </c>
      <c r="H35" s="34" t="s">
        <v>38</v>
      </c>
      <c r="I35" s="34" t="s">
        <v>38</v>
      </c>
      <c r="J35" s="34" t="s">
        <v>38</v>
      </c>
      <c r="K35" s="34" t="s">
        <v>38</v>
      </c>
      <c r="L35" s="34" t="s">
        <v>38</v>
      </c>
      <c r="M35" s="34" t="s">
        <v>38</v>
      </c>
      <c r="N35" s="34" t="s">
        <v>38</v>
      </c>
      <c r="O35" s="16" t="s">
        <v>38</v>
      </c>
      <c r="P35" s="16" t="s">
        <v>38</v>
      </c>
      <c r="Q35" s="34" t="s">
        <v>38</v>
      </c>
      <c r="R35" s="34" t="s">
        <v>38</v>
      </c>
      <c r="S35" s="34" t="s">
        <v>38</v>
      </c>
      <c r="T35" s="34" t="s">
        <v>38</v>
      </c>
      <c r="U35" s="34" t="s">
        <v>38</v>
      </c>
      <c r="V35" s="34" t="s">
        <v>38</v>
      </c>
      <c r="W35" s="34" t="s">
        <v>38</v>
      </c>
      <c r="X35" s="34" t="s">
        <v>38</v>
      </c>
      <c r="Y35" s="34" t="s">
        <v>38</v>
      </c>
    </row>
    <row r="36" spans="1:25" s="95" customFormat="1" ht="15.75" x14ac:dyDescent="0.25">
      <c r="A36" s="11" t="s">
        <v>93</v>
      </c>
      <c r="B36" s="53" t="s">
        <v>58</v>
      </c>
      <c r="C36" s="13" t="s">
        <v>37</v>
      </c>
      <c r="D36" s="25" t="s">
        <v>38</v>
      </c>
      <c r="E36" s="13" t="s">
        <v>38</v>
      </c>
      <c r="F36" s="14" t="s">
        <v>38</v>
      </c>
      <c r="G36" s="14" t="s">
        <v>38</v>
      </c>
      <c r="H36" s="13" t="s">
        <v>38</v>
      </c>
      <c r="I36" s="13" t="s">
        <v>38</v>
      </c>
      <c r="J36" s="13" t="s">
        <v>38</v>
      </c>
      <c r="K36" s="13" t="s">
        <v>38</v>
      </c>
      <c r="L36" s="13" t="s">
        <v>38</v>
      </c>
      <c r="M36" s="13" t="s">
        <v>38</v>
      </c>
      <c r="N36" s="13" t="s">
        <v>38</v>
      </c>
      <c r="O36" s="16">
        <f t="shared" ref="O36:P36" si="1">O37</f>
        <v>0</v>
      </c>
      <c r="P36" s="14">
        <f t="shared" si="1"/>
        <v>15.501679000000001</v>
      </c>
      <c r="Q36" s="13" t="s">
        <v>38</v>
      </c>
      <c r="R36" s="13" t="s">
        <v>38</v>
      </c>
      <c r="S36" s="13" t="s">
        <v>38</v>
      </c>
      <c r="T36" s="13" t="s">
        <v>38</v>
      </c>
      <c r="U36" s="13" t="s">
        <v>38</v>
      </c>
      <c r="V36" s="13" t="s">
        <v>38</v>
      </c>
      <c r="W36" s="13" t="s">
        <v>38</v>
      </c>
      <c r="X36" s="32" t="s">
        <v>38</v>
      </c>
      <c r="Y36" s="34" t="s">
        <v>38</v>
      </c>
    </row>
    <row r="37" spans="1:25" s="95" customFormat="1" ht="31.5" x14ac:dyDescent="0.25">
      <c r="A37" s="11" t="s">
        <v>94</v>
      </c>
      <c r="B37" s="15" t="s">
        <v>40</v>
      </c>
      <c r="C37" s="13" t="s">
        <v>37</v>
      </c>
      <c r="D37" s="25" t="s">
        <v>38</v>
      </c>
      <c r="E37" s="13" t="s">
        <v>38</v>
      </c>
      <c r="F37" s="14" t="s">
        <v>38</v>
      </c>
      <c r="G37" s="14" t="s">
        <v>38</v>
      </c>
      <c r="H37" s="13" t="s">
        <v>38</v>
      </c>
      <c r="I37" s="13" t="s">
        <v>38</v>
      </c>
      <c r="J37" s="13" t="s">
        <v>38</v>
      </c>
      <c r="K37" s="13" t="s">
        <v>38</v>
      </c>
      <c r="L37" s="13" t="s">
        <v>38</v>
      </c>
      <c r="M37" s="13" t="s">
        <v>38</v>
      </c>
      <c r="N37" s="13" t="s">
        <v>38</v>
      </c>
      <c r="O37" s="16">
        <v>0</v>
      </c>
      <c r="P37" s="14">
        <v>15.501679000000001</v>
      </c>
      <c r="Q37" s="13" t="s">
        <v>38</v>
      </c>
      <c r="R37" s="13" t="s">
        <v>38</v>
      </c>
      <c r="S37" s="13" t="s">
        <v>38</v>
      </c>
      <c r="T37" s="13" t="s">
        <v>38</v>
      </c>
      <c r="U37" s="13" t="s">
        <v>38</v>
      </c>
      <c r="V37" s="13" t="s">
        <v>38</v>
      </c>
      <c r="W37" s="13" t="s">
        <v>38</v>
      </c>
      <c r="X37" s="32" t="s">
        <v>38</v>
      </c>
      <c r="Y37" s="34" t="s">
        <v>38</v>
      </c>
    </row>
    <row r="38" spans="1:25" s="95" customFormat="1" ht="47.25" x14ac:dyDescent="0.25">
      <c r="A38" s="11" t="s">
        <v>95</v>
      </c>
      <c r="B38" s="15" t="s">
        <v>41</v>
      </c>
      <c r="C38" s="13" t="s">
        <v>37</v>
      </c>
      <c r="D38" s="25" t="s">
        <v>38</v>
      </c>
      <c r="E38" s="13" t="s">
        <v>38</v>
      </c>
      <c r="F38" s="14" t="s">
        <v>38</v>
      </c>
      <c r="G38" s="14" t="s">
        <v>38</v>
      </c>
      <c r="H38" s="13" t="s">
        <v>38</v>
      </c>
      <c r="I38" s="13" t="s">
        <v>38</v>
      </c>
      <c r="J38" s="13" t="s">
        <v>38</v>
      </c>
      <c r="K38" s="13" t="s">
        <v>38</v>
      </c>
      <c r="L38" s="13" t="s">
        <v>38</v>
      </c>
      <c r="M38" s="13" t="s">
        <v>38</v>
      </c>
      <c r="N38" s="13" t="s">
        <v>38</v>
      </c>
      <c r="O38" s="16">
        <v>0</v>
      </c>
      <c r="P38" s="14">
        <v>15.501679000000001</v>
      </c>
      <c r="Q38" s="13" t="s">
        <v>38</v>
      </c>
      <c r="R38" s="13" t="s">
        <v>38</v>
      </c>
      <c r="S38" s="13" t="s">
        <v>38</v>
      </c>
      <c r="T38" s="13" t="s">
        <v>38</v>
      </c>
      <c r="U38" s="13" t="s">
        <v>38</v>
      </c>
      <c r="V38" s="13" t="s">
        <v>38</v>
      </c>
      <c r="W38" s="13" t="s">
        <v>38</v>
      </c>
      <c r="X38" s="32" t="s">
        <v>38</v>
      </c>
      <c r="Y38" s="34" t="s">
        <v>38</v>
      </c>
    </row>
    <row r="39" spans="1:25" s="95" customFormat="1" ht="63" x14ac:dyDescent="0.25">
      <c r="A39" s="11" t="s">
        <v>96</v>
      </c>
      <c r="B39" s="15" t="s">
        <v>42</v>
      </c>
      <c r="C39" s="13" t="s">
        <v>37</v>
      </c>
      <c r="D39" s="25" t="s">
        <v>38</v>
      </c>
      <c r="E39" s="13" t="s">
        <v>38</v>
      </c>
      <c r="F39" s="14" t="s">
        <v>38</v>
      </c>
      <c r="G39" s="14" t="s">
        <v>38</v>
      </c>
      <c r="H39" s="13" t="s">
        <v>38</v>
      </c>
      <c r="I39" s="13" t="s">
        <v>38</v>
      </c>
      <c r="J39" s="13" t="s">
        <v>38</v>
      </c>
      <c r="K39" s="13" t="s">
        <v>38</v>
      </c>
      <c r="L39" s="13" t="s">
        <v>38</v>
      </c>
      <c r="M39" s="13" t="s">
        <v>38</v>
      </c>
      <c r="N39" s="13" t="s">
        <v>38</v>
      </c>
      <c r="O39" s="14" t="s">
        <v>38</v>
      </c>
      <c r="P39" s="14" t="s">
        <v>38</v>
      </c>
      <c r="Q39" s="13" t="s">
        <v>38</v>
      </c>
      <c r="R39" s="13" t="s">
        <v>38</v>
      </c>
      <c r="S39" s="13" t="s">
        <v>38</v>
      </c>
      <c r="T39" s="13" t="s">
        <v>38</v>
      </c>
      <c r="U39" s="13" t="s">
        <v>38</v>
      </c>
      <c r="V39" s="13" t="s">
        <v>38</v>
      </c>
      <c r="W39" s="13" t="s">
        <v>38</v>
      </c>
      <c r="X39" s="32" t="s">
        <v>38</v>
      </c>
      <c r="Y39" s="34" t="s">
        <v>38</v>
      </c>
    </row>
    <row r="40" spans="1:25" s="95" customFormat="1" ht="63" x14ac:dyDescent="0.25">
      <c r="A40" s="11" t="s">
        <v>97</v>
      </c>
      <c r="B40" s="15" t="s">
        <v>43</v>
      </c>
      <c r="C40" s="13" t="s">
        <v>37</v>
      </c>
      <c r="D40" s="25" t="s">
        <v>38</v>
      </c>
      <c r="E40" s="13" t="s">
        <v>38</v>
      </c>
      <c r="F40" s="14" t="s">
        <v>38</v>
      </c>
      <c r="G40" s="14" t="s">
        <v>38</v>
      </c>
      <c r="H40" s="13" t="s">
        <v>38</v>
      </c>
      <c r="I40" s="13" t="s">
        <v>38</v>
      </c>
      <c r="J40" s="13" t="s">
        <v>38</v>
      </c>
      <c r="K40" s="13" t="s">
        <v>38</v>
      </c>
      <c r="L40" s="13" t="s">
        <v>38</v>
      </c>
      <c r="M40" s="13" t="s">
        <v>38</v>
      </c>
      <c r="N40" s="13" t="s">
        <v>38</v>
      </c>
      <c r="O40" s="14" t="s">
        <v>38</v>
      </c>
      <c r="P40" s="14" t="s">
        <v>38</v>
      </c>
      <c r="Q40" s="13" t="s">
        <v>38</v>
      </c>
      <c r="R40" s="13" t="s">
        <v>38</v>
      </c>
      <c r="S40" s="13" t="s">
        <v>38</v>
      </c>
      <c r="T40" s="13" t="s">
        <v>38</v>
      </c>
      <c r="U40" s="13" t="s">
        <v>38</v>
      </c>
      <c r="V40" s="13" t="s">
        <v>38</v>
      </c>
      <c r="W40" s="13" t="s">
        <v>38</v>
      </c>
      <c r="X40" s="32" t="s">
        <v>38</v>
      </c>
      <c r="Y40" s="34" t="s">
        <v>38</v>
      </c>
    </row>
    <row r="41" spans="1:25" s="95" customFormat="1" ht="63" x14ac:dyDescent="0.25">
      <c r="A41" s="11" t="s">
        <v>98</v>
      </c>
      <c r="B41" s="15" t="s">
        <v>44</v>
      </c>
      <c r="C41" s="13" t="s">
        <v>37</v>
      </c>
      <c r="D41" s="25" t="s">
        <v>38</v>
      </c>
      <c r="E41" s="13" t="s">
        <v>38</v>
      </c>
      <c r="F41" s="14" t="s">
        <v>38</v>
      </c>
      <c r="G41" s="14" t="s">
        <v>38</v>
      </c>
      <c r="H41" s="13" t="s">
        <v>38</v>
      </c>
      <c r="I41" s="13" t="s">
        <v>38</v>
      </c>
      <c r="J41" s="13" t="s">
        <v>38</v>
      </c>
      <c r="K41" s="13" t="s">
        <v>38</v>
      </c>
      <c r="L41" s="13" t="s">
        <v>38</v>
      </c>
      <c r="M41" s="13" t="s">
        <v>38</v>
      </c>
      <c r="N41" s="13" t="s">
        <v>38</v>
      </c>
      <c r="O41" s="14" t="s">
        <v>38</v>
      </c>
      <c r="P41" s="14" t="s">
        <v>38</v>
      </c>
      <c r="Q41" s="13" t="s">
        <v>38</v>
      </c>
      <c r="R41" s="13" t="s">
        <v>38</v>
      </c>
      <c r="S41" s="13" t="s">
        <v>38</v>
      </c>
      <c r="T41" s="13" t="s">
        <v>38</v>
      </c>
      <c r="U41" s="13" t="s">
        <v>38</v>
      </c>
      <c r="V41" s="13" t="s">
        <v>38</v>
      </c>
      <c r="W41" s="13" t="s">
        <v>38</v>
      </c>
      <c r="X41" s="32" t="s">
        <v>38</v>
      </c>
      <c r="Y41" s="34" t="s">
        <v>38</v>
      </c>
    </row>
    <row r="42" spans="1:25" s="95" customFormat="1" ht="78.75" x14ac:dyDescent="0.25">
      <c r="A42" s="11" t="s">
        <v>99</v>
      </c>
      <c r="B42" s="15" t="s">
        <v>45</v>
      </c>
      <c r="C42" s="13" t="s">
        <v>37</v>
      </c>
      <c r="D42" s="25" t="s">
        <v>38</v>
      </c>
      <c r="E42" s="13" t="s">
        <v>38</v>
      </c>
      <c r="F42" s="14" t="s">
        <v>38</v>
      </c>
      <c r="G42" s="14" t="s">
        <v>38</v>
      </c>
      <c r="H42" s="13" t="s">
        <v>38</v>
      </c>
      <c r="I42" s="13" t="s">
        <v>38</v>
      </c>
      <c r="J42" s="13" t="s">
        <v>38</v>
      </c>
      <c r="K42" s="13" t="s">
        <v>38</v>
      </c>
      <c r="L42" s="13" t="s">
        <v>38</v>
      </c>
      <c r="M42" s="13" t="s">
        <v>38</v>
      </c>
      <c r="N42" s="13" t="s">
        <v>38</v>
      </c>
      <c r="O42" s="14" t="s">
        <v>38</v>
      </c>
      <c r="P42" s="14" t="s">
        <v>38</v>
      </c>
      <c r="Q42" s="13" t="s">
        <v>38</v>
      </c>
      <c r="R42" s="13" t="s">
        <v>38</v>
      </c>
      <c r="S42" s="13" t="s">
        <v>38</v>
      </c>
      <c r="T42" s="13" t="s">
        <v>38</v>
      </c>
      <c r="U42" s="13" t="s">
        <v>38</v>
      </c>
      <c r="V42" s="13" t="s">
        <v>38</v>
      </c>
      <c r="W42" s="13" t="s">
        <v>38</v>
      </c>
      <c r="X42" s="32" t="s">
        <v>38</v>
      </c>
      <c r="Y42" s="34" t="s">
        <v>38</v>
      </c>
    </row>
    <row r="43" spans="1:25" s="95" customFormat="1" ht="78.75" x14ac:dyDescent="0.25">
      <c r="A43" s="11" t="s">
        <v>100</v>
      </c>
      <c r="B43" s="15" t="s">
        <v>46</v>
      </c>
      <c r="C43" s="13" t="s">
        <v>37</v>
      </c>
      <c r="D43" s="25" t="s">
        <v>38</v>
      </c>
      <c r="E43" s="13" t="s">
        <v>38</v>
      </c>
      <c r="F43" s="13" t="s">
        <v>38</v>
      </c>
      <c r="G43" s="14" t="s">
        <v>38</v>
      </c>
      <c r="H43" s="13" t="s">
        <v>38</v>
      </c>
      <c r="I43" s="13" t="s">
        <v>38</v>
      </c>
      <c r="J43" s="13" t="s">
        <v>38</v>
      </c>
      <c r="K43" s="13" t="s">
        <v>38</v>
      </c>
      <c r="L43" s="13" t="s">
        <v>38</v>
      </c>
      <c r="M43" s="13" t="s">
        <v>38</v>
      </c>
      <c r="N43" s="13" t="s">
        <v>38</v>
      </c>
      <c r="O43" s="16">
        <v>0</v>
      </c>
      <c r="P43" s="14">
        <v>15.501679000000001</v>
      </c>
      <c r="Q43" s="13" t="s">
        <v>38</v>
      </c>
      <c r="R43" s="13" t="s">
        <v>38</v>
      </c>
      <c r="S43" s="13" t="s">
        <v>38</v>
      </c>
      <c r="T43" s="13" t="s">
        <v>38</v>
      </c>
      <c r="U43" s="13" t="s">
        <v>38</v>
      </c>
      <c r="V43" s="13" t="s">
        <v>38</v>
      </c>
      <c r="W43" s="13" t="s">
        <v>38</v>
      </c>
      <c r="X43" s="32" t="s">
        <v>38</v>
      </c>
      <c r="Y43" s="34" t="s">
        <v>38</v>
      </c>
    </row>
    <row r="44" spans="1:25" s="22" customFormat="1" ht="173.25" x14ac:dyDescent="0.25">
      <c r="A44" s="45" t="s">
        <v>100</v>
      </c>
      <c r="B44" s="37" t="s">
        <v>281</v>
      </c>
      <c r="C44" s="47" t="s">
        <v>59</v>
      </c>
      <c r="D44" s="78" t="s">
        <v>38</v>
      </c>
      <c r="E44" s="101" t="s">
        <v>38</v>
      </c>
      <c r="F44" s="101">
        <v>23</v>
      </c>
      <c r="G44" s="79">
        <v>78.435397760000001</v>
      </c>
      <c r="H44" s="78">
        <v>43361</v>
      </c>
      <c r="I44" s="35" t="s">
        <v>38</v>
      </c>
      <c r="J44" s="35" t="s">
        <v>38</v>
      </c>
      <c r="K44" s="101">
        <v>2018</v>
      </c>
      <c r="L44" s="101">
        <v>2018</v>
      </c>
      <c r="M44" s="37" t="s">
        <v>295</v>
      </c>
      <c r="N44" s="84" t="s">
        <v>289</v>
      </c>
      <c r="O44" s="79">
        <v>0</v>
      </c>
      <c r="P44" s="79">
        <v>10.38222</v>
      </c>
      <c r="Q44" s="86" t="s">
        <v>80</v>
      </c>
      <c r="R44" s="79" t="s">
        <v>160</v>
      </c>
      <c r="S44" s="101" t="s">
        <v>71</v>
      </c>
      <c r="T44" s="79" t="s">
        <v>68</v>
      </c>
      <c r="U44" s="79" t="s">
        <v>38</v>
      </c>
      <c r="V44" s="79" t="s">
        <v>38</v>
      </c>
      <c r="W44" s="35">
        <v>2018</v>
      </c>
      <c r="X44" s="47" t="s">
        <v>182</v>
      </c>
      <c r="Y44" s="46" t="s">
        <v>38</v>
      </c>
    </row>
    <row r="45" spans="1:25" s="22" customFormat="1" ht="94.5" x14ac:dyDescent="0.25">
      <c r="A45" s="45" t="s">
        <v>100</v>
      </c>
      <c r="B45" s="37" t="s">
        <v>282</v>
      </c>
      <c r="C45" s="47" t="s">
        <v>198</v>
      </c>
      <c r="D45" s="78" t="s">
        <v>38</v>
      </c>
      <c r="E45" s="101" t="s">
        <v>38</v>
      </c>
      <c r="F45" s="101">
        <v>14</v>
      </c>
      <c r="G45" s="79">
        <v>23.399289999999997</v>
      </c>
      <c r="H45" s="78">
        <v>43465</v>
      </c>
      <c r="I45" s="35" t="s">
        <v>38</v>
      </c>
      <c r="J45" s="35" t="s">
        <v>38</v>
      </c>
      <c r="K45" s="101">
        <v>2020</v>
      </c>
      <c r="L45" s="101">
        <v>2020</v>
      </c>
      <c r="M45" s="37" t="s">
        <v>383</v>
      </c>
      <c r="N45" s="84" t="s">
        <v>391</v>
      </c>
      <c r="O45" s="79">
        <v>0</v>
      </c>
      <c r="P45" s="79">
        <v>5.863588</v>
      </c>
      <c r="Q45" s="86" t="s">
        <v>80</v>
      </c>
      <c r="R45" s="79" t="s">
        <v>160</v>
      </c>
      <c r="S45" s="101" t="s">
        <v>71</v>
      </c>
      <c r="T45" s="79" t="s">
        <v>68</v>
      </c>
      <c r="U45" s="79" t="s">
        <v>38</v>
      </c>
      <c r="V45" s="79" t="s">
        <v>38</v>
      </c>
      <c r="W45" s="35">
        <v>2020</v>
      </c>
      <c r="X45" s="47" t="s">
        <v>495</v>
      </c>
      <c r="Y45" s="46" t="s">
        <v>38</v>
      </c>
    </row>
    <row r="46" spans="1:25" s="22" customFormat="1" ht="78.75" x14ac:dyDescent="0.25">
      <c r="A46" s="45" t="s">
        <v>100</v>
      </c>
      <c r="B46" s="37" t="s">
        <v>345</v>
      </c>
      <c r="C46" s="47" t="s">
        <v>350</v>
      </c>
      <c r="D46" s="78">
        <v>43802</v>
      </c>
      <c r="E46" s="101" t="s">
        <v>382</v>
      </c>
      <c r="F46" s="101">
        <v>1</v>
      </c>
      <c r="G46" s="79">
        <v>3.4569999999999999</v>
      </c>
      <c r="H46" s="78">
        <v>44350</v>
      </c>
      <c r="I46" s="35" t="s">
        <v>38</v>
      </c>
      <c r="J46" s="35" t="s">
        <v>38</v>
      </c>
      <c r="K46" s="101">
        <v>2024</v>
      </c>
      <c r="L46" s="101">
        <v>2024</v>
      </c>
      <c r="M46" s="37" t="s">
        <v>384</v>
      </c>
      <c r="N46" s="84" t="s">
        <v>392</v>
      </c>
      <c r="O46" s="79">
        <v>0</v>
      </c>
      <c r="P46" s="79">
        <v>0.997</v>
      </c>
      <c r="Q46" s="86" t="s">
        <v>399</v>
      </c>
      <c r="R46" s="79" t="s">
        <v>400</v>
      </c>
      <c r="S46" s="101" t="s">
        <v>68</v>
      </c>
      <c r="T46" s="79" t="s">
        <v>51</v>
      </c>
      <c r="U46" s="79" t="s">
        <v>38</v>
      </c>
      <c r="V46" s="79" t="s">
        <v>38</v>
      </c>
      <c r="W46" s="35">
        <v>2024</v>
      </c>
      <c r="X46" s="47" t="s">
        <v>495</v>
      </c>
      <c r="Y46" s="46" t="s">
        <v>38</v>
      </c>
    </row>
    <row r="47" spans="1:25" s="22" customFormat="1" ht="78.75" x14ac:dyDescent="0.25">
      <c r="A47" s="17" t="s">
        <v>100</v>
      </c>
      <c r="B47" s="33" t="s">
        <v>283</v>
      </c>
      <c r="C47" s="55" t="s">
        <v>137</v>
      </c>
      <c r="D47" s="40" t="s">
        <v>38</v>
      </c>
      <c r="E47" s="35" t="s">
        <v>38</v>
      </c>
      <c r="F47" s="35">
        <v>2</v>
      </c>
      <c r="G47" s="39">
        <v>4.1500000000000004</v>
      </c>
      <c r="H47" s="40">
        <v>44559</v>
      </c>
      <c r="I47" s="35" t="s">
        <v>38</v>
      </c>
      <c r="J47" s="35" t="s">
        <v>38</v>
      </c>
      <c r="K47" s="35">
        <v>2021</v>
      </c>
      <c r="L47" s="35">
        <v>2021</v>
      </c>
      <c r="M47" s="37" t="s">
        <v>290</v>
      </c>
      <c r="N47" s="54" t="s">
        <v>291</v>
      </c>
      <c r="O47" s="39">
        <v>0</v>
      </c>
      <c r="P47" s="39">
        <v>0.53300000000000003</v>
      </c>
      <c r="Q47" s="89" t="s">
        <v>139</v>
      </c>
      <c r="R47" s="35" t="s">
        <v>143</v>
      </c>
      <c r="S47" s="35" t="s">
        <v>72</v>
      </c>
      <c r="T47" s="35" t="s">
        <v>73</v>
      </c>
      <c r="U47" s="35" t="s">
        <v>38</v>
      </c>
      <c r="V47" s="39" t="s">
        <v>38</v>
      </c>
      <c r="W47" s="35">
        <v>2021</v>
      </c>
      <c r="X47" s="47" t="s">
        <v>495</v>
      </c>
      <c r="Y47" s="46" t="s">
        <v>38</v>
      </c>
    </row>
    <row r="48" spans="1:25" s="22" customFormat="1" ht="78.75" x14ac:dyDescent="0.25">
      <c r="A48" s="17" t="s">
        <v>100</v>
      </c>
      <c r="B48" s="33" t="s">
        <v>284</v>
      </c>
      <c r="C48" s="55" t="s">
        <v>60</v>
      </c>
      <c r="D48" s="40" t="s">
        <v>38</v>
      </c>
      <c r="E48" s="35" t="s">
        <v>38</v>
      </c>
      <c r="F48" s="35">
        <v>4</v>
      </c>
      <c r="G48" s="39">
        <v>3.4501299999999997</v>
      </c>
      <c r="H48" s="40">
        <v>43471</v>
      </c>
      <c r="I48" s="35" t="s">
        <v>38</v>
      </c>
      <c r="J48" s="35" t="s">
        <v>38</v>
      </c>
      <c r="K48" s="35" t="s">
        <v>38</v>
      </c>
      <c r="L48" s="35" t="s">
        <v>38</v>
      </c>
      <c r="M48" s="37" t="s">
        <v>385</v>
      </c>
      <c r="N48" s="54" t="s">
        <v>393</v>
      </c>
      <c r="O48" s="39">
        <v>0</v>
      </c>
      <c r="P48" s="39">
        <v>0.83647899999999997</v>
      </c>
      <c r="Q48" s="89" t="s">
        <v>81</v>
      </c>
      <c r="R48" s="35" t="s">
        <v>83</v>
      </c>
      <c r="S48" s="35" t="s">
        <v>70</v>
      </c>
      <c r="T48" s="35" t="s">
        <v>51</v>
      </c>
      <c r="U48" s="35" t="s">
        <v>38</v>
      </c>
      <c r="V48" s="35" t="s">
        <v>38</v>
      </c>
      <c r="W48" s="35">
        <v>2024</v>
      </c>
      <c r="X48" s="47" t="s">
        <v>495</v>
      </c>
      <c r="Y48" s="46" t="s">
        <v>38</v>
      </c>
    </row>
    <row r="49" spans="1:25" s="22" customFormat="1" ht="157.5" x14ac:dyDescent="0.25">
      <c r="A49" s="17" t="s">
        <v>100</v>
      </c>
      <c r="B49" s="33" t="s">
        <v>285</v>
      </c>
      <c r="C49" s="56" t="s">
        <v>138</v>
      </c>
      <c r="D49" s="40" t="s">
        <v>38</v>
      </c>
      <c r="E49" s="35" t="s">
        <v>38</v>
      </c>
      <c r="F49" s="35">
        <v>20</v>
      </c>
      <c r="G49" s="39">
        <v>70.031962789999994</v>
      </c>
      <c r="H49" s="40">
        <v>42755</v>
      </c>
      <c r="I49" s="35">
        <v>2020</v>
      </c>
      <c r="J49" s="35">
        <v>4</v>
      </c>
      <c r="K49" s="35">
        <v>2020</v>
      </c>
      <c r="L49" s="35">
        <v>2020</v>
      </c>
      <c r="M49" s="83" t="s">
        <v>296</v>
      </c>
      <c r="N49" s="57" t="s">
        <v>297</v>
      </c>
      <c r="O49" s="39">
        <v>0</v>
      </c>
      <c r="P49" s="39">
        <v>8.8068059999999981</v>
      </c>
      <c r="Q49" s="89" t="s">
        <v>140</v>
      </c>
      <c r="R49" s="35" t="s">
        <v>141</v>
      </c>
      <c r="S49" s="35" t="s">
        <v>141</v>
      </c>
      <c r="T49" s="35" t="s">
        <v>142</v>
      </c>
      <c r="U49" s="35" t="s">
        <v>38</v>
      </c>
      <c r="V49" s="39" t="s">
        <v>38</v>
      </c>
      <c r="W49" s="35">
        <v>2020</v>
      </c>
      <c r="X49" s="47" t="s">
        <v>496</v>
      </c>
      <c r="Y49" s="46" t="s">
        <v>38</v>
      </c>
    </row>
    <row r="50" spans="1:25" s="95" customFormat="1" ht="31.5" x14ac:dyDescent="0.25">
      <c r="A50" s="11" t="s">
        <v>101</v>
      </c>
      <c r="B50" s="15" t="s">
        <v>47</v>
      </c>
      <c r="C50" s="13" t="s">
        <v>37</v>
      </c>
      <c r="D50" s="25" t="s">
        <v>38</v>
      </c>
      <c r="E50" s="13" t="s">
        <v>38</v>
      </c>
      <c r="F50" s="13" t="s">
        <v>38</v>
      </c>
      <c r="G50" s="14" t="s">
        <v>38</v>
      </c>
      <c r="H50" s="13" t="s">
        <v>38</v>
      </c>
      <c r="I50" s="13" t="s">
        <v>38</v>
      </c>
      <c r="J50" s="13" t="s">
        <v>38</v>
      </c>
      <c r="K50" s="13" t="s">
        <v>38</v>
      </c>
      <c r="L50" s="13" t="s">
        <v>38</v>
      </c>
      <c r="M50" s="13" t="s">
        <v>38</v>
      </c>
      <c r="N50" s="13" t="s">
        <v>38</v>
      </c>
      <c r="O50" s="14" t="s">
        <v>38</v>
      </c>
      <c r="P50" s="14" t="s">
        <v>38</v>
      </c>
      <c r="Q50" s="13" t="s">
        <v>38</v>
      </c>
      <c r="R50" s="13" t="s">
        <v>38</v>
      </c>
      <c r="S50" s="13" t="s">
        <v>38</v>
      </c>
      <c r="T50" s="13" t="s">
        <v>38</v>
      </c>
      <c r="U50" s="13" t="s">
        <v>38</v>
      </c>
      <c r="V50" s="13" t="s">
        <v>38</v>
      </c>
      <c r="W50" s="13" t="s">
        <v>38</v>
      </c>
      <c r="X50" s="32" t="s">
        <v>38</v>
      </c>
      <c r="Y50" s="34" t="s">
        <v>38</v>
      </c>
    </row>
    <row r="51" spans="1:25" s="95" customFormat="1" ht="15.75" x14ac:dyDescent="0.25">
      <c r="A51" s="11" t="s">
        <v>102</v>
      </c>
      <c r="B51" s="53" t="s">
        <v>61</v>
      </c>
      <c r="C51" s="13" t="s">
        <v>37</v>
      </c>
      <c r="D51" s="74" t="s">
        <v>38</v>
      </c>
      <c r="E51" s="66" t="s">
        <v>38</v>
      </c>
      <c r="F51" s="13" t="s">
        <v>38</v>
      </c>
      <c r="G51" s="14" t="s">
        <v>38</v>
      </c>
      <c r="H51" s="66" t="s">
        <v>38</v>
      </c>
      <c r="I51" s="66" t="s">
        <v>38</v>
      </c>
      <c r="J51" s="66" t="s">
        <v>38</v>
      </c>
      <c r="K51" s="66" t="s">
        <v>38</v>
      </c>
      <c r="L51" s="66" t="s">
        <v>38</v>
      </c>
      <c r="M51" s="66" t="s">
        <v>38</v>
      </c>
      <c r="N51" s="66" t="s">
        <v>38</v>
      </c>
      <c r="O51" s="75">
        <f>O52</f>
        <v>0</v>
      </c>
      <c r="P51" s="75">
        <f>P52</f>
        <v>69.419619999999995</v>
      </c>
      <c r="Q51" s="66" t="s">
        <v>38</v>
      </c>
      <c r="R51" s="13" t="s">
        <v>38</v>
      </c>
      <c r="S51" s="13" t="s">
        <v>38</v>
      </c>
      <c r="T51" s="13" t="s">
        <v>38</v>
      </c>
      <c r="U51" s="13" t="s">
        <v>38</v>
      </c>
      <c r="V51" s="13" t="s">
        <v>38</v>
      </c>
      <c r="W51" s="66" t="s">
        <v>38</v>
      </c>
      <c r="X51" s="76" t="s">
        <v>38</v>
      </c>
      <c r="Y51" s="34" t="s">
        <v>38</v>
      </c>
    </row>
    <row r="52" spans="1:25" s="95" customFormat="1" ht="31.5" x14ac:dyDescent="0.25">
      <c r="A52" s="11" t="s">
        <v>103</v>
      </c>
      <c r="B52" s="15" t="s">
        <v>40</v>
      </c>
      <c r="C52" s="13" t="s">
        <v>37</v>
      </c>
      <c r="D52" s="74" t="s">
        <v>38</v>
      </c>
      <c r="E52" s="66" t="s">
        <v>38</v>
      </c>
      <c r="F52" s="66" t="s">
        <v>38</v>
      </c>
      <c r="G52" s="75" t="s">
        <v>38</v>
      </c>
      <c r="H52" s="75" t="s">
        <v>38</v>
      </c>
      <c r="I52" s="75" t="s">
        <v>38</v>
      </c>
      <c r="J52" s="75" t="s">
        <v>38</v>
      </c>
      <c r="K52" s="75" t="s">
        <v>38</v>
      </c>
      <c r="L52" s="75" t="s">
        <v>38</v>
      </c>
      <c r="M52" s="75" t="s">
        <v>38</v>
      </c>
      <c r="N52" s="75" t="s">
        <v>38</v>
      </c>
      <c r="O52" s="75">
        <v>0</v>
      </c>
      <c r="P52" s="75">
        <v>69.419619999999995</v>
      </c>
      <c r="Q52" s="75" t="s">
        <v>38</v>
      </c>
      <c r="R52" s="66" t="s">
        <v>38</v>
      </c>
      <c r="S52" s="75" t="s">
        <v>38</v>
      </c>
      <c r="T52" s="75" t="s">
        <v>38</v>
      </c>
      <c r="U52" s="75" t="s">
        <v>38</v>
      </c>
      <c r="V52" s="75" t="s">
        <v>38</v>
      </c>
      <c r="W52" s="75" t="s">
        <v>38</v>
      </c>
      <c r="X52" s="77" t="s">
        <v>38</v>
      </c>
      <c r="Y52" s="34" t="s">
        <v>38</v>
      </c>
    </row>
    <row r="53" spans="1:25" s="95" customFormat="1" ht="47.25" x14ac:dyDescent="0.25">
      <c r="A53" s="11" t="s">
        <v>104</v>
      </c>
      <c r="B53" s="15" t="s">
        <v>41</v>
      </c>
      <c r="C53" s="13" t="s">
        <v>37</v>
      </c>
      <c r="D53" s="74" t="s">
        <v>38</v>
      </c>
      <c r="E53" s="66" t="s">
        <v>38</v>
      </c>
      <c r="F53" s="66" t="s">
        <v>38</v>
      </c>
      <c r="G53" s="75" t="s">
        <v>38</v>
      </c>
      <c r="H53" s="75" t="s">
        <v>38</v>
      </c>
      <c r="I53" s="75" t="s">
        <v>38</v>
      </c>
      <c r="J53" s="75" t="s">
        <v>38</v>
      </c>
      <c r="K53" s="75" t="s">
        <v>38</v>
      </c>
      <c r="L53" s="75" t="s">
        <v>38</v>
      </c>
      <c r="M53" s="75" t="s">
        <v>38</v>
      </c>
      <c r="N53" s="75" t="s">
        <v>38</v>
      </c>
      <c r="O53" s="75">
        <v>0</v>
      </c>
      <c r="P53" s="75">
        <v>69.419619999999995</v>
      </c>
      <c r="Q53" s="75" t="s">
        <v>38</v>
      </c>
      <c r="R53" s="66" t="s">
        <v>38</v>
      </c>
      <c r="S53" s="75" t="s">
        <v>38</v>
      </c>
      <c r="T53" s="75" t="s">
        <v>38</v>
      </c>
      <c r="U53" s="75" t="s">
        <v>38</v>
      </c>
      <c r="V53" s="75" t="s">
        <v>38</v>
      </c>
      <c r="W53" s="75" t="s">
        <v>38</v>
      </c>
      <c r="X53" s="77" t="s">
        <v>38</v>
      </c>
      <c r="Y53" s="34" t="s">
        <v>38</v>
      </c>
    </row>
    <row r="54" spans="1:25" s="95" customFormat="1" ht="63" x14ac:dyDescent="0.25">
      <c r="A54" s="11" t="s">
        <v>105</v>
      </c>
      <c r="B54" s="15" t="s">
        <v>42</v>
      </c>
      <c r="C54" s="13" t="s">
        <v>37</v>
      </c>
      <c r="D54" s="74" t="s">
        <v>38</v>
      </c>
      <c r="E54" s="66" t="s">
        <v>38</v>
      </c>
      <c r="F54" s="66" t="s">
        <v>38</v>
      </c>
      <c r="G54" s="75" t="s">
        <v>38</v>
      </c>
      <c r="H54" s="75" t="s">
        <v>38</v>
      </c>
      <c r="I54" s="75" t="s">
        <v>38</v>
      </c>
      <c r="J54" s="75" t="s">
        <v>38</v>
      </c>
      <c r="K54" s="75" t="s">
        <v>38</v>
      </c>
      <c r="L54" s="75" t="s">
        <v>38</v>
      </c>
      <c r="M54" s="75" t="s">
        <v>38</v>
      </c>
      <c r="N54" s="75" t="s">
        <v>38</v>
      </c>
      <c r="O54" s="75">
        <v>0</v>
      </c>
      <c r="P54" s="75">
        <v>0</v>
      </c>
      <c r="Q54" s="75" t="s">
        <v>38</v>
      </c>
      <c r="R54" s="66" t="s">
        <v>38</v>
      </c>
      <c r="S54" s="75" t="s">
        <v>38</v>
      </c>
      <c r="T54" s="75" t="s">
        <v>38</v>
      </c>
      <c r="U54" s="75" t="s">
        <v>38</v>
      </c>
      <c r="V54" s="75" t="s">
        <v>38</v>
      </c>
      <c r="W54" s="75" t="s">
        <v>38</v>
      </c>
      <c r="X54" s="77" t="s">
        <v>38</v>
      </c>
      <c r="Y54" s="34" t="s">
        <v>38</v>
      </c>
    </row>
    <row r="55" spans="1:25" s="95" customFormat="1" ht="63" x14ac:dyDescent="0.25">
      <c r="A55" s="11" t="s">
        <v>106</v>
      </c>
      <c r="B55" s="58" t="s">
        <v>43</v>
      </c>
      <c r="C55" s="59" t="s">
        <v>37</v>
      </c>
      <c r="D55" s="74" t="s">
        <v>38</v>
      </c>
      <c r="E55" s="66" t="s">
        <v>38</v>
      </c>
      <c r="F55" s="66" t="s">
        <v>38</v>
      </c>
      <c r="G55" s="75" t="s">
        <v>38</v>
      </c>
      <c r="H55" s="74" t="s">
        <v>38</v>
      </c>
      <c r="I55" s="66" t="s">
        <v>38</v>
      </c>
      <c r="J55" s="66" t="s">
        <v>38</v>
      </c>
      <c r="K55" s="66" t="s">
        <v>38</v>
      </c>
      <c r="L55" s="66" t="s">
        <v>38</v>
      </c>
      <c r="M55" s="75" t="s">
        <v>38</v>
      </c>
      <c r="N55" s="66" t="s">
        <v>38</v>
      </c>
      <c r="O55" s="75">
        <v>0</v>
      </c>
      <c r="P55" s="75">
        <v>2.5564200000000001</v>
      </c>
      <c r="Q55" s="76" t="s">
        <v>38</v>
      </c>
      <c r="R55" s="75" t="s">
        <v>38</v>
      </c>
      <c r="S55" s="66" t="s">
        <v>38</v>
      </c>
      <c r="T55" s="75" t="s">
        <v>38</v>
      </c>
      <c r="U55" s="66" t="s">
        <v>38</v>
      </c>
      <c r="V55" s="66" t="s">
        <v>38</v>
      </c>
      <c r="W55" s="66" t="s">
        <v>38</v>
      </c>
      <c r="X55" s="76" t="s">
        <v>38</v>
      </c>
      <c r="Y55" s="34" t="s">
        <v>38</v>
      </c>
    </row>
    <row r="56" spans="1:25" s="22" customFormat="1" ht="63" x14ac:dyDescent="0.25">
      <c r="A56" s="17" t="s">
        <v>106</v>
      </c>
      <c r="B56" s="60" t="s">
        <v>199</v>
      </c>
      <c r="C56" s="35" t="s">
        <v>200</v>
      </c>
      <c r="D56" s="78">
        <v>43322</v>
      </c>
      <c r="E56" s="101">
        <v>674</v>
      </c>
      <c r="F56" s="101">
        <v>1</v>
      </c>
      <c r="G56" s="79">
        <v>0.74627447999999996</v>
      </c>
      <c r="H56" s="101">
        <v>43871</v>
      </c>
      <c r="I56" s="101" t="s">
        <v>38</v>
      </c>
      <c r="J56" s="101" t="s">
        <v>38</v>
      </c>
      <c r="K56" s="101">
        <v>2019</v>
      </c>
      <c r="L56" s="101">
        <v>2019</v>
      </c>
      <c r="M56" s="80" t="s">
        <v>209</v>
      </c>
      <c r="N56" s="86" t="s">
        <v>210</v>
      </c>
      <c r="O56" s="79">
        <v>0</v>
      </c>
      <c r="P56" s="79">
        <v>1.4</v>
      </c>
      <c r="Q56" s="86" t="s">
        <v>211</v>
      </c>
      <c r="R56" s="101" t="s">
        <v>212</v>
      </c>
      <c r="S56" s="101" t="s">
        <v>214</v>
      </c>
      <c r="T56" s="101" t="s">
        <v>213</v>
      </c>
      <c r="U56" s="101" t="s">
        <v>38</v>
      </c>
      <c r="V56" s="101" t="s">
        <v>38</v>
      </c>
      <c r="W56" s="101">
        <v>2020</v>
      </c>
      <c r="X56" s="98" t="s">
        <v>497</v>
      </c>
      <c r="Y56" s="46" t="s">
        <v>38</v>
      </c>
    </row>
    <row r="57" spans="1:25" s="22" customFormat="1" ht="48.75" customHeight="1" x14ac:dyDescent="0.25">
      <c r="A57" s="17" t="s">
        <v>106</v>
      </c>
      <c r="B57" s="27" t="s">
        <v>298</v>
      </c>
      <c r="C57" s="35" t="s">
        <v>351</v>
      </c>
      <c r="D57" s="78">
        <v>43640</v>
      </c>
      <c r="E57" s="101" t="s">
        <v>369</v>
      </c>
      <c r="F57" s="101">
        <v>1</v>
      </c>
      <c r="G57" s="79">
        <v>11.82276626</v>
      </c>
      <c r="H57" s="78">
        <v>44104</v>
      </c>
      <c r="I57" s="101" t="s">
        <v>38</v>
      </c>
      <c r="J57" s="101" t="s">
        <v>38</v>
      </c>
      <c r="K57" s="101">
        <v>2020</v>
      </c>
      <c r="L57" s="101">
        <v>2020</v>
      </c>
      <c r="M57" s="80" t="s">
        <v>370</v>
      </c>
      <c r="N57" s="84" t="s">
        <v>371</v>
      </c>
      <c r="O57" s="98">
        <v>0</v>
      </c>
      <c r="P57" s="79">
        <v>1.15642</v>
      </c>
      <c r="Q57" s="86" t="s">
        <v>372</v>
      </c>
      <c r="R57" s="101" t="s">
        <v>373</v>
      </c>
      <c r="S57" s="101" t="s">
        <v>214</v>
      </c>
      <c r="T57" s="101" t="s">
        <v>374</v>
      </c>
      <c r="U57" s="101" t="s">
        <v>38</v>
      </c>
      <c r="V57" s="98" t="s">
        <v>38</v>
      </c>
      <c r="W57" s="101">
        <v>2020</v>
      </c>
      <c r="X57" s="97" t="s">
        <v>268</v>
      </c>
      <c r="Y57" s="46" t="s">
        <v>38</v>
      </c>
    </row>
    <row r="58" spans="1:25" s="95" customFormat="1" ht="63" x14ac:dyDescent="0.25">
      <c r="A58" s="11" t="s">
        <v>107</v>
      </c>
      <c r="B58" s="15" t="s">
        <v>44</v>
      </c>
      <c r="C58" s="13" t="s">
        <v>37</v>
      </c>
      <c r="D58" s="74" t="s">
        <v>38</v>
      </c>
      <c r="E58" s="66" t="s">
        <v>38</v>
      </c>
      <c r="F58" s="66" t="s">
        <v>38</v>
      </c>
      <c r="G58" s="75" t="s">
        <v>38</v>
      </c>
      <c r="H58" s="66" t="s">
        <v>38</v>
      </c>
      <c r="I58" s="66" t="s">
        <v>38</v>
      </c>
      <c r="J58" s="66" t="s">
        <v>38</v>
      </c>
      <c r="K58" s="66" t="s">
        <v>38</v>
      </c>
      <c r="L58" s="66" t="s">
        <v>38</v>
      </c>
      <c r="M58" s="66" t="s">
        <v>38</v>
      </c>
      <c r="N58" s="66" t="s">
        <v>38</v>
      </c>
      <c r="O58" s="75" t="s">
        <v>38</v>
      </c>
      <c r="P58" s="75" t="s">
        <v>38</v>
      </c>
      <c r="Q58" s="66" t="s">
        <v>38</v>
      </c>
      <c r="R58" s="66" t="s">
        <v>38</v>
      </c>
      <c r="S58" s="66" t="s">
        <v>38</v>
      </c>
      <c r="T58" s="66" t="s">
        <v>38</v>
      </c>
      <c r="U58" s="66" t="s">
        <v>38</v>
      </c>
      <c r="V58" s="66" t="s">
        <v>38</v>
      </c>
      <c r="W58" s="66" t="s">
        <v>38</v>
      </c>
      <c r="X58" s="76" t="s">
        <v>38</v>
      </c>
      <c r="Y58" s="34" t="s">
        <v>38</v>
      </c>
    </row>
    <row r="59" spans="1:25" s="95" customFormat="1" ht="78.75" x14ac:dyDescent="0.25">
      <c r="A59" s="11" t="s">
        <v>108</v>
      </c>
      <c r="B59" s="15" t="s">
        <v>45</v>
      </c>
      <c r="C59" s="13" t="s">
        <v>37</v>
      </c>
      <c r="D59" s="74" t="s">
        <v>38</v>
      </c>
      <c r="E59" s="66" t="s">
        <v>38</v>
      </c>
      <c r="F59" s="66" t="s">
        <v>38</v>
      </c>
      <c r="G59" s="75" t="s">
        <v>38</v>
      </c>
      <c r="H59" s="75" t="s">
        <v>38</v>
      </c>
      <c r="I59" s="75" t="s">
        <v>38</v>
      </c>
      <c r="J59" s="75" t="s">
        <v>38</v>
      </c>
      <c r="K59" s="75" t="s">
        <v>38</v>
      </c>
      <c r="L59" s="75" t="s">
        <v>38</v>
      </c>
      <c r="M59" s="75" t="s">
        <v>38</v>
      </c>
      <c r="N59" s="75" t="s">
        <v>38</v>
      </c>
      <c r="O59" s="75">
        <v>0</v>
      </c>
      <c r="P59" s="75">
        <v>45.183999999999997</v>
      </c>
      <c r="Q59" s="75" t="s">
        <v>38</v>
      </c>
      <c r="R59" s="75" t="s">
        <v>38</v>
      </c>
      <c r="S59" s="75" t="s">
        <v>38</v>
      </c>
      <c r="T59" s="75" t="s">
        <v>38</v>
      </c>
      <c r="U59" s="75" t="s">
        <v>38</v>
      </c>
      <c r="V59" s="75" t="s">
        <v>38</v>
      </c>
      <c r="W59" s="75" t="s">
        <v>38</v>
      </c>
      <c r="X59" s="77" t="s">
        <v>38</v>
      </c>
      <c r="Y59" s="34" t="s">
        <v>38</v>
      </c>
    </row>
    <row r="60" spans="1:25" s="22" customFormat="1" ht="94.5" x14ac:dyDescent="0.25">
      <c r="A60" s="17" t="s">
        <v>108</v>
      </c>
      <c r="B60" s="37" t="s">
        <v>84</v>
      </c>
      <c r="C60" s="35" t="s">
        <v>64</v>
      </c>
      <c r="D60" s="67" t="s">
        <v>38</v>
      </c>
      <c r="E60" s="98" t="s">
        <v>38</v>
      </c>
      <c r="F60" s="101">
        <v>5</v>
      </c>
      <c r="G60" s="79">
        <v>383.27799999999996</v>
      </c>
      <c r="H60" s="78">
        <v>42485</v>
      </c>
      <c r="I60" s="101">
        <v>2027</v>
      </c>
      <c r="J60" s="101">
        <v>4</v>
      </c>
      <c r="K60" s="101">
        <v>2027</v>
      </c>
      <c r="L60" s="101">
        <v>2027</v>
      </c>
      <c r="M60" s="70" t="s">
        <v>299</v>
      </c>
      <c r="N60" s="84" t="s">
        <v>292</v>
      </c>
      <c r="O60" s="79">
        <v>0</v>
      </c>
      <c r="P60" s="79">
        <v>45.183999999999997</v>
      </c>
      <c r="Q60" s="84" t="s">
        <v>74</v>
      </c>
      <c r="R60" s="101" t="s">
        <v>75</v>
      </c>
      <c r="S60" s="101" t="s">
        <v>75</v>
      </c>
      <c r="T60" s="101" t="s">
        <v>147</v>
      </c>
      <c r="U60" s="101" t="s">
        <v>148</v>
      </c>
      <c r="V60" s="101" t="s">
        <v>75</v>
      </c>
      <c r="W60" s="101">
        <v>2027</v>
      </c>
      <c r="X60" s="98" t="s">
        <v>497</v>
      </c>
      <c r="Y60" s="46" t="s">
        <v>38</v>
      </c>
    </row>
    <row r="61" spans="1:25" s="22" customFormat="1" ht="70.5" customHeight="1" x14ac:dyDescent="0.25">
      <c r="A61" s="17" t="s">
        <v>108</v>
      </c>
      <c r="B61" s="37" t="s">
        <v>406</v>
      </c>
      <c r="C61" s="94" t="s">
        <v>407</v>
      </c>
      <c r="D61" s="67">
        <v>42881</v>
      </c>
      <c r="E61" s="98" t="s">
        <v>431</v>
      </c>
      <c r="F61" s="101">
        <v>1</v>
      </c>
      <c r="G61" s="79">
        <v>15.074</v>
      </c>
      <c r="H61" s="78">
        <v>43465</v>
      </c>
      <c r="I61" s="101" t="s">
        <v>38</v>
      </c>
      <c r="J61" s="101" t="s">
        <v>38</v>
      </c>
      <c r="K61" s="101">
        <v>2018</v>
      </c>
      <c r="L61" s="101">
        <v>2018</v>
      </c>
      <c r="M61" s="70" t="s">
        <v>437</v>
      </c>
      <c r="N61" s="84" t="s">
        <v>449</v>
      </c>
      <c r="O61" s="79">
        <v>0</v>
      </c>
      <c r="P61" s="79">
        <v>2.27</v>
      </c>
      <c r="Q61" s="84" t="s">
        <v>461</v>
      </c>
      <c r="R61" s="101" t="s">
        <v>473</v>
      </c>
      <c r="S61" s="101" t="s">
        <v>484</v>
      </c>
      <c r="T61" s="101" t="s">
        <v>484</v>
      </c>
      <c r="U61" s="101" t="s">
        <v>489</v>
      </c>
      <c r="V61" s="101" t="s">
        <v>489</v>
      </c>
      <c r="W61" s="101">
        <v>2019</v>
      </c>
      <c r="X61" s="98" t="s">
        <v>498</v>
      </c>
      <c r="Y61" s="93" t="s">
        <v>38</v>
      </c>
    </row>
    <row r="62" spans="1:25" s="95" customFormat="1" ht="78.75" x14ac:dyDescent="0.25">
      <c r="A62" s="11" t="s">
        <v>109</v>
      </c>
      <c r="B62" s="58" t="s">
        <v>46</v>
      </c>
      <c r="C62" s="13" t="s">
        <v>37</v>
      </c>
      <c r="D62" s="74" t="s">
        <v>38</v>
      </c>
      <c r="E62" s="66" t="s">
        <v>38</v>
      </c>
      <c r="F62" s="66" t="s">
        <v>38</v>
      </c>
      <c r="G62" s="75" t="s">
        <v>38</v>
      </c>
      <c r="H62" s="74" t="s">
        <v>38</v>
      </c>
      <c r="I62" s="66" t="s">
        <v>38</v>
      </c>
      <c r="J62" s="66" t="s">
        <v>38</v>
      </c>
      <c r="K62" s="66" t="s">
        <v>38</v>
      </c>
      <c r="L62" s="66" t="s">
        <v>38</v>
      </c>
      <c r="M62" s="76" t="s">
        <v>38</v>
      </c>
      <c r="N62" s="76" t="s">
        <v>38</v>
      </c>
      <c r="O62" s="75">
        <v>0</v>
      </c>
      <c r="P62" s="75">
        <v>21.679199999999998</v>
      </c>
      <c r="Q62" s="76" t="s">
        <v>38</v>
      </c>
      <c r="R62" s="66" t="s">
        <v>38</v>
      </c>
      <c r="S62" s="66" t="s">
        <v>38</v>
      </c>
      <c r="T62" s="66" t="s">
        <v>38</v>
      </c>
      <c r="U62" s="66" t="s">
        <v>38</v>
      </c>
      <c r="V62" s="66" t="s">
        <v>38</v>
      </c>
      <c r="W62" s="66" t="s">
        <v>38</v>
      </c>
      <c r="X62" s="76" t="s">
        <v>38</v>
      </c>
      <c r="Y62" s="34" t="s">
        <v>38</v>
      </c>
    </row>
    <row r="63" spans="1:25" s="22" customFormat="1" ht="94.5" x14ac:dyDescent="0.25">
      <c r="A63" s="17" t="s">
        <v>109</v>
      </c>
      <c r="B63" s="21" t="s">
        <v>408</v>
      </c>
      <c r="C63" s="35" t="s">
        <v>409</v>
      </c>
      <c r="D63" s="67" t="s">
        <v>38</v>
      </c>
      <c r="E63" s="98" t="s">
        <v>38</v>
      </c>
      <c r="F63" s="101">
        <v>4</v>
      </c>
      <c r="G63" s="79">
        <v>0</v>
      </c>
      <c r="H63" s="78">
        <v>43390</v>
      </c>
      <c r="I63" s="101" t="s">
        <v>38</v>
      </c>
      <c r="J63" s="101" t="s">
        <v>38</v>
      </c>
      <c r="K63" s="101">
        <v>2018</v>
      </c>
      <c r="L63" s="101">
        <v>2018</v>
      </c>
      <c r="M63" s="70" t="s">
        <v>438</v>
      </c>
      <c r="N63" s="84" t="s">
        <v>450</v>
      </c>
      <c r="O63" s="79">
        <v>0.38379999999999997</v>
      </c>
      <c r="P63" s="79">
        <v>1.4386049999999999</v>
      </c>
      <c r="Q63" s="84" t="s">
        <v>462</v>
      </c>
      <c r="R63" s="101" t="s">
        <v>474</v>
      </c>
      <c r="S63" s="101" t="s">
        <v>73</v>
      </c>
      <c r="T63" s="101" t="s">
        <v>54</v>
      </c>
      <c r="U63" s="101" t="s">
        <v>38</v>
      </c>
      <c r="V63" s="101" t="s">
        <v>38</v>
      </c>
      <c r="W63" s="101">
        <v>2018</v>
      </c>
      <c r="X63" s="98" t="s">
        <v>497</v>
      </c>
      <c r="Y63" s="93" t="s">
        <v>38</v>
      </c>
    </row>
    <row r="64" spans="1:25" s="22" customFormat="1" ht="63" x14ac:dyDescent="0.25">
      <c r="A64" s="17" t="s">
        <v>109</v>
      </c>
      <c r="B64" s="21" t="s">
        <v>410</v>
      </c>
      <c r="C64" s="35" t="s">
        <v>411</v>
      </c>
      <c r="D64" s="67" t="s">
        <v>38</v>
      </c>
      <c r="E64" s="98" t="s">
        <v>38</v>
      </c>
      <c r="F64" s="101">
        <v>2</v>
      </c>
      <c r="G64" s="79">
        <v>0</v>
      </c>
      <c r="H64" s="78">
        <v>43465</v>
      </c>
      <c r="I64" s="101" t="s">
        <v>38</v>
      </c>
      <c r="J64" s="101" t="s">
        <v>38</v>
      </c>
      <c r="K64" s="101">
        <v>2018</v>
      </c>
      <c r="L64" s="101">
        <v>2018</v>
      </c>
      <c r="M64" s="70" t="s">
        <v>439</v>
      </c>
      <c r="N64" s="84" t="s">
        <v>451</v>
      </c>
      <c r="O64" s="79">
        <v>0</v>
      </c>
      <c r="P64" s="79">
        <v>1.3992</v>
      </c>
      <c r="Q64" s="84" t="s">
        <v>463</v>
      </c>
      <c r="R64" s="101" t="s">
        <v>475</v>
      </c>
      <c r="S64" s="101" t="s">
        <v>70</v>
      </c>
      <c r="T64" s="101" t="s">
        <v>68</v>
      </c>
      <c r="U64" s="101" t="s">
        <v>38</v>
      </c>
      <c r="V64" s="101" t="s">
        <v>38</v>
      </c>
      <c r="W64" s="101">
        <v>2018</v>
      </c>
      <c r="X64" s="98" t="s">
        <v>497</v>
      </c>
      <c r="Y64" s="93" t="s">
        <v>38</v>
      </c>
    </row>
    <row r="65" spans="1:25" s="22" customFormat="1" ht="63" x14ac:dyDescent="0.25">
      <c r="A65" s="17" t="s">
        <v>109</v>
      </c>
      <c r="B65" s="21" t="s">
        <v>412</v>
      </c>
      <c r="C65" s="35" t="s">
        <v>413</v>
      </c>
      <c r="D65" s="67" t="s">
        <v>430</v>
      </c>
      <c r="E65" s="98" t="s">
        <v>432</v>
      </c>
      <c r="F65" s="101">
        <v>1</v>
      </c>
      <c r="G65" s="79">
        <v>0</v>
      </c>
      <c r="H65" s="78">
        <v>43465</v>
      </c>
      <c r="I65" s="101" t="s">
        <v>38</v>
      </c>
      <c r="J65" s="101" t="s">
        <v>38</v>
      </c>
      <c r="K65" s="101">
        <v>2018</v>
      </c>
      <c r="L65" s="101">
        <v>2018</v>
      </c>
      <c r="M65" s="70" t="s">
        <v>440</v>
      </c>
      <c r="N65" s="84" t="s">
        <v>452</v>
      </c>
      <c r="O65" s="79">
        <v>0</v>
      </c>
      <c r="P65" s="79">
        <v>1.4450000000000001</v>
      </c>
      <c r="Q65" s="84" t="s">
        <v>464</v>
      </c>
      <c r="R65" s="101" t="s">
        <v>476</v>
      </c>
      <c r="S65" s="101" t="s">
        <v>71</v>
      </c>
      <c r="T65" s="101" t="s">
        <v>70</v>
      </c>
      <c r="U65" s="101" t="s">
        <v>38</v>
      </c>
      <c r="V65" s="101" t="s">
        <v>38</v>
      </c>
      <c r="W65" s="101">
        <v>2018</v>
      </c>
      <c r="X65" s="98" t="s">
        <v>499</v>
      </c>
      <c r="Y65" s="93" t="s">
        <v>38</v>
      </c>
    </row>
    <row r="66" spans="1:25" s="22" customFormat="1" ht="126" x14ac:dyDescent="0.25">
      <c r="A66" s="17" t="s">
        <v>109</v>
      </c>
      <c r="B66" s="21" t="s">
        <v>414</v>
      </c>
      <c r="C66" s="35" t="s">
        <v>415</v>
      </c>
      <c r="D66" s="67" t="s">
        <v>38</v>
      </c>
      <c r="E66" s="98" t="s">
        <v>38</v>
      </c>
      <c r="F66" s="101">
        <v>4</v>
      </c>
      <c r="G66" s="79">
        <v>0</v>
      </c>
      <c r="H66" s="78">
        <v>43390</v>
      </c>
      <c r="I66" s="101" t="s">
        <v>38</v>
      </c>
      <c r="J66" s="101" t="s">
        <v>38</v>
      </c>
      <c r="K66" s="101">
        <v>2018</v>
      </c>
      <c r="L66" s="101">
        <v>2018</v>
      </c>
      <c r="M66" s="70" t="s">
        <v>441</v>
      </c>
      <c r="N66" s="84" t="s">
        <v>453</v>
      </c>
      <c r="O66" s="79">
        <v>0</v>
      </c>
      <c r="P66" s="79">
        <v>4.7561999999999998</v>
      </c>
      <c r="Q66" s="84" t="s">
        <v>465</v>
      </c>
      <c r="R66" s="101" t="s">
        <v>477</v>
      </c>
      <c r="S66" s="101" t="s">
        <v>68</v>
      </c>
      <c r="T66" s="101" t="s">
        <v>51</v>
      </c>
      <c r="U66" s="101" t="s">
        <v>38</v>
      </c>
      <c r="V66" s="101" t="s">
        <v>38</v>
      </c>
      <c r="W66" s="101">
        <v>2018</v>
      </c>
      <c r="X66" s="98" t="s">
        <v>499</v>
      </c>
      <c r="Y66" s="93" t="s">
        <v>38</v>
      </c>
    </row>
    <row r="67" spans="1:25" s="22" customFormat="1" ht="63" x14ac:dyDescent="0.25">
      <c r="A67" s="17" t="s">
        <v>109</v>
      </c>
      <c r="B67" s="21" t="s">
        <v>416</v>
      </c>
      <c r="C67" s="35" t="s">
        <v>417</v>
      </c>
      <c r="D67" s="67">
        <v>42880</v>
      </c>
      <c r="E67" s="98" t="s">
        <v>433</v>
      </c>
      <c r="F67" s="101">
        <v>1</v>
      </c>
      <c r="G67" s="79">
        <v>0</v>
      </c>
      <c r="H67" s="78">
        <v>43388</v>
      </c>
      <c r="I67" s="101" t="s">
        <v>38</v>
      </c>
      <c r="J67" s="101" t="s">
        <v>38</v>
      </c>
      <c r="K67" s="101">
        <v>2018</v>
      </c>
      <c r="L67" s="101">
        <v>2018</v>
      </c>
      <c r="M67" s="70" t="s">
        <v>442</v>
      </c>
      <c r="N67" s="84" t="s">
        <v>454</v>
      </c>
      <c r="O67" s="79">
        <v>0</v>
      </c>
      <c r="P67" s="79">
        <v>0.69399999999999995</v>
      </c>
      <c r="Q67" s="84" t="s">
        <v>466</v>
      </c>
      <c r="R67" s="101" t="s">
        <v>478</v>
      </c>
      <c r="S67" s="101" t="s">
        <v>68</v>
      </c>
      <c r="T67" s="101" t="s">
        <v>487</v>
      </c>
      <c r="U67" s="101" t="s">
        <v>38</v>
      </c>
      <c r="V67" s="101" t="s">
        <v>38</v>
      </c>
      <c r="W67" s="101">
        <v>2018</v>
      </c>
      <c r="X67" s="98" t="s">
        <v>499</v>
      </c>
      <c r="Y67" s="93" t="s">
        <v>38</v>
      </c>
    </row>
    <row r="68" spans="1:25" s="22" customFormat="1" ht="63" x14ac:dyDescent="0.25">
      <c r="A68" s="17" t="s">
        <v>109</v>
      </c>
      <c r="B68" s="60" t="s">
        <v>490</v>
      </c>
      <c r="C68" s="35" t="s">
        <v>62</v>
      </c>
      <c r="D68" s="78">
        <v>42881</v>
      </c>
      <c r="E68" s="101" t="s">
        <v>149</v>
      </c>
      <c r="F68" s="101">
        <v>1</v>
      </c>
      <c r="G68" s="79">
        <v>63.739739999999998</v>
      </c>
      <c r="H68" s="101">
        <v>43829</v>
      </c>
      <c r="I68" s="101" t="s">
        <v>38</v>
      </c>
      <c r="J68" s="101" t="s">
        <v>38</v>
      </c>
      <c r="K68" s="101">
        <v>2020</v>
      </c>
      <c r="L68" s="101">
        <v>2020</v>
      </c>
      <c r="M68" s="80" t="s">
        <v>151</v>
      </c>
      <c r="N68" s="86" t="s">
        <v>63</v>
      </c>
      <c r="O68" s="79">
        <v>0</v>
      </c>
      <c r="P68" s="79">
        <v>8.11</v>
      </c>
      <c r="Q68" s="86" t="s">
        <v>82</v>
      </c>
      <c r="R68" s="101" t="s">
        <v>150</v>
      </c>
      <c r="S68" s="98" t="s">
        <v>403</v>
      </c>
      <c r="T68" s="98" t="s">
        <v>403</v>
      </c>
      <c r="U68" s="101" t="s">
        <v>38</v>
      </c>
      <c r="V68" s="101" t="s">
        <v>38</v>
      </c>
      <c r="W68" s="101">
        <v>2020</v>
      </c>
      <c r="X68" s="98" t="s">
        <v>499</v>
      </c>
      <c r="Y68" s="46" t="s">
        <v>38</v>
      </c>
    </row>
    <row r="69" spans="1:25" s="22" customFormat="1" ht="63" x14ac:dyDescent="0.25">
      <c r="A69" s="17" t="s">
        <v>109</v>
      </c>
      <c r="B69" s="27" t="s">
        <v>418</v>
      </c>
      <c r="C69" s="35" t="s">
        <v>419</v>
      </c>
      <c r="D69" s="67">
        <v>42941</v>
      </c>
      <c r="E69" s="98" t="s">
        <v>434</v>
      </c>
      <c r="F69" s="101">
        <v>1</v>
      </c>
      <c r="G69" s="79">
        <v>21.34</v>
      </c>
      <c r="H69" s="78">
        <v>43404</v>
      </c>
      <c r="I69" s="101" t="s">
        <v>38</v>
      </c>
      <c r="J69" s="101" t="s">
        <v>38</v>
      </c>
      <c r="K69" s="101">
        <v>2018</v>
      </c>
      <c r="L69" s="101">
        <v>2018</v>
      </c>
      <c r="M69" s="70" t="s">
        <v>443</v>
      </c>
      <c r="N69" s="84" t="s">
        <v>455</v>
      </c>
      <c r="O69" s="79">
        <v>0</v>
      </c>
      <c r="P69" s="79">
        <v>2.21</v>
      </c>
      <c r="Q69" s="84" t="s">
        <v>467</v>
      </c>
      <c r="R69" s="101" t="s">
        <v>479</v>
      </c>
      <c r="S69" s="101" t="s">
        <v>485</v>
      </c>
      <c r="T69" s="101" t="s">
        <v>488</v>
      </c>
      <c r="U69" s="101" t="s">
        <v>38</v>
      </c>
      <c r="V69" s="101" t="s">
        <v>38</v>
      </c>
      <c r="W69" s="101">
        <v>2018</v>
      </c>
      <c r="X69" s="98" t="s">
        <v>499</v>
      </c>
      <c r="Y69" s="93" t="s">
        <v>38</v>
      </c>
    </row>
    <row r="70" spans="1:25" s="22" customFormat="1" ht="63" x14ac:dyDescent="0.25">
      <c r="A70" s="17" t="s">
        <v>109</v>
      </c>
      <c r="B70" s="27" t="s">
        <v>420</v>
      </c>
      <c r="C70" s="35" t="s">
        <v>421</v>
      </c>
      <c r="D70" s="67">
        <v>42695</v>
      </c>
      <c r="E70" s="98" t="s">
        <v>435</v>
      </c>
      <c r="F70" s="101">
        <v>1</v>
      </c>
      <c r="G70" s="79">
        <v>22.184000000000001</v>
      </c>
      <c r="H70" s="78">
        <v>43404</v>
      </c>
      <c r="I70" s="101" t="s">
        <v>38</v>
      </c>
      <c r="J70" s="101" t="s">
        <v>38</v>
      </c>
      <c r="K70" s="101">
        <v>2018</v>
      </c>
      <c r="L70" s="101">
        <v>2018</v>
      </c>
      <c r="M70" s="70" t="s">
        <v>444</v>
      </c>
      <c r="N70" s="84" t="s">
        <v>456</v>
      </c>
      <c r="O70" s="79">
        <v>0</v>
      </c>
      <c r="P70" s="79">
        <v>2.4700000000000002</v>
      </c>
      <c r="Q70" s="84" t="s">
        <v>468</v>
      </c>
      <c r="R70" s="101" t="s">
        <v>480</v>
      </c>
      <c r="S70" s="101" t="s">
        <v>71</v>
      </c>
      <c r="T70" s="101" t="s">
        <v>70</v>
      </c>
      <c r="U70" s="101" t="s">
        <v>38</v>
      </c>
      <c r="V70" s="101" t="s">
        <v>38</v>
      </c>
      <c r="W70" s="101">
        <v>2018</v>
      </c>
      <c r="X70" s="98" t="s">
        <v>499</v>
      </c>
      <c r="Y70" s="93" t="s">
        <v>38</v>
      </c>
    </row>
    <row r="71" spans="1:25" s="22" customFormat="1" ht="141.75" x14ac:dyDescent="0.25">
      <c r="A71" s="17" t="s">
        <v>109</v>
      </c>
      <c r="B71" s="21" t="s">
        <v>215</v>
      </c>
      <c r="C71" s="35" t="s">
        <v>216</v>
      </c>
      <c r="D71" s="67" t="s">
        <v>38</v>
      </c>
      <c r="E71" s="98" t="s">
        <v>38</v>
      </c>
      <c r="F71" s="101">
        <v>10</v>
      </c>
      <c r="G71" s="79">
        <v>0.29466455000000003</v>
      </c>
      <c r="H71" s="78">
        <v>43854</v>
      </c>
      <c r="I71" s="101" t="s">
        <v>38</v>
      </c>
      <c r="J71" s="101" t="s">
        <v>38</v>
      </c>
      <c r="K71" s="101">
        <v>2019</v>
      </c>
      <c r="L71" s="101">
        <v>2019</v>
      </c>
      <c r="M71" s="70" t="s">
        <v>300</v>
      </c>
      <c r="N71" s="84" t="s">
        <v>301</v>
      </c>
      <c r="O71" s="79">
        <v>0</v>
      </c>
      <c r="P71" s="79">
        <v>6.0070999999999986</v>
      </c>
      <c r="Q71" s="84" t="s">
        <v>221</v>
      </c>
      <c r="R71" s="79" t="s">
        <v>222</v>
      </c>
      <c r="S71" s="79" t="s">
        <v>54</v>
      </c>
      <c r="T71" s="79" t="s">
        <v>70</v>
      </c>
      <c r="U71" s="101" t="s">
        <v>38</v>
      </c>
      <c r="V71" s="101" t="s">
        <v>38</v>
      </c>
      <c r="W71" s="101">
        <v>2019</v>
      </c>
      <c r="X71" s="98" t="s">
        <v>268</v>
      </c>
      <c r="Y71" s="46" t="s">
        <v>38</v>
      </c>
    </row>
    <row r="72" spans="1:25" s="22" customFormat="1" ht="47.25" x14ac:dyDescent="0.25">
      <c r="A72" s="17" t="s">
        <v>109</v>
      </c>
      <c r="B72" s="27" t="s">
        <v>422</v>
      </c>
      <c r="C72" s="35" t="s">
        <v>423</v>
      </c>
      <c r="D72" s="67">
        <v>43292</v>
      </c>
      <c r="E72" s="98" t="s">
        <v>436</v>
      </c>
      <c r="F72" s="101">
        <v>1</v>
      </c>
      <c r="G72" s="79">
        <v>3.04E-2</v>
      </c>
      <c r="H72" s="78">
        <v>43841</v>
      </c>
      <c r="I72" s="101" t="s">
        <v>38</v>
      </c>
      <c r="J72" s="101" t="s">
        <v>38</v>
      </c>
      <c r="K72" s="101">
        <v>2018</v>
      </c>
      <c r="L72" s="101">
        <v>2018</v>
      </c>
      <c r="M72" s="70" t="s">
        <v>445</v>
      </c>
      <c r="N72" s="84" t="s">
        <v>457</v>
      </c>
      <c r="O72" s="79">
        <v>0</v>
      </c>
      <c r="P72" s="79">
        <v>0.73</v>
      </c>
      <c r="Q72" s="84" t="s">
        <v>469</v>
      </c>
      <c r="R72" s="101" t="s">
        <v>222</v>
      </c>
      <c r="S72" s="101" t="s">
        <v>54</v>
      </c>
      <c r="T72" s="101" t="s">
        <v>70</v>
      </c>
      <c r="U72" s="101" t="s">
        <v>38</v>
      </c>
      <c r="V72" s="101" t="s">
        <v>38</v>
      </c>
      <c r="W72" s="101">
        <v>2018</v>
      </c>
      <c r="X72" s="98" t="s">
        <v>268</v>
      </c>
      <c r="Y72" s="93" t="s">
        <v>38</v>
      </c>
    </row>
    <row r="73" spans="1:25" s="22" customFormat="1" ht="63" x14ac:dyDescent="0.25">
      <c r="A73" s="17" t="s">
        <v>109</v>
      </c>
      <c r="B73" s="21" t="s">
        <v>217</v>
      </c>
      <c r="C73" s="35" t="s">
        <v>218</v>
      </c>
      <c r="D73" s="78" t="s">
        <v>38</v>
      </c>
      <c r="E73" s="98" t="s">
        <v>38</v>
      </c>
      <c r="F73" s="101">
        <v>3</v>
      </c>
      <c r="G73" s="79">
        <v>5.7638199999999994E-3</v>
      </c>
      <c r="H73" s="78">
        <v>43871</v>
      </c>
      <c r="I73" s="101" t="s">
        <v>38</v>
      </c>
      <c r="J73" s="101" t="s">
        <v>38</v>
      </c>
      <c r="K73" s="101">
        <v>2019</v>
      </c>
      <c r="L73" s="101">
        <v>2019</v>
      </c>
      <c r="M73" s="70" t="s">
        <v>302</v>
      </c>
      <c r="N73" s="84" t="s">
        <v>303</v>
      </c>
      <c r="O73" s="79">
        <v>0</v>
      </c>
      <c r="P73" s="79">
        <v>2.0070999999999999</v>
      </c>
      <c r="Q73" s="84" t="s">
        <v>223</v>
      </c>
      <c r="R73" s="101" t="s">
        <v>224</v>
      </c>
      <c r="S73" s="101" t="s">
        <v>225</v>
      </c>
      <c r="T73" s="101" t="s">
        <v>54</v>
      </c>
      <c r="U73" s="101" t="s">
        <v>38</v>
      </c>
      <c r="V73" s="101" t="s">
        <v>38</v>
      </c>
      <c r="W73" s="101">
        <v>2020</v>
      </c>
      <c r="X73" s="98" t="s">
        <v>499</v>
      </c>
      <c r="Y73" s="46" t="s">
        <v>38</v>
      </c>
    </row>
    <row r="74" spans="1:25" s="22" customFormat="1" ht="63" x14ac:dyDescent="0.25">
      <c r="A74" s="17" t="s">
        <v>109</v>
      </c>
      <c r="B74" s="21" t="s">
        <v>219</v>
      </c>
      <c r="C74" s="35" t="s">
        <v>220</v>
      </c>
      <c r="D74" s="78">
        <v>43322</v>
      </c>
      <c r="E74" s="101">
        <v>676</v>
      </c>
      <c r="F74" s="101">
        <v>1</v>
      </c>
      <c r="G74" s="79">
        <v>0</v>
      </c>
      <c r="H74" s="78">
        <v>43871</v>
      </c>
      <c r="I74" s="101" t="s">
        <v>38</v>
      </c>
      <c r="J74" s="101" t="s">
        <v>38</v>
      </c>
      <c r="K74" s="101">
        <v>2019</v>
      </c>
      <c r="L74" s="101">
        <v>2019</v>
      </c>
      <c r="M74" s="70" t="s">
        <v>226</v>
      </c>
      <c r="N74" s="84" t="s">
        <v>227</v>
      </c>
      <c r="O74" s="79">
        <v>0</v>
      </c>
      <c r="P74" s="79">
        <v>0.99</v>
      </c>
      <c r="Q74" s="90" t="s">
        <v>228</v>
      </c>
      <c r="R74" s="101" t="s">
        <v>229</v>
      </c>
      <c r="S74" s="101" t="s">
        <v>68</v>
      </c>
      <c r="T74" s="101" t="s">
        <v>51</v>
      </c>
      <c r="U74" s="101" t="s">
        <v>38</v>
      </c>
      <c r="V74" s="101" t="s">
        <v>38</v>
      </c>
      <c r="W74" s="101">
        <v>2020</v>
      </c>
      <c r="X74" s="98" t="s">
        <v>499</v>
      </c>
      <c r="Y74" s="46" t="s">
        <v>38</v>
      </c>
    </row>
    <row r="75" spans="1:25" s="22" customFormat="1" ht="63" x14ac:dyDescent="0.25">
      <c r="A75" s="17" t="s">
        <v>109</v>
      </c>
      <c r="B75" s="27" t="s">
        <v>424</v>
      </c>
      <c r="C75" s="35" t="s">
        <v>425</v>
      </c>
      <c r="D75" s="67">
        <v>43278</v>
      </c>
      <c r="E75" s="98">
        <v>670</v>
      </c>
      <c r="F75" s="101">
        <v>1</v>
      </c>
      <c r="G75" s="79">
        <v>0</v>
      </c>
      <c r="H75" s="78">
        <v>44192</v>
      </c>
      <c r="I75" s="101" t="s">
        <v>38</v>
      </c>
      <c r="J75" s="101" t="s">
        <v>38</v>
      </c>
      <c r="K75" s="101">
        <v>2018</v>
      </c>
      <c r="L75" s="101">
        <v>2018</v>
      </c>
      <c r="M75" s="70" t="s">
        <v>446</v>
      </c>
      <c r="N75" s="84" t="s">
        <v>458</v>
      </c>
      <c r="O75" s="79">
        <v>0</v>
      </c>
      <c r="P75" s="79">
        <v>0.36399999999999999</v>
      </c>
      <c r="Q75" s="84" t="s">
        <v>470</v>
      </c>
      <c r="R75" s="101" t="s">
        <v>481</v>
      </c>
      <c r="S75" s="101" t="s">
        <v>54</v>
      </c>
      <c r="T75" s="101" t="s">
        <v>71</v>
      </c>
      <c r="U75" s="101" t="s">
        <v>38</v>
      </c>
      <c r="V75" s="101" t="s">
        <v>38</v>
      </c>
      <c r="W75" s="101">
        <v>2018</v>
      </c>
      <c r="X75" s="98" t="s">
        <v>499</v>
      </c>
      <c r="Y75" s="93" t="s">
        <v>38</v>
      </c>
    </row>
    <row r="76" spans="1:25" s="22" customFormat="1" ht="110.25" x14ac:dyDescent="0.25">
      <c r="A76" s="17" t="s">
        <v>109</v>
      </c>
      <c r="B76" s="27" t="s">
        <v>426</v>
      </c>
      <c r="C76" s="35" t="s">
        <v>427</v>
      </c>
      <c r="D76" s="67" t="s">
        <v>38</v>
      </c>
      <c r="E76" s="98" t="s">
        <v>38</v>
      </c>
      <c r="F76" s="101">
        <v>4</v>
      </c>
      <c r="G76" s="79">
        <v>0</v>
      </c>
      <c r="H76" s="78">
        <v>43846</v>
      </c>
      <c r="I76" s="101" t="s">
        <v>38</v>
      </c>
      <c r="J76" s="101" t="s">
        <v>38</v>
      </c>
      <c r="K76" s="101">
        <v>2018</v>
      </c>
      <c r="L76" s="101">
        <v>2018</v>
      </c>
      <c r="M76" s="70" t="s">
        <v>447</v>
      </c>
      <c r="N76" s="84" t="s">
        <v>459</v>
      </c>
      <c r="O76" s="79">
        <v>0</v>
      </c>
      <c r="P76" s="79">
        <v>2.4131800000000001</v>
      </c>
      <c r="Q76" s="84" t="s">
        <v>471</v>
      </c>
      <c r="R76" s="101" t="s">
        <v>482</v>
      </c>
      <c r="S76" s="101" t="s">
        <v>486</v>
      </c>
      <c r="T76" s="101" t="s">
        <v>230</v>
      </c>
      <c r="U76" s="101" t="s">
        <v>38</v>
      </c>
      <c r="V76" s="101" t="s">
        <v>38</v>
      </c>
      <c r="W76" s="101">
        <v>2018</v>
      </c>
      <c r="X76" s="98" t="s">
        <v>499</v>
      </c>
      <c r="Y76" s="93" t="s">
        <v>38</v>
      </c>
    </row>
    <row r="77" spans="1:25" s="22" customFormat="1" ht="63" x14ac:dyDescent="0.25">
      <c r="A77" s="17" t="s">
        <v>109</v>
      </c>
      <c r="B77" s="27" t="s">
        <v>428</v>
      </c>
      <c r="C77" s="35" t="s">
        <v>429</v>
      </c>
      <c r="D77" s="67">
        <v>43259</v>
      </c>
      <c r="E77" s="98">
        <v>681</v>
      </c>
      <c r="F77" s="101">
        <v>1</v>
      </c>
      <c r="G77" s="79">
        <v>1.365735E-2</v>
      </c>
      <c r="H77" s="78">
        <v>43807</v>
      </c>
      <c r="I77" s="101" t="s">
        <v>38</v>
      </c>
      <c r="J77" s="101" t="s">
        <v>38</v>
      </c>
      <c r="K77" s="101">
        <v>2018</v>
      </c>
      <c r="L77" s="101">
        <v>2018</v>
      </c>
      <c r="M77" s="70" t="s">
        <v>448</v>
      </c>
      <c r="N77" s="84" t="s">
        <v>460</v>
      </c>
      <c r="O77" s="79">
        <v>0</v>
      </c>
      <c r="P77" s="79">
        <v>0.75</v>
      </c>
      <c r="Q77" s="84" t="s">
        <v>472</v>
      </c>
      <c r="R77" s="101" t="s">
        <v>483</v>
      </c>
      <c r="S77" s="101" t="s">
        <v>68</v>
      </c>
      <c r="T77" s="101" t="s">
        <v>51</v>
      </c>
      <c r="U77" s="101" t="s">
        <v>38</v>
      </c>
      <c r="V77" s="101" t="s">
        <v>38</v>
      </c>
      <c r="W77" s="101">
        <v>2019</v>
      </c>
      <c r="X77" s="98" t="s">
        <v>499</v>
      </c>
      <c r="Y77" s="93" t="s">
        <v>38</v>
      </c>
    </row>
    <row r="78" spans="1:25" s="22" customFormat="1" ht="63" x14ac:dyDescent="0.25">
      <c r="A78" s="17" t="s">
        <v>109</v>
      </c>
      <c r="B78" s="21" t="s">
        <v>346</v>
      </c>
      <c r="C78" s="35" t="s">
        <v>166</v>
      </c>
      <c r="D78" s="67" t="s">
        <v>183</v>
      </c>
      <c r="E78" s="98" t="s">
        <v>167</v>
      </c>
      <c r="F78" s="101">
        <v>1</v>
      </c>
      <c r="G78" s="79">
        <v>13.502000000000001</v>
      </c>
      <c r="H78" s="78">
        <v>43830</v>
      </c>
      <c r="I78" s="101" t="s">
        <v>38</v>
      </c>
      <c r="J78" s="101" t="s">
        <v>38</v>
      </c>
      <c r="K78" s="101">
        <v>2019</v>
      </c>
      <c r="L78" s="101">
        <v>2019</v>
      </c>
      <c r="M78" s="70" t="s">
        <v>168</v>
      </c>
      <c r="N78" s="84" t="s">
        <v>169</v>
      </c>
      <c r="O78" s="79">
        <v>0</v>
      </c>
      <c r="P78" s="79">
        <v>2.5649999999999999</v>
      </c>
      <c r="Q78" s="90" t="s">
        <v>170</v>
      </c>
      <c r="R78" s="98" t="s">
        <v>171</v>
      </c>
      <c r="S78" s="101" t="s">
        <v>172</v>
      </c>
      <c r="T78" s="101" t="s">
        <v>173</v>
      </c>
      <c r="U78" s="101" t="s">
        <v>38</v>
      </c>
      <c r="V78" s="101" t="s">
        <v>38</v>
      </c>
      <c r="W78" s="101">
        <v>2020</v>
      </c>
      <c r="X78" s="98" t="s">
        <v>499</v>
      </c>
      <c r="Y78" s="46" t="s">
        <v>38</v>
      </c>
    </row>
    <row r="79" spans="1:25" s="22" customFormat="1" ht="63" x14ac:dyDescent="0.25">
      <c r="A79" s="17" t="s">
        <v>109</v>
      </c>
      <c r="B79" s="21" t="s">
        <v>201</v>
      </c>
      <c r="C79" s="35" t="s">
        <v>202</v>
      </c>
      <c r="D79" s="78">
        <v>43181</v>
      </c>
      <c r="E79" s="101" t="s">
        <v>231</v>
      </c>
      <c r="F79" s="101">
        <v>1</v>
      </c>
      <c r="G79" s="79">
        <v>16.013000000000002</v>
      </c>
      <c r="H79" s="78">
        <v>44285</v>
      </c>
      <c r="I79" s="101" t="s">
        <v>38</v>
      </c>
      <c r="J79" s="101" t="s">
        <v>38</v>
      </c>
      <c r="K79" s="101">
        <v>2019</v>
      </c>
      <c r="L79" s="101">
        <v>2019</v>
      </c>
      <c r="M79" s="70" t="s">
        <v>232</v>
      </c>
      <c r="N79" s="84" t="s">
        <v>233</v>
      </c>
      <c r="O79" s="79">
        <v>0</v>
      </c>
      <c r="P79" s="79">
        <v>2</v>
      </c>
      <c r="Q79" s="84" t="s">
        <v>234</v>
      </c>
      <c r="R79" s="101" t="s">
        <v>235</v>
      </c>
      <c r="S79" s="101" t="s">
        <v>236</v>
      </c>
      <c r="T79" s="101" t="s">
        <v>237</v>
      </c>
      <c r="U79" s="101" t="s">
        <v>38</v>
      </c>
      <c r="V79" s="101" t="s">
        <v>38</v>
      </c>
      <c r="W79" s="101">
        <v>2020</v>
      </c>
      <c r="X79" s="98" t="s">
        <v>499</v>
      </c>
      <c r="Y79" s="46" t="s">
        <v>38</v>
      </c>
    </row>
    <row r="80" spans="1:25" s="22" customFormat="1" ht="63" x14ac:dyDescent="0.25">
      <c r="A80" s="17" t="s">
        <v>109</v>
      </c>
      <c r="B80" s="27" t="s">
        <v>247</v>
      </c>
      <c r="C80" s="35" t="s">
        <v>248</v>
      </c>
      <c r="D80" s="67">
        <v>43488</v>
      </c>
      <c r="E80" s="101" t="s">
        <v>240</v>
      </c>
      <c r="F80" s="101">
        <v>1</v>
      </c>
      <c r="G80" s="79">
        <v>21.439716000000001</v>
      </c>
      <c r="H80" s="78">
        <v>44006</v>
      </c>
      <c r="I80" s="101" t="s">
        <v>38</v>
      </c>
      <c r="J80" s="101" t="s">
        <v>38</v>
      </c>
      <c r="K80" s="101">
        <v>2020</v>
      </c>
      <c r="L80" s="101">
        <v>2020</v>
      </c>
      <c r="M80" s="70" t="s">
        <v>275</v>
      </c>
      <c r="N80" s="84" t="s">
        <v>241</v>
      </c>
      <c r="O80" s="79">
        <v>0</v>
      </c>
      <c r="P80" s="79">
        <v>1.577</v>
      </c>
      <c r="Q80" s="84" t="s">
        <v>249</v>
      </c>
      <c r="R80" s="101" t="s">
        <v>269</v>
      </c>
      <c r="S80" s="81" t="s">
        <v>72</v>
      </c>
      <c r="T80" s="81" t="s">
        <v>73</v>
      </c>
      <c r="U80" s="101" t="s">
        <v>38</v>
      </c>
      <c r="V80" s="101" t="s">
        <v>38</v>
      </c>
      <c r="W80" s="101">
        <v>2020</v>
      </c>
      <c r="X80" s="98" t="s">
        <v>499</v>
      </c>
      <c r="Y80" s="46" t="s">
        <v>38</v>
      </c>
    </row>
    <row r="81" spans="1:25" s="22" customFormat="1" ht="63" x14ac:dyDescent="0.25">
      <c r="A81" s="17" t="s">
        <v>109</v>
      </c>
      <c r="B81" s="27" t="s">
        <v>255</v>
      </c>
      <c r="C81" s="35" t="s">
        <v>256</v>
      </c>
      <c r="D81" s="78">
        <v>43363</v>
      </c>
      <c r="E81" s="78" t="s">
        <v>279</v>
      </c>
      <c r="F81" s="101">
        <v>1</v>
      </c>
      <c r="G81" s="79">
        <v>15.111000000000001</v>
      </c>
      <c r="H81" s="78">
        <v>44196</v>
      </c>
      <c r="I81" s="101" t="s">
        <v>38</v>
      </c>
      <c r="J81" s="101" t="s">
        <v>38</v>
      </c>
      <c r="K81" s="101">
        <v>2019</v>
      </c>
      <c r="L81" s="101">
        <v>2019</v>
      </c>
      <c r="M81" s="70" t="s">
        <v>276</v>
      </c>
      <c r="N81" s="84" t="s">
        <v>277</v>
      </c>
      <c r="O81" s="79">
        <v>0</v>
      </c>
      <c r="P81" s="79">
        <v>2.64</v>
      </c>
      <c r="Q81" s="84" t="s">
        <v>270</v>
      </c>
      <c r="R81" s="79" t="s">
        <v>271</v>
      </c>
      <c r="S81" s="101" t="s">
        <v>68</v>
      </c>
      <c r="T81" s="101" t="s">
        <v>51</v>
      </c>
      <c r="U81" s="101" t="s">
        <v>38</v>
      </c>
      <c r="V81" s="101" t="s">
        <v>38</v>
      </c>
      <c r="W81" s="101">
        <v>2020</v>
      </c>
      <c r="X81" s="98" t="s">
        <v>499</v>
      </c>
      <c r="Y81" s="46" t="s">
        <v>38</v>
      </c>
    </row>
    <row r="82" spans="1:25" s="22" customFormat="1" ht="63" x14ac:dyDescent="0.25">
      <c r="A82" s="17" t="s">
        <v>109</v>
      </c>
      <c r="B82" s="27" t="s">
        <v>257</v>
      </c>
      <c r="C82" s="35" t="s">
        <v>258</v>
      </c>
      <c r="D82" s="78" t="s">
        <v>38</v>
      </c>
      <c r="E82" s="101" t="s">
        <v>38</v>
      </c>
      <c r="F82" s="101">
        <v>2</v>
      </c>
      <c r="G82" s="79">
        <v>2.6528039999999999E-2</v>
      </c>
      <c r="H82" s="78">
        <v>44068</v>
      </c>
      <c r="I82" s="101" t="s">
        <v>38</v>
      </c>
      <c r="J82" s="101" t="s">
        <v>38</v>
      </c>
      <c r="K82" s="101">
        <v>2019</v>
      </c>
      <c r="L82" s="101">
        <v>2019</v>
      </c>
      <c r="M82" s="70" t="s">
        <v>386</v>
      </c>
      <c r="N82" s="84" t="s">
        <v>394</v>
      </c>
      <c r="O82" s="79">
        <v>0</v>
      </c>
      <c r="P82" s="79">
        <v>1.1200000000000001</v>
      </c>
      <c r="Q82" s="84" t="s">
        <v>272</v>
      </c>
      <c r="R82" s="101" t="s">
        <v>273</v>
      </c>
      <c r="S82" s="101" t="s">
        <v>70</v>
      </c>
      <c r="T82" s="101" t="s">
        <v>68</v>
      </c>
      <c r="U82" s="101" t="s">
        <v>38</v>
      </c>
      <c r="V82" s="101" t="s">
        <v>38</v>
      </c>
      <c r="W82" s="101">
        <v>2020</v>
      </c>
      <c r="X82" s="98" t="s">
        <v>499</v>
      </c>
      <c r="Y82" s="46" t="s">
        <v>38</v>
      </c>
    </row>
    <row r="83" spans="1:25" s="22" customFormat="1" ht="63" x14ac:dyDescent="0.25">
      <c r="A83" s="17" t="s">
        <v>109</v>
      </c>
      <c r="B83" s="27" t="s">
        <v>259</v>
      </c>
      <c r="C83" s="35" t="s">
        <v>260</v>
      </c>
      <c r="D83" s="78" t="s">
        <v>38</v>
      </c>
      <c r="E83" s="101" t="s">
        <v>38</v>
      </c>
      <c r="F83" s="101">
        <v>2</v>
      </c>
      <c r="G83" s="79">
        <v>3.6174600000000001E-2</v>
      </c>
      <c r="H83" s="78">
        <v>44068</v>
      </c>
      <c r="I83" s="101" t="s">
        <v>38</v>
      </c>
      <c r="J83" s="101" t="s">
        <v>38</v>
      </c>
      <c r="K83" s="101">
        <v>2020</v>
      </c>
      <c r="L83" s="101">
        <v>2020</v>
      </c>
      <c r="M83" s="70" t="s">
        <v>344</v>
      </c>
      <c r="N83" s="84" t="s">
        <v>278</v>
      </c>
      <c r="O83" s="79">
        <v>0</v>
      </c>
      <c r="P83" s="79">
        <v>1.9300000000000002</v>
      </c>
      <c r="Q83" s="84" t="s">
        <v>274</v>
      </c>
      <c r="R83" s="101" t="s">
        <v>273</v>
      </c>
      <c r="S83" s="101" t="s">
        <v>54</v>
      </c>
      <c r="T83" s="101" t="s">
        <v>70</v>
      </c>
      <c r="U83" s="101" t="s">
        <v>38</v>
      </c>
      <c r="V83" s="101" t="s">
        <v>38</v>
      </c>
      <c r="W83" s="101">
        <v>2021</v>
      </c>
      <c r="X83" s="98" t="s">
        <v>499</v>
      </c>
      <c r="Y83" s="46" t="s">
        <v>38</v>
      </c>
    </row>
    <row r="84" spans="1:25" s="22" customFormat="1" ht="63" x14ac:dyDescent="0.25">
      <c r="A84" s="17" t="s">
        <v>109</v>
      </c>
      <c r="B84" s="27" t="s">
        <v>304</v>
      </c>
      <c r="C84" s="35" t="s">
        <v>305</v>
      </c>
      <c r="D84" s="78" t="s">
        <v>38</v>
      </c>
      <c r="E84" s="101" t="s">
        <v>38</v>
      </c>
      <c r="F84" s="101">
        <v>3</v>
      </c>
      <c r="G84" s="79">
        <v>6.4444380000000009E-2</v>
      </c>
      <c r="H84" s="78">
        <v>44212</v>
      </c>
      <c r="I84" s="101" t="s">
        <v>38</v>
      </c>
      <c r="J84" s="101" t="s">
        <v>38</v>
      </c>
      <c r="K84" s="101">
        <v>2020</v>
      </c>
      <c r="L84" s="101">
        <v>2020</v>
      </c>
      <c r="M84" s="70" t="s">
        <v>306</v>
      </c>
      <c r="N84" s="84" t="s">
        <v>307</v>
      </c>
      <c r="O84" s="79">
        <v>0</v>
      </c>
      <c r="P84" s="79">
        <v>2.4930000000000003</v>
      </c>
      <c r="Q84" s="84" t="s">
        <v>308</v>
      </c>
      <c r="R84" s="101" t="s">
        <v>309</v>
      </c>
      <c r="S84" s="101" t="s">
        <v>54</v>
      </c>
      <c r="T84" s="101" t="s">
        <v>71</v>
      </c>
      <c r="U84" s="101" t="s">
        <v>38</v>
      </c>
      <c r="V84" s="101" t="s">
        <v>38</v>
      </c>
      <c r="W84" s="101">
        <v>2021</v>
      </c>
      <c r="X84" s="98" t="s">
        <v>499</v>
      </c>
      <c r="Y84" s="46" t="s">
        <v>38</v>
      </c>
    </row>
    <row r="85" spans="1:25" s="22" customFormat="1" ht="63" x14ac:dyDescent="0.25">
      <c r="A85" s="17" t="s">
        <v>109</v>
      </c>
      <c r="B85" s="27" t="s">
        <v>310</v>
      </c>
      <c r="C85" s="61" t="s">
        <v>311</v>
      </c>
      <c r="D85" s="78">
        <v>43726</v>
      </c>
      <c r="E85" s="101">
        <v>738</v>
      </c>
      <c r="F85" s="101">
        <v>1</v>
      </c>
      <c r="G85" s="79">
        <v>0</v>
      </c>
      <c r="H85" s="78">
        <v>44273</v>
      </c>
      <c r="I85" s="101" t="s">
        <v>38</v>
      </c>
      <c r="J85" s="101" t="s">
        <v>38</v>
      </c>
      <c r="K85" s="101">
        <v>2020</v>
      </c>
      <c r="L85" s="101">
        <v>2020</v>
      </c>
      <c r="M85" s="70" t="s">
        <v>312</v>
      </c>
      <c r="N85" s="84" t="s">
        <v>313</v>
      </c>
      <c r="O85" s="79">
        <v>0</v>
      </c>
      <c r="P85" s="101">
        <v>0.26</v>
      </c>
      <c r="Q85" s="84" t="s">
        <v>314</v>
      </c>
      <c r="R85" s="101" t="s">
        <v>235</v>
      </c>
      <c r="S85" s="101" t="s">
        <v>70</v>
      </c>
      <c r="T85" s="101" t="s">
        <v>68</v>
      </c>
      <c r="U85" s="101" t="s">
        <v>38</v>
      </c>
      <c r="V85" s="101" t="s">
        <v>38</v>
      </c>
      <c r="W85" s="101">
        <v>2021</v>
      </c>
      <c r="X85" s="98" t="s">
        <v>499</v>
      </c>
      <c r="Y85" s="46" t="s">
        <v>38</v>
      </c>
    </row>
    <row r="86" spans="1:25" s="22" customFormat="1" ht="63" x14ac:dyDescent="0.25">
      <c r="A86" s="17" t="s">
        <v>109</v>
      </c>
      <c r="B86" s="27" t="s">
        <v>315</v>
      </c>
      <c r="C86" s="61" t="s">
        <v>316</v>
      </c>
      <c r="D86" s="78" t="s">
        <v>38</v>
      </c>
      <c r="E86" s="101" t="s">
        <v>38</v>
      </c>
      <c r="F86" s="101">
        <v>4</v>
      </c>
      <c r="G86" s="79">
        <v>3.75144E-3</v>
      </c>
      <c r="H86" s="78">
        <v>44268</v>
      </c>
      <c r="I86" s="101" t="s">
        <v>38</v>
      </c>
      <c r="J86" s="101" t="s">
        <v>38</v>
      </c>
      <c r="K86" s="101">
        <v>2020</v>
      </c>
      <c r="L86" s="101">
        <v>2020</v>
      </c>
      <c r="M86" s="70" t="s">
        <v>387</v>
      </c>
      <c r="N86" s="84" t="s">
        <v>395</v>
      </c>
      <c r="O86" s="79">
        <v>0</v>
      </c>
      <c r="P86" s="79">
        <v>3.9950000000000001</v>
      </c>
      <c r="Q86" s="84" t="s">
        <v>317</v>
      </c>
      <c r="R86" s="101" t="s">
        <v>318</v>
      </c>
      <c r="S86" s="101" t="s">
        <v>70</v>
      </c>
      <c r="T86" s="101" t="s">
        <v>51</v>
      </c>
      <c r="U86" s="101" t="s">
        <v>38</v>
      </c>
      <c r="V86" s="101" t="s">
        <v>38</v>
      </c>
      <c r="W86" s="101">
        <v>2021</v>
      </c>
      <c r="X86" s="98" t="s">
        <v>499</v>
      </c>
      <c r="Y86" s="46" t="s">
        <v>38</v>
      </c>
    </row>
    <row r="87" spans="1:25" s="22" customFormat="1" ht="63" x14ac:dyDescent="0.25">
      <c r="A87" s="17" t="s">
        <v>109</v>
      </c>
      <c r="B87" s="27" t="s">
        <v>319</v>
      </c>
      <c r="C87" s="61" t="s">
        <v>320</v>
      </c>
      <c r="D87" s="78" t="s">
        <v>38</v>
      </c>
      <c r="E87" s="101" t="s">
        <v>38</v>
      </c>
      <c r="F87" s="101">
        <v>3</v>
      </c>
      <c r="G87" s="79">
        <v>1.6077660000000001E-2</v>
      </c>
      <c r="H87" s="78">
        <v>44239</v>
      </c>
      <c r="I87" s="101" t="s">
        <v>38</v>
      </c>
      <c r="J87" s="101" t="s">
        <v>38</v>
      </c>
      <c r="K87" s="101">
        <v>2020</v>
      </c>
      <c r="L87" s="101">
        <v>2020</v>
      </c>
      <c r="M87" s="70" t="s">
        <v>321</v>
      </c>
      <c r="N87" s="84" t="s">
        <v>322</v>
      </c>
      <c r="O87" s="79">
        <v>0</v>
      </c>
      <c r="P87" s="79">
        <v>1.0695999999999999</v>
      </c>
      <c r="Q87" s="84" t="s">
        <v>323</v>
      </c>
      <c r="R87" s="101" t="s">
        <v>324</v>
      </c>
      <c r="S87" s="101" t="s">
        <v>70</v>
      </c>
      <c r="T87" s="101" t="s">
        <v>68</v>
      </c>
      <c r="U87" s="101" t="s">
        <v>38</v>
      </c>
      <c r="V87" s="101" t="s">
        <v>38</v>
      </c>
      <c r="W87" s="101">
        <v>2021</v>
      </c>
      <c r="X87" s="98" t="s">
        <v>499</v>
      </c>
      <c r="Y87" s="46" t="s">
        <v>38</v>
      </c>
    </row>
    <row r="88" spans="1:25" s="22" customFormat="1" ht="63" x14ac:dyDescent="0.25">
      <c r="A88" s="17" t="s">
        <v>109</v>
      </c>
      <c r="B88" s="27" t="s">
        <v>325</v>
      </c>
      <c r="C88" s="61" t="s">
        <v>326</v>
      </c>
      <c r="D88" s="78">
        <v>43718</v>
      </c>
      <c r="E88" s="101" t="s">
        <v>327</v>
      </c>
      <c r="F88" s="101">
        <v>1</v>
      </c>
      <c r="G88" s="79">
        <v>0</v>
      </c>
      <c r="H88" s="78">
        <v>44265</v>
      </c>
      <c r="I88" s="101" t="s">
        <v>38</v>
      </c>
      <c r="J88" s="101" t="s">
        <v>38</v>
      </c>
      <c r="K88" s="101">
        <v>2020</v>
      </c>
      <c r="L88" s="101">
        <v>2020</v>
      </c>
      <c r="M88" s="70" t="s">
        <v>388</v>
      </c>
      <c r="N88" s="84" t="s">
        <v>396</v>
      </c>
      <c r="O88" s="79">
        <v>0</v>
      </c>
      <c r="P88" s="101">
        <v>4.46</v>
      </c>
      <c r="Q88" s="84" t="s">
        <v>328</v>
      </c>
      <c r="R88" s="101" t="s">
        <v>329</v>
      </c>
      <c r="S88" s="101" t="s">
        <v>54</v>
      </c>
      <c r="T88" s="101" t="s">
        <v>70</v>
      </c>
      <c r="U88" s="101" t="s">
        <v>38</v>
      </c>
      <c r="V88" s="101" t="s">
        <v>38</v>
      </c>
      <c r="W88" s="101">
        <v>2021</v>
      </c>
      <c r="X88" s="98" t="s">
        <v>499</v>
      </c>
      <c r="Y88" s="46" t="s">
        <v>38</v>
      </c>
    </row>
    <row r="89" spans="1:25" s="22" customFormat="1" ht="63" x14ac:dyDescent="0.25">
      <c r="A89" s="17" t="s">
        <v>109</v>
      </c>
      <c r="B89" s="27" t="s">
        <v>330</v>
      </c>
      <c r="C89" s="61" t="s">
        <v>331</v>
      </c>
      <c r="D89" s="78">
        <v>43734</v>
      </c>
      <c r="E89" s="101">
        <v>731</v>
      </c>
      <c r="F89" s="101">
        <v>1</v>
      </c>
      <c r="G89" s="79">
        <v>2.6796E-2</v>
      </c>
      <c r="H89" s="78">
        <v>44281</v>
      </c>
      <c r="I89" s="101" t="s">
        <v>38</v>
      </c>
      <c r="J89" s="101" t="s">
        <v>38</v>
      </c>
      <c r="K89" s="101">
        <v>2020</v>
      </c>
      <c r="L89" s="101">
        <v>2020</v>
      </c>
      <c r="M89" s="70" t="s">
        <v>332</v>
      </c>
      <c r="N89" s="84" t="s">
        <v>333</v>
      </c>
      <c r="O89" s="79">
        <v>0</v>
      </c>
      <c r="P89" s="79">
        <v>1</v>
      </c>
      <c r="Q89" s="84" t="s">
        <v>334</v>
      </c>
      <c r="R89" s="101" t="s">
        <v>335</v>
      </c>
      <c r="S89" s="101" t="s">
        <v>70</v>
      </c>
      <c r="T89" s="101" t="s">
        <v>68</v>
      </c>
      <c r="U89" s="101" t="s">
        <v>38</v>
      </c>
      <c r="V89" s="101" t="s">
        <v>38</v>
      </c>
      <c r="W89" s="101">
        <v>2021</v>
      </c>
      <c r="X89" s="98" t="s">
        <v>499</v>
      </c>
      <c r="Y89" s="46" t="s">
        <v>38</v>
      </c>
    </row>
    <row r="90" spans="1:25" s="22" customFormat="1" ht="63" x14ac:dyDescent="0.25">
      <c r="A90" s="17" t="s">
        <v>109</v>
      </c>
      <c r="B90" s="27" t="s">
        <v>336</v>
      </c>
      <c r="C90" s="61" t="s">
        <v>355</v>
      </c>
      <c r="D90" s="78">
        <v>43755</v>
      </c>
      <c r="E90" s="101">
        <v>730</v>
      </c>
      <c r="F90" s="101">
        <v>1</v>
      </c>
      <c r="G90" s="79">
        <v>0</v>
      </c>
      <c r="H90" s="78">
        <v>44303</v>
      </c>
      <c r="I90" s="101" t="s">
        <v>38</v>
      </c>
      <c r="J90" s="101" t="s">
        <v>38</v>
      </c>
      <c r="K90" s="101">
        <v>2020</v>
      </c>
      <c r="L90" s="101">
        <v>2020</v>
      </c>
      <c r="M90" s="70" t="s">
        <v>337</v>
      </c>
      <c r="N90" s="84" t="s">
        <v>338</v>
      </c>
      <c r="O90" s="79">
        <v>0</v>
      </c>
      <c r="P90" s="79">
        <v>0.2</v>
      </c>
      <c r="Q90" s="84" t="s">
        <v>339</v>
      </c>
      <c r="R90" s="101" t="s">
        <v>340</v>
      </c>
      <c r="S90" s="101" t="s">
        <v>70</v>
      </c>
      <c r="T90" s="101" t="s">
        <v>68</v>
      </c>
      <c r="U90" s="101" t="s">
        <v>38</v>
      </c>
      <c r="V90" s="101" t="s">
        <v>38</v>
      </c>
      <c r="W90" s="101">
        <v>2021</v>
      </c>
      <c r="X90" s="98" t="s">
        <v>499</v>
      </c>
      <c r="Y90" s="46" t="s">
        <v>38</v>
      </c>
    </row>
    <row r="91" spans="1:25" s="22" customFormat="1" ht="63" x14ac:dyDescent="0.25">
      <c r="A91" s="17" t="s">
        <v>109</v>
      </c>
      <c r="B91" s="27" t="s">
        <v>238</v>
      </c>
      <c r="C91" s="35" t="s">
        <v>239</v>
      </c>
      <c r="D91" s="67" t="s">
        <v>38</v>
      </c>
      <c r="E91" s="101" t="s">
        <v>38</v>
      </c>
      <c r="F91" s="101">
        <v>4</v>
      </c>
      <c r="G91" s="79">
        <v>8.5391969999999998E-2</v>
      </c>
      <c r="H91" s="78">
        <v>43960</v>
      </c>
      <c r="I91" s="101" t="s">
        <v>38</v>
      </c>
      <c r="J91" s="101" t="s">
        <v>38</v>
      </c>
      <c r="K91" s="101">
        <v>2020</v>
      </c>
      <c r="L91" s="101">
        <v>2020</v>
      </c>
      <c r="M91" s="70" t="s">
        <v>341</v>
      </c>
      <c r="N91" s="84" t="s">
        <v>342</v>
      </c>
      <c r="O91" s="79">
        <v>0</v>
      </c>
      <c r="P91" s="79">
        <v>5.5310000000000006</v>
      </c>
      <c r="Q91" s="84" t="s">
        <v>242</v>
      </c>
      <c r="R91" s="101" t="s">
        <v>343</v>
      </c>
      <c r="S91" s="101" t="s">
        <v>71</v>
      </c>
      <c r="T91" s="101" t="s">
        <v>70</v>
      </c>
      <c r="U91" s="101" t="s">
        <v>38</v>
      </c>
      <c r="V91" s="101" t="s">
        <v>38</v>
      </c>
      <c r="W91" s="101">
        <v>2021</v>
      </c>
      <c r="X91" s="98" t="s">
        <v>499</v>
      </c>
      <c r="Y91" s="46" t="s">
        <v>38</v>
      </c>
    </row>
    <row r="92" spans="1:25" s="96" customFormat="1" ht="66.75" customHeight="1" x14ac:dyDescent="0.25">
      <c r="A92" s="17" t="s">
        <v>109</v>
      </c>
      <c r="B92" s="27" t="s">
        <v>381</v>
      </c>
      <c r="C92" s="61" t="s">
        <v>356</v>
      </c>
      <c r="D92" s="78">
        <v>43706</v>
      </c>
      <c r="E92" s="101">
        <v>737</v>
      </c>
      <c r="F92" s="101">
        <v>1</v>
      </c>
      <c r="G92" s="79">
        <v>3.7782360000000001E-2</v>
      </c>
      <c r="H92" s="78" t="s">
        <v>375</v>
      </c>
      <c r="I92" s="101" t="s">
        <v>38</v>
      </c>
      <c r="J92" s="101" t="s">
        <v>38</v>
      </c>
      <c r="K92" s="101">
        <v>2020</v>
      </c>
      <c r="L92" s="101">
        <v>2020</v>
      </c>
      <c r="M92" s="70" t="s">
        <v>376</v>
      </c>
      <c r="N92" s="84" t="s">
        <v>377</v>
      </c>
      <c r="O92" s="65">
        <v>0</v>
      </c>
      <c r="P92" s="79">
        <v>1.41</v>
      </c>
      <c r="Q92" s="86" t="s">
        <v>378</v>
      </c>
      <c r="R92" s="101" t="s">
        <v>379</v>
      </c>
      <c r="S92" s="101" t="s">
        <v>54</v>
      </c>
      <c r="T92" s="101" t="s">
        <v>380</v>
      </c>
      <c r="U92" s="101" t="s">
        <v>38</v>
      </c>
      <c r="V92" s="98" t="s">
        <v>38</v>
      </c>
      <c r="W92" s="101">
        <v>2021</v>
      </c>
      <c r="X92" s="98" t="s">
        <v>499</v>
      </c>
      <c r="Y92" s="46" t="s">
        <v>38</v>
      </c>
    </row>
    <row r="93" spans="1:25" s="95" customFormat="1" ht="31.5" x14ac:dyDescent="0.25">
      <c r="A93" s="11" t="s">
        <v>110</v>
      </c>
      <c r="B93" s="15" t="s">
        <v>47</v>
      </c>
      <c r="C93" s="13" t="s">
        <v>37</v>
      </c>
      <c r="D93" s="74" t="s">
        <v>38</v>
      </c>
      <c r="E93" s="66" t="s">
        <v>38</v>
      </c>
      <c r="F93" s="66" t="s">
        <v>38</v>
      </c>
      <c r="G93" s="75" t="s">
        <v>38</v>
      </c>
      <c r="H93" s="66" t="s">
        <v>38</v>
      </c>
      <c r="I93" s="66" t="s">
        <v>38</v>
      </c>
      <c r="J93" s="66" t="s">
        <v>38</v>
      </c>
      <c r="K93" s="66" t="s">
        <v>38</v>
      </c>
      <c r="L93" s="66" t="s">
        <v>38</v>
      </c>
      <c r="M93" s="66" t="s">
        <v>38</v>
      </c>
      <c r="N93" s="66" t="s">
        <v>38</v>
      </c>
      <c r="O93" s="75" t="s">
        <v>38</v>
      </c>
      <c r="P93" s="75" t="s">
        <v>38</v>
      </c>
      <c r="Q93" s="66" t="s">
        <v>38</v>
      </c>
      <c r="R93" s="66" t="s">
        <v>38</v>
      </c>
      <c r="S93" s="66" t="s">
        <v>38</v>
      </c>
      <c r="T93" s="66" t="s">
        <v>38</v>
      </c>
      <c r="U93" s="66" t="s">
        <v>38</v>
      </c>
      <c r="V93" s="66" t="s">
        <v>38</v>
      </c>
      <c r="W93" s="66" t="s">
        <v>38</v>
      </c>
      <c r="X93" s="76" t="s">
        <v>38</v>
      </c>
      <c r="Y93" s="66" t="s">
        <v>38</v>
      </c>
    </row>
    <row r="94" spans="1:25" s="95" customFormat="1" ht="15.75" x14ac:dyDescent="0.25">
      <c r="A94" s="11" t="s">
        <v>111</v>
      </c>
      <c r="B94" s="62" t="s">
        <v>65</v>
      </c>
      <c r="C94" s="63" t="s">
        <v>37</v>
      </c>
      <c r="D94" s="74" t="s">
        <v>38</v>
      </c>
      <c r="E94" s="66" t="s">
        <v>38</v>
      </c>
      <c r="F94" s="66" t="s">
        <v>38</v>
      </c>
      <c r="G94" s="75" t="s">
        <v>38</v>
      </c>
      <c r="H94" s="66" t="s">
        <v>38</v>
      </c>
      <c r="I94" s="66" t="s">
        <v>38</v>
      </c>
      <c r="J94" s="66" t="s">
        <v>38</v>
      </c>
      <c r="K94" s="66" t="s">
        <v>38</v>
      </c>
      <c r="L94" s="66" t="s">
        <v>38</v>
      </c>
      <c r="M94" s="66" t="s">
        <v>38</v>
      </c>
      <c r="N94" s="66" t="s">
        <v>38</v>
      </c>
      <c r="O94" s="75" t="s">
        <v>38</v>
      </c>
      <c r="P94" s="75" t="s">
        <v>38</v>
      </c>
      <c r="Q94" s="66" t="s">
        <v>38</v>
      </c>
      <c r="R94" s="66" t="s">
        <v>38</v>
      </c>
      <c r="S94" s="66" t="s">
        <v>38</v>
      </c>
      <c r="T94" s="66" t="s">
        <v>38</v>
      </c>
      <c r="U94" s="66" t="s">
        <v>38</v>
      </c>
      <c r="V94" s="66" t="s">
        <v>38</v>
      </c>
      <c r="W94" s="66" t="s">
        <v>38</v>
      </c>
      <c r="X94" s="76" t="s">
        <v>38</v>
      </c>
      <c r="Y94" s="66" t="s">
        <v>38</v>
      </c>
    </row>
    <row r="95" spans="1:25" s="95" customFormat="1" ht="31.5" x14ac:dyDescent="0.25">
      <c r="A95" s="11" t="s">
        <v>112</v>
      </c>
      <c r="B95" s="15" t="s">
        <v>40</v>
      </c>
      <c r="C95" s="13" t="s">
        <v>37</v>
      </c>
      <c r="D95" s="74" t="s">
        <v>38</v>
      </c>
      <c r="E95" s="66" t="s">
        <v>38</v>
      </c>
      <c r="F95" s="66" t="s">
        <v>38</v>
      </c>
      <c r="G95" s="75" t="s">
        <v>38</v>
      </c>
      <c r="H95" s="66" t="s">
        <v>38</v>
      </c>
      <c r="I95" s="66" t="s">
        <v>38</v>
      </c>
      <c r="J95" s="66" t="s">
        <v>38</v>
      </c>
      <c r="K95" s="66" t="s">
        <v>38</v>
      </c>
      <c r="L95" s="66" t="s">
        <v>38</v>
      </c>
      <c r="M95" s="66" t="s">
        <v>38</v>
      </c>
      <c r="N95" s="66" t="s">
        <v>38</v>
      </c>
      <c r="O95" s="75" t="s">
        <v>38</v>
      </c>
      <c r="P95" s="75" t="s">
        <v>38</v>
      </c>
      <c r="Q95" s="66" t="s">
        <v>38</v>
      </c>
      <c r="R95" s="66" t="s">
        <v>38</v>
      </c>
      <c r="S95" s="66" t="s">
        <v>38</v>
      </c>
      <c r="T95" s="66" t="s">
        <v>38</v>
      </c>
      <c r="U95" s="66" t="s">
        <v>38</v>
      </c>
      <c r="V95" s="66" t="s">
        <v>38</v>
      </c>
      <c r="W95" s="66" t="s">
        <v>38</v>
      </c>
      <c r="X95" s="76" t="s">
        <v>38</v>
      </c>
      <c r="Y95" s="66" t="s">
        <v>38</v>
      </c>
    </row>
    <row r="96" spans="1:25" s="95" customFormat="1" ht="47.25" x14ac:dyDescent="0.25">
      <c r="A96" s="11" t="s">
        <v>113</v>
      </c>
      <c r="B96" s="15" t="s">
        <v>41</v>
      </c>
      <c r="C96" s="13" t="s">
        <v>37</v>
      </c>
      <c r="D96" s="74" t="s">
        <v>38</v>
      </c>
      <c r="E96" s="66" t="s">
        <v>38</v>
      </c>
      <c r="F96" s="66" t="s">
        <v>38</v>
      </c>
      <c r="G96" s="75" t="s">
        <v>38</v>
      </c>
      <c r="H96" s="66" t="s">
        <v>38</v>
      </c>
      <c r="I96" s="66" t="s">
        <v>38</v>
      </c>
      <c r="J96" s="66" t="s">
        <v>38</v>
      </c>
      <c r="K96" s="66" t="s">
        <v>38</v>
      </c>
      <c r="L96" s="66" t="s">
        <v>38</v>
      </c>
      <c r="M96" s="66" t="s">
        <v>38</v>
      </c>
      <c r="N96" s="66" t="s">
        <v>38</v>
      </c>
      <c r="O96" s="75" t="s">
        <v>38</v>
      </c>
      <c r="P96" s="75" t="s">
        <v>38</v>
      </c>
      <c r="Q96" s="66" t="s">
        <v>38</v>
      </c>
      <c r="R96" s="66" t="s">
        <v>38</v>
      </c>
      <c r="S96" s="66" t="s">
        <v>38</v>
      </c>
      <c r="T96" s="66" t="s">
        <v>38</v>
      </c>
      <c r="U96" s="66" t="s">
        <v>38</v>
      </c>
      <c r="V96" s="66" t="s">
        <v>38</v>
      </c>
      <c r="W96" s="66" t="s">
        <v>38</v>
      </c>
      <c r="X96" s="76" t="s">
        <v>38</v>
      </c>
      <c r="Y96" s="66" t="s">
        <v>38</v>
      </c>
    </row>
    <row r="97" spans="1:25" s="95" customFormat="1" ht="63" x14ac:dyDescent="0.25">
      <c r="A97" s="11" t="s">
        <v>114</v>
      </c>
      <c r="B97" s="15" t="s">
        <v>42</v>
      </c>
      <c r="C97" s="13" t="s">
        <v>37</v>
      </c>
      <c r="D97" s="74" t="s">
        <v>38</v>
      </c>
      <c r="E97" s="66" t="s">
        <v>38</v>
      </c>
      <c r="F97" s="66" t="s">
        <v>38</v>
      </c>
      <c r="G97" s="75" t="s">
        <v>38</v>
      </c>
      <c r="H97" s="66" t="s">
        <v>38</v>
      </c>
      <c r="I97" s="66" t="s">
        <v>38</v>
      </c>
      <c r="J97" s="66" t="s">
        <v>38</v>
      </c>
      <c r="K97" s="66" t="s">
        <v>38</v>
      </c>
      <c r="L97" s="66" t="s">
        <v>38</v>
      </c>
      <c r="M97" s="66" t="s">
        <v>38</v>
      </c>
      <c r="N97" s="66" t="s">
        <v>38</v>
      </c>
      <c r="O97" s="75" t="s">
        <v>38</v>
      </c>
      <c r="P97" s="75" t="s">
        <v>38</v>
      </c>
      <c r="Q97" s="66" t="s">
        <v>38</v>
      </c>
      <c r="R97" s="66" t="s">
        <v>38</v>
      </c>
      <c r="S97" s="66" t="s">
        <v>38</v>
      </c>
      <c r="T97" s="66" t="s">
        <v>38</v>
      </c>
      <c r="U97" s="66" t="s">
        <v>38</v>
      </c>
      <c r="V97" s="66" t="s">
        <v>38</v>
      </c>
      <c r="W97" s="66" t="s">
        <v>38</v>
      </c>
      <c r="X97" s="76" t="s">
        <v>38</v>
      </c>
      <c r="Y97" s="66" t="s">
        <v>38</v>
      </c>
    </row>
    <row r="98" spans="1:25" s="95" customFormat="1" ht="63" x14ac:dyDescent="0.25">
      <c r="A98" s="11" t="s">
        <v>115</v>
      </c>
      <c r="B98" s="15" t="s">
        <v>43</v>
      </c>
      <c r="C98" s="13" t="s">
        <v>37</v>
      </c>
      <c r="D98" s="74" t="s">
        <v>38</v>
      </c>
      <c r="E98" s="66" t="s">
        <v>38</v>
      </c>
      <c r="F98" s="66" t="s">
        <v>38</v>
      </c>
      <c r="G98" s="75" t="s">
        <v>38</v>
      </c>
      <c r="H98" s="66" t="s">
        <v>38</v>
      </c>
      <c r="I98" s="66" t="s">
        <v>38</v>
      </c>
      <c r="J98" s="66" t="s">
        <v>38</v>
      </c>
      <c r="K98" s="66" t="s">
        <v>38</v>
      </c>
      <c r="L98" s="66" t="s">
        <v>38</v>
      </c>
      <c r="M98" s="66" t="s">
        <v>38</v>
      </c>
      <c r="N98" s="66" t="s">
        <v>38</v>
      </c>
      <c r="O98" s="75" t="s">
        <v>38</v>
      </c>
      <c r="P98" s="75" t="s">
        <v>38</v>
      </c>
      <c r="Q98" s="66" t="s">
        <v>38</v>
      </c>
      <c r="R98" s="66" t="s">
        <v>38</v>
      </c>
      <c r="S98" s="66" t="s">
        <v>38</v>
      </c>
      <c r="T98" s="66" t="s">
        <v>38</v>
      </c>
      <c r="U98" s="66" t="s">
        <v>38</v>
      </c>
      <c r="V98" s="66" t="s">
        <v>38</v>
      </c>
      <c r="W98" s="66" t="s">
        <v>38</v>
      </c>
      <c r="X98" s="76" t="s">
        <v>38</v>
      </c>
      <c r="Y98" s="66" t="s">
        <v>38</v>
      </c>
    </row>
    <row r="99" spans="1:25" s="95" customFormat="1" ht="63" x14ac:dyDescent="0.25">
      <c r="A99" s="11" t="s">
        <v>116</v>
      </c>
      <c r="B99" s="15" t="s">
        <v>44</v>
      </c>
      <c r="C99" s="13" t="s">
        <v>37</v>
      </c>
      <c r="D99" s="74" t="s">
        <v>38</v>
      </c>
      <c r="E99" s="66" t="s">
        <v>38</v>
      </c>
      <c r="F99" s="66" t="s">
        <v>38</v>
      </c>
      <c r="G99" s="75" t="s">
        <v>38</v>
      </c>
      <c r="H99" s="66" t="s">
        <v>38</v>
      </c>
      <c r="I99" s="66" t="s">
        <v>38</v>
      </c>
      <c r="J99" s="66" t="s">
        <v>38</v>
      </c>
      <c r="K99" s="66" t="s">
        <v>38</v>
      </c>
      <c r="L99" s="66" t="s">
        <v>38</v>
      </c>
      <c r="M99" s="66" t="s">
        <v>38</v>
      </c>
      <c r="N99" s="66" t="s">
        <v>38</v>
      </c>
      <c r="O99" s="75" t="s">
        <v>38</v>
      </c>
      <c r="P99" s="75" t="s">
        <v>38</v>
      </c>
      <c r="Q99" s="66" t="s">
        <v>38</v>
      </c>
      <c r="R99" s="66" t="s">
        <v>38</v>
      </c>
      <c r="S99" s="66" t="s">
        <v>38</v>
      </c>
      <c r="T99" s="66" t="s">
        <v>38</v>
      </c>
      <c r="U99" s="66" t="s">
        <v>38</v>
      </c>
      <c r="V99" s="66" t="s">
        <v>38</v>
      </c>
      <c r="W99" s="66" t="s">
        <v>38</v>
      </c>
      <c r="X99" s="76" t="s">
        <v>38</v>
      </c>
      <c r="Y99" s="66" t="s">
        <v>38</v>
      </c>
    </row>
    <row r="100" spans="1:25" s="95" customFormat="1" ht="78.75" x14ac:dyDescent="0.25">
      <c r="A100" s="11" t="s">
        <v>117</v>
      </c>
      <c r="B100" s="15" t="s">
        <v>45</v>
      </c>
      <c r="C100" s="13" t="s">
        <v>37</v>
      </c>
      <c r="D100" s="74" t="s">
        <v>38</v>
      </c>
      <c r="E100" s="66" t="s">
        <v>38</v>
      </c>
      <c r="F100" s="66" t="s">
        <v>38</v>
      </c>
      <c r="G100" s="75" t="s">
        <v>38</v>
      </c>
      <c r="H100" s="66" t="s">
        <v>38</v>
      </c>
      <c r="I100" s="66" t="s">
        <v>38</v>
      </c>
      <c r="J100" s="66" t="s">
        <v>38</v>
      </c>
      <c r="K100" s="66" t="s">
        <v>38</v>
      </c>
      <c r="L100" s="66" t="s">
        <v>38</v>
      </c>
      <c r="M100" s="66" t="s">
        <v>38</v>
      </c>
      <c r="N100" s="66" t="s">
        <v>38</v>
      </c>
      <c r="O100" s="75" t="s">
        <v>38</v>
      </c>
      <c r="P100" s="75" t="s">
        <v>38</v>
      </c>
      <c r="Q100" s="66" t="s">
        <v>38</v>
      </c>
      <c r="R100" s="66" t="s">
        <v>38</v>
      </c>
      <c r="S100" s="66" t="s">
        <v>38</v>
      </c>
      <c r="T100" s="66" t="s">
        <v>38</v>
      </c>
      <c r="U100" s="66" t="s">
        <v>38</v>
      </c>
      <c r="V100" s="66" t="s">
        <v>38</v>
      </c>
      <c r="W100" s="66" t="s">
        <v>38</v>
      </c>
      <c r="X100" s="76" t="s">
        <v>38</v>
      </c>
      <c r="Y100" s="66" t="s">
        <v>38</v>
      </c>
    </row>
    <row r="101" spans="1:25" s="95" customFormat="1" ht="78.75" x14ac:dyDescent="0.25">
      <c r="A101" s="11" t="s">
        <v>118</v>
      </c>
      <c r="B101" s="15" t="s">
        <v>46</v>
      </c>
      <c r="C101" s="13" t="s">
        <v>37</v>
      </c>
      <c r="D101" s="74" t="s">
        <v>38</v>
      </c>
      <c r="E101" s="66" t="s">
        <v>38</v>
      </c>
      <c r="F101" s="66" t="s">
        <v>38</v>
      </c>
      <c r="G101" s="75" t="s">
        <v>38</v>
      </c>
      <c r="H101" s="66" t="s">
        <v>38</v>
      </c>
      <c r="I101" s="66" t="s">
        <v>38</v>
      </c>
      <c r="J101" s="66" t="s">
        <v>38</v>
      </c>
      <c r="K101" s="66" t="s">
        <v>38</v>
      </c>
      <c r="L101" s="66" t="s">
        <v>38</v>
      </c>
      <c r="M101" s="66" t="s">
        <v>38</v>
      </c>
      <c r="N101" s="66" t="s">
        <v>38</v>
      </c>
      <c r="O101" s="75" t="s">
        <v>38</v>
      </c>
      <c r="P101" s="75" t="s">
        <v>38</v>
      </c>
      <c r="Q101" s="66" t="s">
        <v>38</v>
      </c>
      <c r="R101" s="66" t="s">
        <v>38</v>
      </c>
      <c r="S101" s="66" t="s">
        <v>38</v>
      </c>
      <c r="T101" s="66" t="s">
        <v>38</v>
      </c>
      <c r="U101" s="66" t="s">
        <v>38</v>
      </c>
      <c r="V101" s="66" t="s">
        <v>38</v>
      </c>
      <c r="W101" s="66" t="s">
        <v>38</v>
      </c>
      <c r="X101" s="76" t="s">
        <v>38</v>
      </c>
      <c r="Y101" s="66" t="s">
        <v>38</v>
      </c>
    </row>
    <row r="102" spans="1:25" s="22" customFormat="1" ht="47.25" x14ac:dyDescent="0.25">
      <c r="A102" s="17" t="s">
        <v>118</v>
      </c>
      <c r="B102" s="21" t="s">
        <v>347</v>
      </c>
      <c r="C102" s="64" t="s">
        <v>177</v>
      </c>
      <c r="D102" s="78">
        <v>43116</v>
      </c>
      <c r="E102" s="101" t="s">
        <v>184</v>
      </c>
      <c r="F102" s="101">
        <v>1</v>
      </c>
      <c r="G102" s="79">
        <v>154.79499999999999</v>
      </c>
      <c r="H102" s="78">
        <v>43738</v>
      </c>
      <c r="I102" s="101">
        <v>2020</v>
      </c>
      <c r="J102" s="101">
        <v>2</v>
      </c>
      <c r="K102" s="101">
        <v>2020</v>
      </c>
      <c r="L102" s="101">
        <v>2020</v>
      </c>
      <c r="M102" s="70" t="s">
        <v>185</v>
      </c>
      <c r="N102" s="86" t="s">
        <v>186</v>
      </c>
      <c r="O102" s="79">
        <v>0</v>
      </c>
      <c r="P102" s="79" t="s">
        <v>187</v>
      </c>
      <c r="Q102" s="84" t="s">
        <v>188</v>
      </c>
      <c r="R102" s="101">
        <v>0</v>
      </c>
      <c r="S102" s="101">
        <v>0</v>
      </c>
      <c r="T102" s="101" t="s">
        <v>280</v>
      </c>
      <c r="U102" s="101" t="s">
        <v>38</v>
      </c>
      <c r="V102" s="101" t="s">
        <v>38</v>
      </c>
      <c r="W102" s="101" t="s">
        <v>38</v>
      </c>
      <c r="X102" s="98" t="s">
        <v>38</v>
      </c>
      <c r="Y102" s="101" t="s">
        <v>38</v>
      </c>
    </row>
    <row r="103" spans="1:25" s="22" customFormat="1" ht="47.25" x14ac:dyDescent="0.25">
      <c r="A103" s="17" t="s">
        <v>118</v>
      </c>
      <c r="B103" s="21" t="s">
        <v>348</v>
      </c>
      <c r="C103" s="64" t="s">
        <v>178</v>
      </c>
      <c r="D103" s="78">
        <v>43116</v>
      </c>
      <c r="E103" s="101" t="s">
        <v>189</v>
      </c>
      <c r="F103" s="101">
        <v>1</v>
      </c>
      <c r="G103" s="79">
        <v>144.833</v>
      </c>
      <c r="H103" s="78">
        <v>43738</v>
      </c>
      <c r="I103" s="101">
        <v>2020</v>
      </c>
      <c r="J103" s="101">
        <v>2</v>
      </c>
      <c r="K103" s="101">
        <v>2020</v>
      </c>
      <c r="L103" s="101">
        <v>2020</v>
      </c>
      <c r="M103" s="70" t="s">
        <v>190</v>
      </c>
      <c r="N103" s="86" t="s">
        <v>186</v>
      </c>
      <c r="O103" s="79">
        <v>0</v>
      </c>
      <c r="P103" s="79" t="s">
        <v>191</v>
      </c>
      <c r="Q103" s="86" t="s">
        <v>192</v>
      </c>
      <c r="R103" s="101">
        <v>0</v>
      </c>
      <c r="S103" s="101">
        <v>0</v>
      </c>
      <c r="T103" s="101" t="s">
        <v>280</v>
      </c>
      <c r="U103" s="101" t="s">
        <v>38</v>
      </c>
      <c r="V103" s="101" t="s">
        <v>38</v>
      </c>
      <c r="W103" s="101" t="s">
        <v>38</v>
      </c>
      <c r="X103" s="98" t="s">
        <v>38</v>
      </c>
      <c r="Y103" s="101" t="s">
        <v>38</v>
      </c>
    </row>
    <row r="104" spans="1:25" s="22" customFormat="1" ht="78.75" x14ac:dyDescent="0.25">
      <c r="A104" s="17" t="s">
        <v>118</v>
      </c>
      <c r="B104" s="21" t="s">
        <v>349</v>
      </c>
      <c r="C104" s="64" t="s">
        <v>179</v>
      </c>
      <c r="D104" s="78">
        <v>43116</v>
      </c>
      <c r="E104" s="101" t="s">
        <v>193</v>
      </c>
      <c r="F104" s="101">
        <v>1</v>
      </c>
      <c r="G104" s="79">
        <v>123.908</v>
      </c>
      <c r="H104" s="78">
        <v>43738</v>
      </c>
      <c r="I104" s="101">
        <v>2020</v>
      </c>
      <c r="J104" s="101">
        <v>2</v>
      </c>
      <c r="K104" s="101">
        <v>2020</v>
      </c>
      <c r="L104" s="101">
        <v>2020</v>
      </c>
      <c r="M104" s="70" t="s">
        <v>194</v>
      </c>
      <c r="N104" s="86" t="s">
        <v>186</v>
      </c>
      <c r="O104" s="79">
        <v>0</v>
      </c>
      <c r="P104" s="79">
        <v>6.9</v>
      </c>
      <c r="Q104" s="86" t="s">
        <v>195</v>
      </c>
      <c r="R104" s="101">
        <v>0</v>
      </c>
      <c r="S104" s="101">
        <v>0</v>
      </c>
      <c r="T104" s="101" t="s">
        <v>73</v>
      </c>
      <c r="U104" s="101" t="s">
        <v>38</v>
      </c>
      <c r="V104" s="101" t="s">
        <v>38</v>
      </c>
      <c r="W104" s="101" t="s">
        <v>38</v>
      </c>
      <c r="X104" s="98" t="s">
        <v>38</v>
      </c>
      <c r="Y104" s="101" t="s">
        <v>38</v>
      </c>
    </row>
    <row r="105" spans="1:25" s="95" customFormat="1" ht="31.5" x14ac:dyDescent="0.25">
      <c r="A105" s="11" t="s">
        <v>119</v>
      </c>
      <c r="B105" s="15" t="s">
        <v>47</v>
      </c>
      <c r="C105" s="13" t="s">
        <v>37</v>
      </c>
      <c r="D105" s="74" t="s">
        <v>38</v>
      </c>
      <c r="E105" s="66" t="s">
        <v>38</v>
      </c>
      <c r="F105" s="66" t="s">
        <v>38</v>
      </c>
      <c r="G105" s="75" t="s">
        <v>38</v>
      </c>
      <c r="H105" s="66" t="s">
        <v>38</v>
      </c>
      <c r="I105" s="66" t="s">
        <v>38</v>
      </c>
      <c r="J105" s="66" t="s">
        <v>38</v>
      </c>
      <c r="K105" s="66" t="s">
        <v>38</v>
      </c>
      <c r="L105" s="66" t="s">
        <v>38</v>
      </c>
      <c r="M105" s="66" t="s">
        <v>38</v>
      </c>
      <c r="N105" s="66" t="s">
        <v>38</v>
      </c>
      <c r="O105" s="75" t="s">
        <v>38</v>
      </c>
      <c r="P105" s="75" t="s">
        <v>38</v>
      </c>
      <c r="Q105" s="66" t="s">
        <v>38</v>
      </c>
      <c r="R105" s="66" t="s">
        <v>38</v>
      </c>
      <c r="S105" s="66" t="s">
        <v>38</v>
      </c>
      <c r="T105" s="66" t="s">
        <v>38</v>
      </c>
      <c r="U105" s="66" t="s">
        <v>38</v>
      </c>
      <c r="V105" s="66" t="s">
        <v>38</v>
      </c>
      <c r="W105" s="66" t="s">
        <v>38</v>
      </c>
      <c r="X105" s="76" t="s">
        <v>38</v>
      </c>
      <c r="Y105" s="66" t="s">
        <v>38</v>
      </c>
    </row>
    <row r="106" spans="1:25" s="95" customFormat="1" ht="15.75" x14ac:dyDescent="0.25">
      <c r="A106" s="11" t="s">
        <v>120</v>
      </c>
      <c r="B106" s="15" t="s">
        <v>66</v>
      </c>
      <c r="C106" s="13" t="s">
        <v>37</v>
      </c>
      <c r="D106" s="74" t="s">
        <v>38</v>
      </c>
      <c r="E106" s="66" t="s">
        <v>38</v>
      </c>
      <c r="F106" s="66" t="s">
        <v>38</v>
      </c>
      <c r="G106" s="75" t="s">
        <v>38</v>
      </c>
      <c r="H106" s="66" t="s">
        <v>38</v>
      </c>
      <c r="I106" s="66" t="s">
        <v>38</v>
      </c>
      <c r="J106" s="66" t="s">
        <v>38</v>
      </c>
      <c r="K106" s="66" t="s">
        <v>38</v>
      </c>
      <c r="L106" s="66" t="s">
        <v>38</v>
      </c>
      <c r="M106" s="66" t="s">
        <v>38</v>
      </c>
      <c r="N106" s="66" t="s">
        <v>38</v>
      </c>
      <c r="O106" s="75">
        <f t="shared" ref="O106:P106" si="2">SUM(O107)</f>
        <v>0</v>
      </c>
      <c r="P106" s="75">
        <f t="shared" si="2"/>
        <v>14.844809999999999</v>
      </c>
      <c r="Q106" s="66" t="s">
        <v>38</v>
      </c>
      <c r="R106" s="66" t="s">
        <v>38</v>
      </c>
      <c r="S106" s="75" t="s">
        <v>38</v>
      </c>
      <c r="T106" s="75" t="s">
        <v>38</v>
      </c>
      <c r="U106" s="66" t="s">
        <v>38</v>
      </c>
      <c r="V106" s="66" t="s">
        <v>38</v>
      </c>
      <c r="W106" s="66" t="s">
        <v>38</v>
      </c>
      <c r="X106" s="76" t="s">
        <v>38</v>
      </c>
      <c r="Y106" s="66" t="s">
        <v>38</v>
      </c>
    </row>
    <row r="107" spans="1:25" s="95" customFormat="1" ht="31.5" x14ac:dyDescent="0.25">
      <c r="A107" s="11" t="s">
        <v>121</v>
      </c>
      <c r="B107" s="15" t="s">
        <v>40</v>
      </c>
      <c r="C107" s="13" t="s">
        <v>37</v>
      </c>
      <c r="D107" s="74" t="s">
        <v>38</v>
      </c>
      <c r="E107" s="66" t="s">
        <v>38</v>
      </c>
      <c r="F107" s="66" t="s">
        <v>38</v>
      </c>
      <c r="G107" s="75" t="s">
        <v>38</v>
      </c>
      <c r="H107" s="66" t="s">
        <v>38</v>
      </c>
      <c r="I107" s="66" t="s">
        <v>38</v>
      </c>
      <c r="J107" s="66" t="s">
        <v>38</v>
      </c>
      <c r="K107" s="66" t="s">
        <v>38</v>
      </c>
      <c r="L107" s="66" t="s">
        <v>38</v>
      </c>
      <c r="M107" s="66" t="s">
        <v>38</v>
      </c>
      <c r="N107" s="66" t="s">
        <v>38</v>
      </c>
      <c r="O107" s="75">
        <f>SUM(O108,O115)</f>
        <v>0</v>
      </c>
      <c r="P107" s="75">
        <f>SUM(P108,P115)</f>
        <v>14.844809999999999</v>
      </c>
      <c r="Q107" s="66" t="s">
        <v>38</v>
      </c>
      <c r="R107" s="66" t="s">
        <v>38</v>
      </c>
      <c r="S107" s="66" t="s">
        <v>38</v>
      </c>
      <c r="T107" s="66" t="s">
        <v>38</v>
      </c>
      <c r="U107" s="66" t="s">
        <v>38</v>
      </c>
      <c r="V107" s="66" t="s">
        <v>38</v>
      </c>
      <c r="W107" s="66" t="s">
        <v>38</v>
      </c>
      <c r="X107" s="76" t="s">
        <v>38</v>
      </c>
      <c r="Y107" s="66" t="s">
        <v>38</v>
      </c>
    </row>
    <row r="108" spans="1:25" s="95" customFormat="1" ht="47.25" x14ac:dyDescent="0.25">
      <c r="A108" s="11" t="s">
        <v>122</v>
      </c>
      <c r="B108" s="15" t="s">
        <v>41</v>
      </c>
      <c r="C108" s="13" t="s">
        <v>37</v>
      </c>
      <c r="D108" s="74" t="s">
        <v>38</v>
      </c>
      <c r="E108" s="66" t="s">
        <v>38</v>
      </c>
      <c r="F108" s="66" t="s">
        <v>38</v>
      </c>
      <c r="G108" s="75" t="s">
        <v>38</v>
      </c>
      <c r="H108" s="66" t="s">
        <v>38</v>
      </c>
      <c r="I108" s="66" t="s">
        <v>38</v>
      </c>
      <c r="J108" s="66" t="s">
        <v>38</v>
      </c>
      <c r="K108" s="66" t="s">
        <v>38</v>
      </c>
      <c r="L108" s="66" t="s">
        <v>38</v>
      </c>
      <c r="M108" s="66" t="s">
        <v>38</v>
      </c>
      <c r="N108" s="66" t="s">
        <v>38</v>
      </c>
      <c r="O108" s="75">
        <f>SUM(O109,O110,O111,O112,O113)</f>
        <v>0</v>
      </c>
      <c r="P108" s="75">
        <f>SUM(P109,P110,P111,P112,P113)</f>
        <v>14.844809999999999</v>
      </c>
      <c r="Q108" s="66" t="s">
        <v>38</v>
      </c>
      <c r="R108" s="66" t="s">
        <v>38</v>
      </c>
      <c r="S108" s="66" t="s">
        <v>38</v>
      </c>
      <c r="T108" s="66" t="s">
        <v>38</v>
      </c>
      <c r="U108" s="66" t="s">
        <v>38</v>
      </c>
      <c r="V108" s="66" t="s">
        <v>38</v>
      </c>
      <c r="W108" s="66" t="s">
        <v>38</v>
      </c>
      <c r="X108" s="76" t="s">
        <v>38</v>
      </c>
      <c r="Y108" s="66" t="s">
        <v>38</v>
      </c>
    </row>
    <row r="109" spans="1:25" s="95" customFormat="1" ht="63" x14ac:dyDescent="0.25">
      <c r="A109" s="11" t="s">
        <v>123</v>
      </c>
      <c r="B109" s="15" t="s">
        <v>42</v>
      </c>
      <c r="C109" s="13" t="s">
        <v>37</v>
      </c>
      <c r="D109" s="74" t="s">
        <v>38</v>
      </c>
      <c r="E109" s="66" t="s">
        <v>38</v>
      </c>
      <c r="F109" s="66" t="s">
        <v>38</v>
      </c>
      <c r="G109" s="75" t="s">
        <v>38</v>
      </c>
      <c r="H109" s="66" t="s">
        <v>38</v>
      </c>
      <c r="I109" s="66" t="s">
        <v>38</v>
      </c>
      <c r="J109" s="66" t="s">
        <v>38</v>
      </c>
      <c r="K109" s="66" t="s">
        <v>38</v>
      </c>
      <c r="L109" s="66" t="s">
        <v>38</v>
      </c>
      <c r="M109" s="66" t="s">
        <v>38</v>
      </c>
      <c r="N109" s="66" t="s">
        <v>38</v>
      </c>
      <c r="O109" s="75" t="s">
        <v>38</v>
      </c>
      <c r="P109" s="75" t="s">
        <v>38</v>
      </c>
      <c r="Q109" s="66" t="s">
        <v>38</v>
      </c>
      <c r="R109" s="66" t="s">
        <v>38</v>
      </c>
      <c r="S109" s="66" t="s">
        <v>38</v>
      </c>
      <c r="T109" s="66" t="s">
        <v>38</v>
      </c>
      <c r="U109" s="66" t="s">
        <v>38</v>
      </c>
      <c r="V109" s="66" t="s">
        <v>38</v>
      </c>
      <c r="W109" s="66" t="s">
        <v>38</v>
      </c>
      <c r="X109" s="76" t="s">
        <v>38</v>
      </c>
      <c r="Y109" s="66" t="s">
        <v>38</v>
      </c>
    </row>
    <row r="110" spans="1:25" s="95" customFormat="1" ht="63" x14ac:dyDescent="0.25">
      <c r="A110" s="11" t="s">
        <v>124</v>
      </c>
      <c r="B110" s="15" t="s">
        <v>43</v>
      </c>
      <c r="C110" s="13" t="s">
        <v>37</v>
      </c>
      <c r="D110" s="74" t="s">
        <v>38</v>
      </c>
      <c r="E110" s="66" t="s">
        <v>38</v>
      </c>
      <c r="F110" s="66" t="s">
        <v>38</v>
      </c>
      <c r="G110" s="75" t="s">
        <v>38</v>
      </c>
      <c r="H110" s="66" t="s">
        <v>38</v>
      </c>
      <c r="I110" s="66" t="s">
        <v>38</v>
      </c>
      <c r="J110" s="66" t="s">
        <v>38</v>
      </c>
      <c r="K110" s="66" t="s">
        <v>38</v>
      </c>
      <c r="L110" s="66" t="s">
        <v>38</v>
      </c>
      <c r="M110" s="66" t="s">
        <v>38</v>
      </c>
      <c r="N110" s="66" t="s">
        <v>38</v>
      </c>
      <c r="O110" s="75" t="s">
        <v>38</v>
      </c>
      <c r="P110" s="75" t="s">
        <v>38</v>
      </c>
      <c r="Q110" s="66" t="s">
        <v>38</v>
      </c>
      <c r="R110" s="66" t="s">
        <v>38</v>
      </c>
      <c r="S110" s="66" t="s">
        <v>38</v>
      </c>
      <c r="T110" s="66" t="s">
        <v>38</v>
      </c>
      <c r="U110" s="66" t="s">
        <v>38</v>
      </c>
      <c r="V110" s="66" t="s">
        <v>38</v>
      </c>
      <c r="W110" s="66" t="s">
        <v>38</v>
      </c>
      <c r="X110" s="76" t="s">
        <v>38</v>
      </c>
      <c r="Y110" s="66" t="s">
        <v>38</v>
      </c>
    </row>
    <row r="111" spans="1:25" s="95" customFormat="1" ht="63" x14ac:dyDescent="0.25">
      <c r="A111" s="11" t="s">
        <v>125</v>
      </c>
      <c r="B111" s="15" t="s">
        <v>44</v>
      </c>
      <c r="C111" s="13" t="s">
        <v>37</v>
      </c>
      <c r="D111" s="74" t="s">
        <v>38</v>
      </c>
      <c r="E111" s="66" t="s">
        <v>38</v>
      </c>
      <c r="F111" s="66" t="s">
        <v>38</v>
      </c>
      <c r="G111" s="75" t="s">
        <v>38</v>
      </c>
      <c r="H111" s="66" t="s">
        <v>38</v>
      </c>
      <c r="I111" s="66" t="s">
        <v>38</v>
      </c>
      <c r="J111" s="66" t="s">
        <v>38</v>
      </c>
      <c r="K111" s="66" t="s">
        <v>38</v>
      </c>
      <c r="L111" s="66" t="s">
        <v>38</v>
      </c>
      <c r="M111" s="66" t="s">
        <v>38</v>
      </c>
      <c r="N111" s="66" t="s">
        <v>38</v>
      </c>
      <c r="O111" s="75" t="s">
        <v>38</v>
      </c>
      <c r="P111" s="75" t="s">
        <v>38</v>
      </c>
      <c r="Q111" s="66" t="s">
        <v>38</v>
      </c>
      <c r="R111" s="66" t="s">
        <v>38</v>
      </c>
      <c r="S111" s="66" t="s">
        <v>38</v>
      </c>
      <c r="T111" s="66" t="s">
        <v>38</v>
      </c>
      <c r="U111" s="66" t="s">
        <v>38</v>
      </c>
      <c r="V111" s="66" t="s">
        <v>38</v>
      </c>
      <c r="W111" s="66" t="s">
        <v>38</v>
      </c>
      <c r="X111" s="76" t="s">
        <v>38</v>
      </c>
      <c r="Y111" s="66" t="s">
        <v>38</v>
      </c>
    </row>
    <row r="112" spans="1:25" s="95" customFormat="1" ht="78.75" x14ac:dyDescent="0.25">
      <c r="A112" s="11" t="s">
        <v>126</v>
      </c>
      <c r="B112" s="15" t="s">
        <v>45</v>
      </c>
      <c r="C112" s="13" t="s">
        <v>37</v>
      </c>
      <c r="D112" s="74" t="s">
        <v>38</v>
      </c>
      <c r="E112" s="66" t="s">
        <v>38</v>
      </c>
      <c r="F112" s="66" t="s">
        <v>38</v>
      </c>
      <c r="G112" s="75" t="s">
        <v>38</v>
      </c>
      <c r="H112" s="66" t="s">
        <v>38</v>
      </c>
      <c r="I112" s="66" t="s">
        <v>38</v>
      </c>
      <c r="J112" s="66" t="s">
        <v>38</v>
      </c>
      <c r="K112" s="66" t="s">
        <v>38</v>
      </c>
      <c r="L112" s="66" t="s">
        <v>38</v>
      </c>
      <c r="M112" s="66" t="s">
        <v>38</v>
      </c>
      <c r="N112" s="66" t="s">
        <v>38</v>
      </c>
      <c r="O112" s="75" t="s">
        <v>38</v>
      </c>
      <c r="P112" s="75" t="s">
        <v>38</v>
      </c>
      <c r="Q112" s="66" t="s">
        <v>38</v>
      </c>
      <c r="R112" s="66" t="s">
        <v>38</v>
      </c>
      <c r="S112" s="66" t="s">
        <v>38</v>
      </c>
      <c r="T112" s="66" t="s">
        <v>38</v>
      </c>
      <c r="U112" s="66" t="s">
        <v>38</v>
      </c>
      <c r="V112" s="66" t="s">
        <v>38</v>
      </c>
      <c r="W112" s="66" t="s">
        <v>38</v>
      </c>
      <c r="X112" s="76" t="s">
        <v>38</v>
      </c>
      <c r="Y112" s="66" t="s">
        <v>38</v>
      </c>
    </row>
    <row r="113" spans="1:25" s="95" customFormat="1" ht="78.75" x14ac:dyDescent="0.25">
      <c r="A113" s="11" t="s">
        <v>127</v>
      </c>
      <c r="B113" s="15" t="s">
        <v>46</v>
      </c>
      <c r="C113" s="13" t="s">
        <v>37</v>
      </c>
      <c r="D113" s="74" t="s">
        <v>38</v>
      </c>
      <c r="E113" s="66" t="s">
        <v>38</v>
      </c>
      <c r="F113" s="66" t="s">
        <v>38</v>
      </c>
      <c r="G113" s="75" t="s">
        <v>38</v>
      </c>
      <c r="H113" s="66" t="s">
        <v>38</v>
      </c>
      <c r="I113" s="66" t="s">
        <v>38</v>
      </c>
      <c r="J113" s="66" t="s">
        <v>38</v>
      </c>
      <c r="K113" s="66" t="s">
        <v>38</v>
      </c>
      <c r="L113" s="66" t="s">
        <v>38</v>
      </c>
      <c r="M113" s="66" t="s">
        <v>38</v>
      </c>
      <c r="N113" s="66" t="s">
        <v>38</v>
      </c>
      <c r="O113" s="75">
        <f>SUM(O114)</f>
        <v>0</v>
      </c>
      <c r="P113" s="75">
        <f>SUM(P114)</f>
        <v>14.844809999999999</v>
      </c>
      <c r="Q113" s="75" t="s">
        <v>38</v>
      </c>
      <c r="R113" s="66" t="s">
        <v>38</v>
      </c>
      <c r="S113" s="66" t="s">
        <v>38</v>
      </c>
      <c r="T113" s="66" t="s">
        <v>38</v>
      </c>
      <c r="U113" s="66" t="s">
        <v>38</v>
      </c>
      <c r="V113" s="66" t="s">
        <v>38</v>
      </c>
      <c r="W113" s="66" t="s">
        <v>38</v>
      </c>
      <c r="X113" s="76" t="s">
        <v>38</v>
      </c>
      <c r="Y113" s="66" t="s">
        <v>38</v>
      </c>
    </row>
    <row r="114" spans="1:25" s="22" customFormat="1" ht="409.5" x14ac:dyDescent="0.25">
      <c r="A114" s="17" t="s">
        <v>127</v>
      </c>
      <c r="B114" s="33" t="s">
        <v>159</v>
      </c>
      <c r="C114" s="49" t="s">
        <v>67</v>
      </c>
      <c r="D114" s="78" t="s">
        <v>38</v>
      </c>
      <c r="E114" s="101" t="s">
        <v>38</v>
      </c>
      <c r="F114" s="101">
        <v>31</v>
      </c>
      <c r="G114" s="79">
        <v>84.55171313000001</v>
      </c>
      <c r="H114" s="78">
        <v>42551</v>
      </c>
      <c r="I114" s="101" t="s">
        <v>38</v>
      </c>
      <c r="J114" s="101" t="s">
        <v>38</v>
      </c>
      <c r="K114" s="101">
        <v>2026</v>
      </c>
      <c r="L114" s="101">
        <v>2026</v>
      </c>
      <c r="M114" s="70" t="s">
        <v>390</v>
      </c>
      <c r="N114" s="84" t="s">
        <v>398</v>
      </c>
      <c r="O114" s="79">
        <v>0</v>
      </c>
      <c r="P114" s="79">
        <v>14.844809999999999</v>
      </c>
      <c r="Q114" s="84" t="s">
        <v>135</v>
      </c>
      <c r="R114" s="101" t="s">
        <v>136</v>
      </c>
      <c r="S114" s="98" t="s">
        <v>404</v>
      </c>
      <c r="T114" s="98" t="s">
        <v>405</v>
      </c>
      <c r="U114" s="101" t="s">
        <v>38</v>
      </c>
      <c r="V114" s="101" t="s">
        <v>38</v>
      </c>
      <c r="W114" s="101">
        <v>2026</v>
      </c>
      <c r="X114" s="98" t="s">
        <v>401</v>
      </c>
      <c r="Y114" s="101" t="s">
        <v>38</v>
      </c>
    </row>
    <row r="115" spans="1:25" s="95" customFormat="1" ht="38.25" customHeight="1" x14ac:dyDescent="0.25">
      <c r="A115" s="11" t="s">
        <v>128</v>
      </c>
      <c r="B115" s="15" t="s">
        <v>47</v>
      </c>
      <c r="C115" s="13" t="s">
        <v>37</v>
      </c>
      <c r="D115" s="74" t="s">
        <v>38</v>
      </c>
      <c r="E115" s="66" t="s">
        <v>38</v>
      </c>
      <c r="F115" s="66" t="s">
        <v>38</v>
      </c>
      <c r="G115" s="75" t="s">
        <v>38</v>
      </c>
      <c r="H115" s="66" t="s">
        <v>38</v>
      </c>
      <c r="I115" s="66" t="s">
        <v>38</v>
      </c>
      <c r="J115" s="66" t="s">
        <v>38</v>
      </c>
      <c r="K115" s="66" t="s">
        <v>38</v>
      </c>
      <c r="L115" s="66" t="s">
        <v>38</v>
      </c>
      <c r="M115" s="66" t="s">
        <v>38</v>
      </c>
      <c r="N115" s="66" t="s">
        <v>38</v>
      </c>
      <c r="O115" s="75" t="s">
        <v>38</v>
      </c>
      <c r="P115" s="75" t="s">
        <v>38</v>
      </c>
      <c r="Q115" s="66" t="s">
        <v>38</v>
      </c>
      <c r="R115" s="66" t="s">
        <v>38</v>
      </c>
      <c r="S115" s="66" t="s">
        <v>38</v>
      </c>
      <c r="T115" s="66" t="s">
        <v>38</v>
      </c>
      <c r="U115" s="66" t="s">
        <v>38</v>
      </c>
      <c r="V115" s="66" t="s">
        <v>38</v>
      </c>
      <c r="W115" s="66" t="s">
        <v>38</v>
      </c>
      <c r="X115" s="76" t="s">
        <v>38</v>
      </c>
      <c r="Y115" s="66" t="s">
        <v>38</v>
      </c>
    </row>
    <row r="116" spans="1:25" x14ac:dyDescent="0.25">
      <c r="B116" s="1"/>
      <c r="C116" s="1"/>
      <c r="D116" s="26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25" x14ac:dyDescent="0.25">
      <c r="B117" s="1"/>
      <c r="C117" s="1"/>
      <c r="D117" s="26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25" x14ac:dyDescent="0.25">
      <c r="B118" s="1"/>
      <c r="C118" s="1"/>
      <c r="D118" s="26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25" x14ac:dyDescent="0.25">
      <c r="B119" s="1"/>
      <c r="C119" s="1"/>
      <c r="D119" s="26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25" x14ac:dyDescent="0.25">
      <c r="B120" s="1"/>
      <c r="C120" s="1"/>
      <c r="D120" s="26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25" x14ac:dyDescent="0.25">
      <c r="B121" s="1"/>
      <c r="C121" s="1"/>
      <c r="D121" s="26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25" x14ac:dyDescent="0.25">
      <c r="B122" s="1"/>
      <c r="C122" s="1"/>
      <c r="D122" s="26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25" x14ac:dyDescent="0.25">
      <c r="B123" s="1"/>
      <c r="C123" s="1"/>
      <c r="D123" s="26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25" x14ac:dyDescent="0.25">
      <c r="B124" s="1"/>
      <c r="C124" s="1"/>
      <c r="D124" s="26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25" x14ac:dyDescent="0.25">
      <c r="B125" s="1"/>
      <c r="C125" s="1"/>
      <c r="D125" s="26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25" x14ac:dyDescent="0.25">
      <c r="B126" s="1"/>
      <c r="C126" s="1"/>
      <c r="D126" s="26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25" x14ac:dyDescent="0.25">
      <c r="B127" s="1"/>
      <c r="C127" s="1"/>
      <c r="D127" s="26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25" x14ac:dyDescent="0.25">
      <c r="B128" s="1"/>
      <c r="C128" s="1"/>
      <c r="D128" s="26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2:18" x14ac:dyDescent="0.25">
      <c r="B129" s="1"/>
      <c r="C129" s="1"/>
      <c r="D129" s="26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2:18" x14ac:dyDescent="0.25">
      <c r="B130" s="1"/>
      <c r="C130" s="1"/>
      <c r="D130" s="26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2:18" x14ac:dyDescent="0.25">
      <c r="B131" s="1"/>
      <c r="C131" s="1"/>
      <c r="D131" s="26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2:18" x14ac:dyDescent="0.25">
      <c r="B132" s="1"/>
      <c r="C132" s="1"/>
      <c r="D132" s="26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2:18" x14ac:dyDescent="0.25">
      <c r="B133" s="1"/>
      <c r="C133" s="1"/>
      <c r="D133" s="2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2:18" x14ac:dyDescent="0.25">
      <c r="B134" s="1"/>
      <c r="C134" s="1"/>
      <c r="D134" s="26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2:18" x14ac:dyDescent="0.25">
      <c r="B135" s="1"/>
      <c r="C135" s="1"/>
      <c r="D135" s="26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2:18" x14ac:dyDescent="0.25">
      <c r="B136" s="1"/>
      <c r="C136" s="1"/>
      <c r="D136" s="26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2:18" x14ac:dyDescent="0.25">
      <c r="B137" s="1"/>
      <c r="C137" s="1"/>
      <c r="D137" s="26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2:18" x14ac:dyDescent="0.25">
      <c r="B138" s="1"/>
      <c r="C138" s="1"/>
      <c r="D138" s="26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2:18" x14ac:dyDescent="0.25">
      <c r="B139" s="1"/>
      <c r="C139" s="1"/>
      <c r="D139" s="26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2:18" x14ac:dyDescent="0.25">
      <c r="B140" s="1"/>
      <c r="C140" s="1"/>
      <c r="D140" s="26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2:18" x14ac:dyDescent="0.25">
      <c r="B141" s="1"/>
      <c r="C141" s="1"/>
      <c r="D141" s="26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2:18" x14ac:dyDescent="0.25">
      <c r="B142" s="1"/>
      <c r="C142" s="1"/>
      <c r="D142" s="26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2:18" x14ac:dyDescent="0.25">
      <c r="B143" s="1"/>
      <c r="C143" s="1"/>
      <c r="D143" s="26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2:18" x14ac:dyDescent="0.25">
      <c r="B144" s="1"/>
      <c r="C144" s="1"/>
      <c r="D144" s="26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2:18" x14ac:dyDescent="0.25">
      <c r="B145" s="1"/>
      <c r="C145" s="1"/>
      <c r="D145" s="26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2:18" x14ac:dyDescent="0.25">
      <c r="B146" s="1"/>
      <c r="C146" s="1"/>
      <c r="D146" s="26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2:18" x14ac:dyDescent="0.25">
      <c r="B147" s="1"/>
      <c r="C147" s="1"/>
      <c r="D147" s="26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2:18" x14ac:dyDescent="0.25">
      <c r="B148" s="1"/>
      <c r="C148" s="1"/>
      <c r="D148" s="26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2:18" x14ac:dyDescent="0.25">
      <c r="B149" s="1"/>
      <c r="C149" s="1"/>
      <c r="D149" s="26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2:18" x14ac:dyDescent="0.25">
      <c r="B150" s="1"/>
      <c r="C150" s="1"/>
      <c r="D150" s="26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2:18" x14ac:dyDescent="0.25">
      <c r="B151" s="1"/>
      <c r="C151" s="1"/>
      <c r="D151" s="26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2:18" x14ac:dyDescent="0.25">
      <c r="B152" s="1"/>
      <c r="C152" s="1"/>
      <c r="D152" s="26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2:18" x14ac:dyDescent="0.25">
      <c r="B153" s="1"/>
      <c r="C153" s="1"/>
      <c r="D153" s="26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2:18" x14ac:dyDescent="0.25">
      <c r="B154" s="1"/>
      <c r="C154" s="1"/>
      <c r="D154" s="26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2:18" x14ac:dyDescent="0.25">
      <c r="B155" s="1"/>
      <c r="C155" s="1"/>
      <c r="D155" s="26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2:18" x14ac:dyDescent="0.25">
      <c r="B156" s="1"/>
      <c r="C156" s="1"/>
      <c r="D156" s="26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2:18" x14ac:dyDescent="0.25">
      <c r="B157" s="1"/>
      <c r="C157" s="1"/>
      <c r="D157" s="26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2:18" x14ac:dyDescent="0.25">
      <c r="B158" s="1"/>
      <c r="C158" s="1"/>
      <c r="D158" s="26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2:18" x14ac:dyDescent="0.25">
      <c r="B159" s="1"/>
      <c r="C159" s="1"/>
      <c r="D159" s="26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2:18" x14ac:dyDescent="0.25">
      <c r="B160" s="1"/>
      <c r="C160" s="1"/>
      <c r="D160" s="26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2:18" x14ac:dyDescent="0.25">
      <c r="B161" s="1"/>
      <c r="C161" s="1"/>
      <c r="D161" s="26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2:18" x14ac:dyDescent="0.25">
      <c r="B162" s="1"/>
      <c r="C162" s="1"/>
      <c r="D162" s="26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2:18" x14ac:dyDescent="0.25">
      <c r="B163" s="1"/>
      <c r="C163" s="1"/>
      <c r="D163" s="26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2:18" x14ac:dyDescent="0.25">
      <c r="B164" s="1"/>
      <c r="C164" s="1"/>
      <c r="D164" s="26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2:18" x14ac:dyDescent="0.25">
      <c r="B165" s="1"/>
      <c r="C165" s="1"/>
      <c r="D165" s="26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2:18" x14ac:dyDescent="0.25">
      <c r="B166" s="1"/>
      <c r="C166" s="1"/>
      <c r="D166" s="26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2:18" x14ac:dyDescent="0.25">
      <c r="B167" s="1"/>
      <c r="C167" s="1"/>
      <c r="D167" s="26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2:18" x14ac:dyDescent="0.25">
      <c r="B168" s="1"/>
      <c r="C168" s="1"/>
      <c r="D168" s="26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2:18" x14ac:dyDescent="0.25">
      <c r="B169" s="1"/>
      <c r="C169" s="1"/>
      <c r="D169" s="26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2:18" x14ac:dyDescent="0.25">
      <c r="B170" s="1"/>
      <c r="C170" s="1"/>
      <c r="D170" s="26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2:18" x14ac:dyDescent="0.25">
      <c r="B171" s="1"/>
      <c r="C171" s="1"/>
      <c r="D171" s="26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2:18" x14ac:dyDescent="0.25">
      <c r="B172" s="1"/>
      <c r="C172" s="1"/>
      <c r="D172" s="26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2:18" x14ac:dyDescent="0.25">
      <c r="B173" s="1"/>
      <c r="C173" s="1"/>
      <c r="D173" s="26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2:18" x14ac:dyDescent="0.25">
      <c r="B174" s="1"/>
      <c r="C174" s="1"/>
      <c r="D174" s="26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2:18" x14ac:dyDescent="0.25">
      <c r="B175" s="1"/>
      <c r="C175" s="1"/>
      <c r="D175" s="26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2:18" x14ac:dyDescent="0.25">
      <c r="B176" s="1"/>
      <c r="C176" s="1"/>
      <c r="D176" s="26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2:18" x14ac:dyDescent="0.25">
      <c r="B177" s="1"/>
      <c r="C177" s="1"/>
      <c r="D177" s="26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2:18" x14ac:dyDescent="0.25">
      <c r="B178" s="1"/>
      <c r="C178" s="1"/>
      <c r="D178" s="26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2:18" x14ac:dyDescent="0.25">
      <c r="B179" s="1"/>
      <c r="C179" s="1"/>
      <c r="D179" s="26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2:18" x14ac:dyDescent="0.25">
      <c r="B180" s="1"/>
      <c r="C180" s="1"/>
      <c r="D180" s="26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2:18" x14ac:dyDescent="0.25">
      <c r="B181" s="1"/>
      <c r="C181" s="1"/>
      <c r="D181" s="26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2:18" x14ac:dyDescent="0.25">
      <c r="B182" s="1"/>
      <c r="C182" s="1"/>
      <c r="D182" s="26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2:18" x14ac:dyDescent="0.25">
      <c r="B183" s="1"/>
      <c r="C183" s="1"/>
      <c r="D183" s="26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2:18" x14ac:dyDescent="0.25">
      <c r="B184" s="1"/>
      <c r="C184" s="1"/>
      <c r="D184" s="26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2:18" x14ac:dyDescent="0.25">
      <c r="B185" s="1"/>
      <c r="C185" s="1"/>
      <c r="D185" s="26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2:18" x14ac:dyDescent="0.25">
      <c r="B186" s="1"/>
      <c r="C186" s="1"/>
      <c r="D186" s="26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2:18" x14ac:dyDescent="0.25">
      <c r="B187" s="1"/>
      <c r="C187" s="1"/>
      <c r="D187" s="26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2:18" x14ac:dyDescent="0.25">
      <c r="B188" s="1"/>
      <c r="C188" s="1"/>
      <c r="D188" s="26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2:18" x14ac:dyDescent="0.25">
      <c r="B189" s="1"/>
      <c r="C189" s="1"/>
      <c r="D189" s="26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2:18" x14ac:dyDescent="0.25">
      <c r="B190" s="1"/>
      <c r="C190" s="1"/>
      <c r="D190" s="26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2:18" x14ac:dyDescent="0.25">
      <c r="B191" s="1"/>
      <c r="C191" s="1"/>
      <c r="D191" s="26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2:18" x14ac:dyDescent="0.25">
      <c r="B192" s="1"/>
      <c r="C192" s="1"/>
      <c r="D192" s="26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2:18" x14ac:dyDescent="0.25">
      <c r="B193" s="1"/>
      <c r="C193" s="1"/>
      <c r="D193" s="26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2:18" x14ac:dyDescent="0.25">
      <c r="B194" s="1"/>
      <c r="C194" s="1"/>
      <c r="D194" s="26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2:18" x14ac:dyDescent="0.25">
      <c r="B195" s="1"/>
      <c r="C195" s="1"/>
      <c r="D195" s="26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2:18" x14ac:dyDescent="0.25">
      <c r="B196" s="1"/>
      <c r="C196" s="1"/>
      <c r="D196" s="26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2:18" x14ac:dyDescent="0.25">
      <c r="B197" s="1"/>
      <c r="C197" s="1"/>
      <c r="D197" s="26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2:18" x14ac:dyDescent="0.25">
      <c r="B198" s="1"/>
      <c r="C198" s="1"/>
      <c r="D198" s="26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2:18" x14ac:dyDescent="0.25">
      <c r="B199" s="1"/>
      <c r="C199" s="1"/>
      <c r="D199" s="26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2:18" x14ac:dyDescent="0.25">
      <c r="B200" s="1"/>
      <c r="C200" s="1"/>
      <c r="D200" s="26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2:18" x14ac:dyDescent="0.25">
      <c r="B201" s="1"/>
      <c r="C201" s="1"/>
      <c r="D201" s="26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2:18" x14ac:dyDescent="0.25">
      <c r="B202" s="1"/>
      <c r="C202" s="1"/>
      <c r="D202" s="26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2:18" x14ac:dyDescent="0.25">
      <c r="B203" s="1"/>
      <c r="C203" s="1"/>
      <c r="D203" s="26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2:18" x14ac:dyDescent="0.25">
      <c r="B204" s="1"/>
      <c r="C204" s="1"/>
      <c r="D204" s="26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2:18" x14ac:dyDescent="0.25">
      <c r="B205" s="1"/>
      <c r="C205" s="1"/>
      <c r="D205" s="2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2:18" x14ac:dyDescent="0.25">
      <c r="B206" s="1"/>
      <c r="C206" s="1"/>
      <c r="D206" s="26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2:18" x14ac:dyDescent="0.25">
      <c r="B207" s="1"/>
      <c r="C207" s="1"/>
      <c r="D207" s="26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2:18" x14ac:dyDescent="0.25">
      <c r="B208" s="1"/>
      <c r="C208" s="1"/>
      <c r="D208" s="26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2:18" x14ac:dyDescent="0.25">
      <c r="B209" s="1"/>
      <c r="C209" s="1"/>
      <c r="D209" s="26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2:18" x14ac:dyDescent="0.25">
      <c r="B210" s="1"/>
      <c r="C210" s="1"/>
      <c r="D210" s="26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2:18" x14ac:dyDescent="0.25">
      <c r="B211" s="1"/>
      <c r="C211" s="1"/>
      <c r="D211" s="26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2:18" x14ac:dyDescent="0.25">
      <c r="B212" s="1"/>
      <c r="C212" s="1"/>
      <c r="D212" s="26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2:18" x14ac:dyDescent="0.25">
      <c r="B213" s="1"/>
      <c r="C213" s="1"/>
      <c r="D213" s="26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2:18" x14ac:dyDescent="0.25">
      <c r="B214" s="1"/>
      <c r="C214" s="1"/>
      <c r="D214" s="26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2:18" x14ac:dyDescent="0.25">
      <c r="B215" s="1"/>
      <c r="C215" s="1"/>
      <c r="D215" s="26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2:18" x14ac:dyDescent="0.25">
      <c r="B216" s="1"/>
      <c r="C216" s="1"/>
      <c r="D216" s="26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2:18" x14ac:dyDescent="0.25">
      <c r="B217" s="1"/>
      <c r="C217" s="1"/>
      <c r="D217" s="26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2:18" x14ac:dyDescent="0.25">
      <c r="B218" s="1"/>
      <c r="C218" s="1"/>
      <c r="D218" s="26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2:18" x14ac:dyDescent="0.25">
      <c r="B219" s="1"/>
      <c r="C219" s="1"/>
      <c r="D219" s="26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2:18" x14ac:dyDescent="0.25">
      <c r="B220" s="1"/>
      <c r="C220" s="1"/>
      <c r="D220" s="26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2:18" x14ac:dyDescent="0.25">
      <c r="B221" s="1"/>
      <c r="C221" s="1"/>
      <c r="D221" s="26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2:18" x14ac:dyDescent="0.25">
      <c r="B222" s="1"/>
      <c r="C222" s="1"/>
      <c r="D222" s="26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2:18" x14ac:dyDescent="0.25">
      <c r="B223" s="1"/>
      <c r="C223" s="1"/>
      <c r="D223" s="26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2:18" x14ac:dyDescent="0.25">
      <c r="B224" s="1"/>
      <c r="C224" s="1"/>
      <c r="D224" s="26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2:18" x14ac:dyDescent="0.25">
      <c r="B225" s="1"/>
      <c r="C225" s="1"/>
      <c r="D225" s="26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2:18" x14ac:dyDescent="0.25">
      <c r="B226" s="1"/>
      <c r="C226" s="1"/>
      <c r="D226" s="26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2:18" x14ac:dyDescent="0.25">
      <c r="B227" s="1"/>
      <c r="C227" s="1"/>
      <c r="D227" s="26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2:18" x14ac:dyDescent="0.25">
      <c r="B228" s="1"/>
      <c r="C228" s="1"/>
      <c r="D228" s="26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2:18" x14ac:dyDescent="0.25">
      <c r="B229" s="1"/>
      <c r="C229" s="1"/>
      <c r="D229" s="26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2:18" x14ac:dyDescent="0.25">
      <c r="B230" s="1"/>
      <c r="C230" s="1"/>
      <c r="D230" s="26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2:18" x14ac:dyDescent="0.25">
      <c r="B231" s="1"/>
      <c r="C231" s="1"/>
      <c r="D231" s="26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2:18" x14ac:dyDescent="0.25">
      <c r="B232" s="1"/>
      <c r="C232" s="1"/>
      <c r="D232" s="26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2:18" x14ac:dyDescent="0.25">
      <c r="B233" s="1"/>
      <c r="C233" s="1"/>
      <c r="D233" s="26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2:18" x14ac:dyDescent="0.25">
      <c r="B234" s="1"/>
      <c r="C234" s="1"/>
      <c r="D234" s="26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2:18" x14ac:dyDescent="0.25">
      <c r="B235" s="1"/>
      <c r="C235" s="1"/>
      <c r="D235" s="26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2:18" x14ac:dyDescent="0.25">
      <c r="B236" s="1"/>
      <c r="C236" s="1"/>
      <c r="D236" s="26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2:18" x14ac:dyDescent="0.25">
      <c r="B237" s="1"/>
      <c r="C237" s="1"/>
      <c r="D237" s="26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2:18" x14ac:dyDescent="0.25">
      <c r="B238" s="1"/>
      <c r="C238" s="1"/>
      <c r="D238" s="26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2:18" x14ac:dyDescent="0.25">
      <c r="B239" s="1"/>
      <c r="C239" s="1"/>
      <c r="D239" s="26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2:18" x14ac:dyDescent="0.25">
      <c r="B240" s="1"/>
      <c r="C240" s="1"/>
      <c r="D240" s="26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2:18" x14ac:dyDescent="0.25">
      <c r="B241" s="1"/>
      <c r="C241" s="1"/>
      <c r="D241" s="26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2:18" x14ac:dyDescent="0.25">
      <c r="B242" s="1"/>
      <c r="C242" s="1"/>
      <c r="D242" s="26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2:18" x14ac:dyDescent="0.25">
      <c r="B243" s="1"/>
      <c r="C243" s="1"/>
      <c r="D243" s="26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2:18" x14ac:dyDescent="0.25">
      <c r="B244" s="1"/>
      <c r="C244" s="1"/>
      <c r="D244" s="26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2:18" x14ac:dyDescent="0.25">
      <c r="B245" s="1"/>
      <c r="C245" s="1"/>
      <c r="D245" s="26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2:18" x14ac:dyDescent="0.25">
      <c r="B246" s="1"/>
      <c r="C246" s="1"/>
      <c r="D246" s="26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2:18" x14ac:dyDescent="0.25">
      <c r="B247" s="1"/>
      <c r="C247" s="1"/>
      <c r="D247" s="26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2:18" x14ac:dyDescent="0.25">
      <c r="B248" s="1"/>
      <c r="C248" s="1"/>
      <c r="D248" s="26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2:18" x14ac:dyDescent="0.25">
      <c r="B249" s="1"/>
      <c r="C249" s="1"/>
      <c r="D249" s="26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2:18" x14ac:dyDescent="0.25">
      <c r="B250" s="1"/>
      <c r="C250" s="1"/>
      <c r="D250" s="26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2:18" x14ac:dyDescent="0.25">
      <c r="B251" s="1"/>
      <c r="C251" s="1"/>
      <c r="D251" s="26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2:18" x14ac:dyDescent="0.25">
      <c r="B252" s="1"/>
      <c r="C252" s="1"/>
      <c r="D252" s="26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2:18" x14ac:dyDescent="0.25">
      <c r="B253" s="1"/>
      <c r="C253" s="1"/>
      <c r="D253" s="26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2:18" x14ac:dyDescent="0.25">
      <c r="B254" s="1"/>
      <c r="C254" s="1"/>
      <c r="D254" s="26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2:18" x14ac:dyDescent="0.25">
      <c r="B255" s="1"/>
      <c r="C255" s="1"/>
      <c r="D255" s="26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2:18" x14ac:dyDescent="0.25">
      <c r="B256" s="1"/>
      <c r="C256" s="1"/>
      <c r="D256" s="26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2:18" x14ac:dyDescent="0.25">
      <c r="B257" s="1"/>
      <c r="C257" s="1"/>
      <c r="D257" s="26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2:18" x14ac:dyDescent="0.25">
      <c r="B258" s="1"/>
      <c r="C258" s="1"/>
      <c r="D258" s="26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2:18" x14ac:dyDescent="0.25">
      <c r="B259" s="1"/>
      <c r="C259" s="1"/>
      <c r="D259" s="26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2:18" x14ac:dyDescent="0.25">
      <c r="B260" s="1"/>
      <c r="C260" s="1"/>
      <c r="D260" s="26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2:18" x14ac:dyDescent="0.25">
      <c r="B261" s="1"/>
      <c r="C261" s="1"/>
      <c r="D261" s="26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2:18" x14ac:dyDescent="0.25">
      <c r="B262" s="1"/>
      <c r="C262" s="1"/>
      <c r="D262" s="26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2:18" x14ac:dyDescent="0.25">
      <c r="B263" s="1"/>
      <c r="C263" s="1"/>
      <c r="D263" s="26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2:18" x14ac:dyDescent="0.25">
      <c r="B264" s="1"/>
      <c r="C264" s="1"/>
      <c r="D264" s="26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2:18" x14ac:dyDescent="0.25">
      <c r="B265" s="1"/>
      <c r="C265" s="1"/>
      <c r="D265" s="26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2:18" x14ac:dyDescent="0.25">
      <c r="B266" s="1"/>
      <c r="C266" s="1"/>
      <c r="D266" s="26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2:18" x14ac:dyDescent="0.25">
      <c r="B267" s="1"/>
      <c r="C267" s="1"/>
      <c r="D267" s="26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2:18" x14ac:dyDescent="0.25">
      <c r="B268" s="1"/>
      <c r="C268" s="1"/>
      <c r="D268" s="26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2:18" x14ac:dyDescent="0.25">
      <c r="B269" s="1"/>
      <c r="C269" s="1"/>
      <c r="D269" s="26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2:18" x14ac:dyDescent="0.25">
      <c r="B270" s="1"/>
      <c r="C270" s="1"/>
      <c r="D270" s="26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2:18" x14ac:dyDescent="0.25">
      <c r="B271" s="1"/>
      <c r="C271" s="1"/>
      <c r="D271" s="26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2:18" x14ac:dyDescent="0.25">
      <c r="B272" s="1"/>
      <c r="C272" s="1"/>
      <c r="D272" s="26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2:18" x14ac:dyDescent="0.25">
      <c r="B273" s="1"/>
      <c r="C273" s="1"/>
      <c r="D273" s="26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2:18" x14ac:dyDescent="0.25">
      <c r="B274" s="1"/>
      <c r="C274" s="1"/>
      <c r="D274" s="26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2:18" x14ac:dyDescent="0.25">
      <c r="B275" s="1"/>
      <c r="C275" s="1"/>
      <c r="D275" s="26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2:18" x14ac:dyDescent="0.25">
      <c r="B276" s="1"/>
      <c r="C276" s="1"/>
      <c r="D276" s="26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2:18" x14ac:dyDescent="0.25">
      <c r="B277" s="1"/>
      <c r="C277" s="1"/>
      <c r="D277" s="26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2:18" x14ac:dyDescent="0.25">
      <c r="B278" s="1"/>
      <c r="C278" s="1"/>
      <c r="D278" s="26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2:18" x14ac:dyDescent="0.25">
      <c r="B279" s="1"/>
      <c r="C279" s="1"/>
      <c r="D279" s="26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2:18" x14ac:dyDescent="0.25">
      <c r="B280" s="1"/>
      <c r="C280" s="1"/>
      <c r="D280" s="26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2:18" x14ac:dyDescent="0.25">
      <c r="B281" s="1"/>
      <c r="C281" s="1"/>
      <c r="D281" s="26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2:18" x14ac:dyDescent="0.25">
      <c r="B282" s="1"/>
      <c r="C282" s="1"/>
      <c r="D282" s="26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2:18" x14ac:dyDescent="0.25">
      <c r="B283" s="1"/>
      <c r="C283" s="1"/>
      <c r="D283" s="26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2:18" x14ac:dyDescent="0.25">
      <c r="B284" s="1"/>
      <c r="C284" s="1"/>
      <c r="D284" s="26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2:18" x14ac:dyDescent="0.25">
      <c r="B285" s="1"/>
      <c r="C285" s="1"/>
      <c r="D285" s="26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2:18" x14ac:dyDescent="0.25">
      <c r="B286" s="1"/>
      <c r="C286" s="1"/>
      <c r="D286" s="26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2:18" x14ac:dyDescent="0.25">
      <c r="B287" s="1"/>
      <c r="C287" s="1"/>
      <c r="D287" s="26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2:18" x14ac:dyDescent="0.25">
      <c r="B288" s="1"/>
      <c r="C288" s="1"/>
      <c r="D288" s="26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2:18" x14ac:dyDescent="0.25">
      <c r="B289" s="1"/>
      <c r="C289" s="1"/>
      <c r="D289" s="26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2:18" x14ac:dyDescent="0.25">
      <c r="B290" s="1"/>
      <c r="C290" s="1"/>
      <c r="D290" s="26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2:18" x14ac:dyDescent="0.25">
      <c r="B291" s="1"/>
      <c r="C291" s="1"/>
      <c r="D291" s="26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2:18" x14ac:dyDescent="0.25">
      <c r="B292" s="1"/>
      <c r="C292" s="1"/>
      <c r="D292" s="26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2:18" x14ac:dyDescent="0.25">
      <c r="B293" s="1"/>
      <c r="C293" s="1"/>
      <c r="D293" s="26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2:18" x14ac:dyDescent="0.25">
      <c r="B294" s="1"/>
      <c r="C294" s="1"/>
      <c r="D294" s="26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2:18" x14ac:dyDescent="0.25">
      <c r="B295" s="1"/>
      <c r="C295" s="1"/>
      <c r="D295" s="26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2:18" x14ac:dyDescent="0.25">
      <c r="B296" s="1"/>
      <c r="C296" s="1"/>
      <c r="D296" s="26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2:18" x14ac:dyDescent="0.25">
      <c r="B297" s="1"/>
      <c r="C297" s="1"/>
      <c r="D297" s="26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2:18" x14ac:dyDescent="0.25">
      <c r="B298" s="1"/>
      <c r="C298" s="1"/>
      <c r="D298" s="26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2:18" x14ac:dyDescent="0.25">
      <c r="B299" s="1"/>
      <c r="C299" s="1"/>
      <c r="D299" s="26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2:18" x14ac:dyDescent="0.25">
      <c r="B300" s="1"/>
      <c r="C300" s="1"/>
      <c r="D300" s="26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2:18" x14ac:dyDescent="0.25">
      <c r="B301" s="1"/>
      <c r="C301" s="1"/>
      <c r="D301" s="26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2:18" x14ac:dyDescent="0.25">
      <c r="B302" s="1"/>
      <c r="C302" s="1"/>
      <c r="D302" s="26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2:18" x14ac:dyDescent="0.25">
      <c r="B303" s="1"/>
      <c r="C303" s="1"/>
      <c r="D303" s="26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2:18" x14ac:dyDescent="0.25">
      <c r="B304" s="1"/>
      <c r="C304" s="1"/>
      <c r="D304" s="26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2:18" x14ac:dyDescent="0.25">
      <c r="B305" s="1"/>
      <c r="C305" s="1"/>
      <c r="D305" s="26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2:18" x14ac:dyDescent="0.25">
      <c r="B306" s="1"/>
      <c r="C306" s="1"/>
      <c r="D306" s="26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2:18" x14ac:dyDescent="0.25">
      <c r="B307" s="1"/>
      <c r="C307" s="1"/>
      <c r="D307" s="26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2:18" x14ac:dyDescent="0.25">
      <c r="B308" s="1"/>
      <c r="C308" s="1"/>
      <c r="D308" s="26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2:18" x14ac:dyDescent="0.25">
      <c r="B309" s="1"/>
      <c r="C309" s="1"/>
      <c r="D309" s="26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2:18" x14ac:dyDescent="0.25">
      <c r="B310" s="1"/>
      <c r="C310" s="1"/>
      <c r="D310" s="26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2:18" x14ac:dyDescent="0.25">
      <c r="B311" s="1"/>
      <c r="C311" s="1"/>
      <c r="D311" s="26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2:18" x14ac:dyDescent="0.25">
      <c r="B312" s="1"/>
      <c r="C312" s="1"/>
      <c r="D312" s="26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2:18" x14ac:dyDescent="0.25">
      <c r="B313" s="1"/>
      <c r="C313" s="1"/>
      <c r="D313" s="26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2:18" x14ac:dyDescent="0.25">
      <c r="B314" s="1"/>
      <c r="C314" s="1"/>
      <c r="D314" s="26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2:18" x14ac:dyDescent="0.25">
      <c r="B315" s="1"/>
      <c r="C315" s="1"/>
      <c r="D315" s="26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2:18" x14ac:dyDescent="0.25">
      <c r="B316" s="1"/>
      <c r="C316" s="1"/>
      <c r="D316" s="26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2:18" x14ac:dyDescent="0.25">
      <c r="B317" s="1"/>
      <c r="C317" s="1"/>
      <c r="D317" s="26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2:18" x14ac:dyDescent="0.25">
      <c r="B318" s="1"/>
      <c r="C318" s="1"/>
      <c r="D318" s="26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2:18" x14ac:dyDescent="0.25">
      <c r="B319" s="1"/>
      <c r="C319" s="1"/>
      <c r="D319" s="26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2:18" x14ac:dyDescent="0.25">
      <c r="B320" s="1"/>
      <c r="C320" s="1"/>
      <c r="D320" s="26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2:18" x14ac:dyDescent="0.25">
      <c r="B321" s="1"/>
      <c r="C321" s="1"/>
      <c r="D321" s="26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2:18" x14ac:dyDescent="0.25">
      <c r="B322" s="1"/>
      <c r="C322" s="1"/>
      <c r="D322" s="26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2:18" x14ac:dyDescent="0.25">
      <c r="B323" s="1"/>
      <c r="C323" s="1"/>
      <c r="D323" s="26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2:18" x14ac:dyDescent="0.25">
      <c r="B324" s="1"/>
      <c r="C324" s="1"/>
      <c r="D324" s="26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2:18" x14ac:dyDescent="0.25">
      <c r="B325" s="1"/>
      <c r="C325" s="1"/>
      <c r="D325" s="26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2:18" x14ac:dyDescent="0.25">
      <c r="B326" s="1"/>
      <c r="C326" s="1"/>
      <c r="D326" s="26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2:18" x14ac:dyDescent="0.25">
      <c r="B327" s="1"/>
      <c r="C327" s="1"/>
      <c r="D327" s="26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2:18" x14ac:dyDescent="0.25">
      <c r="B328" s="1"/>
      <c r="C328" s="1"/>
      <c r="D328" s="26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2:18" x14ac:dyDescent="0.25">
      <c r="B329" s="1"/>
      <c r="C329" s="1"/>
      <c r="D329" s="26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2:18" x14ac:dyDescent="0.25">
      <c r="B330" s="1"/>
      <c r="C330" s="1"/>
      <c r="D330" s="26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2:18" x14ac:dyDescent="0.25">
      <c r="B331" s="1"/>
      <c r="C331" s="1"/>
      <c r="D331" s="26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2:18" x14ac:dyDescent="0.25">
      <c r="B332" s="1"/>
      <c r="C332" s="1"/>
      <c r="D332" s="26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2:18" x14ac:dyDescent="0.25">
      <c r="B333" s="1"/>
      <c r="C333" s="1"/>
      <c r="D333" s="26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2:18" x14ac:dyDescent="0.25">
      <c r="B334" s="1"/>
      <c r="C334" s="1"/>
      <c r="D334" s="26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2:18" x14ac:dyDescent="0.25">
      <c r="B335" s="1"/>
      <c r="C335" s="1"/>
      <c r="D335" s="26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2:18" x14ac:dyDescent="0.25">
      <c r="B336" s="1"/>
      <c r="C336" s="1"/>
      <c r="D336" s="26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2:18" x14ac:dyDescent="0.25">
      <c r="B337" s="1"/>
      <c r="C337" s="1"/>
      <c r="D337" s="26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2:18" x14ac:dyDescent="0.25">
      <c r="B338" s="1"/>
      <c r="C338" s="1"/>
      <c r="D338" s="26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2:18" x14ac:dyDescent="0.25">
      <c r="B339" s="1"/>
      <c r="C339" s="1"/>
      <c r="D339" s="26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2:18" x14ac:dyDescent="0.25">
      <c r="B340" s="1"/>
      <c r="C340" s="1"/>
      <c r="D340" s="26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2:18" x14ac:dyDescent="0.25">
      <c r="B341" s="1"/>
      <c r="C341" s="1"/>
      <c r="D341" s="26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2:18" x14ac:dyDescent="0.25">
      <c r="B342" s="1"/>
      <c r="C342" s="1"/>
      <c r="D342" s="26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2:18" x14ac:dyDescent="0.25">
      <c r="B343" s="1"/>
      <c r="C343" s="1"/>
      <c r="D343" s="26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2:18" x14ac:dyDescent="0.25">
      <c r="B344" s="1"/>
      <c r="C344" s="1"/>
      <c r="D344" s="26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2:18" x14ac:dyDescent="0.25">
      <c r="B345" s="1"/>
      <c r="C345" s="1"/>
      <c r="D345" s="26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2:18" x14ac:dyDescent="0.25">
      <c r="B346" s="1"/>
      <c r="C346" s="1"/>
      <c r="D346" s="26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2:18" x14ac:dyDescent="0.25">
      <c r="B347" s="1"/>
      <c r="C347" s="1"/>
      <c r="D347" s="26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2:18" x14ac:dyDescent="0.25">
      <c r="B348" s="1"/>
      <c r="C348" s="1"/>
      <c r="D348" s="26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18" x14ac:dyDescent="0.25">
      <c r="B349" s="1"/>
      <c r="C349" s="1"/>
      <c r="D349" s="26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18" x14ac:dyDescent="0.25">
      <c r="B350" s="1"/>
      <c r="C350" s="1"/>
      <c r="D350" s="26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18" x14ac:dyDescent="0.25">
      <c r="B351" s="1"/>
      <c r="C351" s="1"/>
      <c r="D351" s="26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18" x14ac:dyDescent="0.25">
      <c r="B352" s="1"/>
      <c r="C352" s="1"/>
      <c r="D352" s="26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18" x14ac:dyDescent="0.25">
      <c r="B353" s="1"/>
      <c r="C353" s="1"/>
      <c r="D353" s="26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2:18" x14ac:dyDescent="0.25">
      <c r="B354" s="1"/>
      <c r="C354" s="1"/>
      <c r="D354" s="26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18" x14ac:dyDescent="0.25">
      <c r="B355" s="1"/>
      <c r="C355" s="1"/>
      <c r="D355" s="26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2:18" x14ac:dyDescent="0.25">
      <c r="B356" s="1"/>
      <c r="C356" s="1"/>
      <c r="D356" s="26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2:18" x14ac:dyDescent="0.25">
      <c r="B357" s="1"/>
      <c r="C357" s="1"/>
      <c r="D357" s="26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2:18" x14ac:dyDescent="0.25">
      <c r="B358" s="1"/>
      <c r="C358" s="1"/>
      <c r="D358" s="26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2:18" x14ac:dyDescent="0.25">
      <c r="B359" s="1"/>
      <c r="C359" s="1"/>
      <c r="D359" s="26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2:18" x14ac:dyDescent="0.25">
      <c r="B360" s="1"/>
      <c r="C360" s="1"/>
      <c r="D360" s="26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2:18" x14ac:dyDescent="0.25">
      <c r="B361" s="1"/>
      <c r="C361" s="1"/>
      <c r="D361" s="26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2:18" x14ac:dyDescent="0.25">
      <c r="B362" s="1"/>
      <c r="C362" s="1"/>
      <c r="D362" s="26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2:18" x14ac:dyDescent="0.25">
      <c r="B363" s="1"/>
      <c r="C363" s="1"/>
      <c r="D363" s="26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2:18" x14ac:dyDescent="0.25">
      <c r="B364" s="1"/>
      <c r="C364" s="1"/>
      <c r="D364" s="26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2:18" x14ac:dyDescent="0.25">
      <c r="B365" s="1"/>
      <c r="C365" s="1"/>
      <c r="D365" s="26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2:18" x14ac:dyDescent="0.25">
      <c r="B366" s="1"/>
      <c r="C366" s="1"/>
      <c r="D366" s="26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2:18" x14ac:dyDescent="0.25">
      <c r="B367" s="1"/>
      <c r="C367" s="1"/>
      <c r="D367" s="26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2:18" x14ac:dyDescent="0.25">
      <c r="B368" s="1"/>
      <c r="C368" s="1"/>
      <c r="D368" s="26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2:18" x14ac:dyDescent="0.25">
      <c r="B369" s="1"/>
      <c r="C369" s="1"/>
      <c r="D369" s="26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2:18" x14ac:dyDescent="0.25">
      <c r="B370" s="1"/>
      <c r="C370" s="1"/>
      <c r="D370" s="26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2:18" x14ac:dyDescent="0.25">
      <c r="B371" s="1"/>
      <c r="C371" s="1"/>
      <c r="D371" s="26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2:18" x14ac:dyDescent="0.25">
      <c r="B372" s="1"/>
      <c r="C372" s="1"/>
      <c r="D372" s="26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2:18" x14ac:dyDescent="0.25">
      <c r="B373" s="1"/>
      <c r="C373" s="1"/>
      <c r="D373" s="26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2:18" x14ac:dyDescent="0.25">
      <c r="B374" s="1"/>
      <c r="C374" s="1"/>
      <c r="D374" s="26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2:18" x14ac:dyDescent="0.25">
      <c r="B375" s="1"/>
      <c r="C375" s="1"/>
      <c r="D375" s="26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2:18" x14ac:dyDescent="0.25">
      <c r="B376" s="1"/>
      <c r="C376" s="1"/>
      <c r="D376" s="26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2:18" x14ac:dyDescent="0.25">
      <c r="B377" s="1"/>
      <c r="C377" s="1"/>
      <c r="D377" s="26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2:18" x14ac:dyDescent="0.25">
      <c r="B378" s="1"/>
      <c r="C378" s="1"/>
      <c r="D378" s="26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2:18" x14ac:dyDescent="0.25">
      <c r="B379" s="1"/>
      <c r="C379" s="1"/>
      <c r="D379" s="26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2:18" x14ac:dyDescent="0.25">
      <c r="B380" s="1"/>
      <c r="C380" s="1"/>
      <c r="D380" s="26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2:18" x14ac:dyDescent="0.25">
      <c r="B381" s="1"/>
      <c r="C381" s="1"/>
      <c r="D381" s="26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2:18" x14ac:dyDescent="0.25">
      <c r="B382" s="1"/>
      <c r="C382" s="1"/>
      <c r="D382" s="26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2:18" x14ac:dyDescent="0.25">
      <c r="B383" s="1"/>
      <c r="C383" s="1"/>
      <c r="D383" s="26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2:18" x14ac:dyDescent="0.25">
      <c r="B384" s="1"/>
      <c r="C384" s="1"/>
      <c r="D384" s="26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2:18" x14ac:dyDescent="0.25">
      <c r="B385" s="1"/>
      <c r="C385" s="1"/>
      <c r="D385" s="26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2:18" x14ac:dyDescent="0.25">
      <c r="B386" s="1"/>
      <c r="C386" s="1"/>
      <c r="D386" s="26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2:18" x14ac:dyDescent="0.25">
      <c r="B387" s="1"/>
      <c r="C387" s="1"/>
      <c r="D387" s="26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2:18" x14ac:dyDescent="0.25">
      <c r="B388" s="1"/>
      <c r="C388" s="1"/>
      <c r="D388" s="26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2:18" x14ac:dyDescent="0.25">
      <c r="B389" s="1"/>
      <c r="C389" s="1"/>
      <c r="D389" s="26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2:18" x14ac:dyDescent="0.25">
      <c r="B390" s="1"/>
      <c r="C390" s="1"/>
      <c r="D390" s="26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2:18" x14ac:dyDescent="0.25">
      <c r="B391" s="1"/>
      <c r="C391" s="1"/>
      <c r="D391" s="26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2:18" x14ac:dyDescent="0.25">
      <c r="B392" s="1"/>
      <c r="C392" s="1"/>
      <c r="D392" s="26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2:18" x14ac:dyDescent="0.25">
      <c r="B393" s="1"/>
      <c r="C393" s="1"/>
      <c r="D393" s="26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2:18" x14ac:dyDescent="0.25">
      <c r="B394" s="1"/>
      <c r="C394" s="1"/>
      <c r="D394" s="26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2:18" x14ac:dyDescent="0.25">
      <c r="B395" s="1"/>
      <c r="C395" s="1"/>
      <c r="D395" s="26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2:18" x14ac:dyDescent="0.25">
      <c r="B396" s="1"/>
      <c r="C396" s="1"/>
      <c r="D396" s="26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2:18" x14ac:dyDescent="0.25">
      <c r="B397" s="1"/>
      <c r="C397" s="1"/>
      <c r="D397" s="26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2:18" x14ac:dyDescent="0.25">
      <c r="B398" s="1"/>
      <c r="C398" s="1"/>
      <c r="D398" s="26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2:18" x14ac:dyDescent="0.25">
      <c r="B399" s="1"/>
      <c r="C399" s="1"/>
      <c r="D399" s="26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2:18" x14ac:dyDescent="0.25">
      <c r="B400" s="1"/>
      <c r="C400" s="1"/>
      <c r="D400" s="26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2:18" x14ac:dyDescent="0.25">
      <c r="B401" s="1"/>
      <c r="C401" s="1"/>
      <c r="D401" s="26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2:18" x14ac:dyDescent="0.25">
      <c r="B402" s="1"/>
      <c r="C402" s="1"/>
      <c r="D402" s="26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2:18" x14ac:dyDescent="0.25">
      <c r="B403" s="1"/>
      <c r="C403" s="1"/>
      <c r="D403" s="26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2:18" x14ac:dyDescent="0.25">
      <c r="B404" s="1"/>
      <c r="C404" s="1"/>
      <c r="D404" s="26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2:18" x14ac:dyDescent="0.25">
      <c r="B405" s="1"/>
      <c r="C405" s="1"/>
      <c r="D405" s="26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2:18" x14ac:dyDescent="0.25">
      <c r="B406" s="1"/>
      <c r="C406" s="1"/>
      <c r="D406" s="26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2:18" x14ac:dyDescent="0.25">
      <c r="B407" s="1"/>
      <c r="C407" s="1"/>
      <c r="D407" s="26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2:18" x14ac:dyDescent="0.25">
      <c r="B408" s="1"/>
      <c r="C408" s="1"/>
      <c r="D408" s="26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2:18" x14ac:dyDescent="0.25">
      <c r="B409" s="1"/>
      <c r="C409" s="1"/>
      <c r="D409" s="26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2:18" x14ac:dyDescent="0.25">
      <c r="B410" s="1"/>
      <c r="C410" s="1"/>
      <c r="D410" s="26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2:18" x14ac:dyDescent="0.25">
      <c r="B411" s="1"/>
      <c r="C411" s="1"/>
      <c r="D411" s="26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2:18" x14ac:dyDescent="0.25">
      <c r="B412" s="1"/>
      <c r="C412" s="1"/>
      <c r="D412" s="26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2:18" x14ac:dyDescent="0.25">
      <c r="B413" s="1"/>
      <c r="C413" s="1"/>
      <c r="D413" s="26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2:18" x14ac:dyDescent="0.25">
      <c r="B414" s="1"/>
      <c r="C414" s="1"/>
      <c r="D414" s="26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2:18" x14ac:dyDescent="0.25">
      <c r="B415" s="1"/>
      <c r="C415" s="1"/>
      <c r="D415" s="26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2:18" x14ac:dyDescent="0.25">
      <c r="B416" s="1"/>
      <c r="C416" s="1"/>
      <c r="D416" s="26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2:18" x14ac:dyDescent="0.25">
      <c r="B417" s="1"/>
      <c r="C417" s="1"/>
      <c r="D417" s="26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2:18" x14ac:dyDescent="0.25">
      <c r="B418" s="1"/>
      <c r="C418" s="1"/>
      <c r="D418" s="26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2:18" x14ac:dyDescent="0.25">
      <c r="B419" s="1"/>
      <c r="C419" s="1"/>
      <c r="D419" s="26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2:18" x14ac:dyDescent="0.25">
      <c r="B420" s="1"/>
      <c r="C420" s="1"/>
      <c r="D420" s="26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2:18" x14ac:dyDescent="0.25">
      <c r="B421" s="1"/>
      <c r="C421" s="1"/>
      <c r="D421" s="26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2:18" x14ac:dyDescent="0.25">
      <c r="B422" s="1"/>
      <c r="C422" s="1"/>
      <c r="D422" s="26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2:18" x14ac:dyDescent="0.25">
      <c r="B423" s="1"/>
      <c r="C423" s="1"/>
      <c r="D423" s="26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2:18" x14ac:dyDescent="0.25">
      <c r="B424" s="1"/>
      <c r="C424" s="1"/>
      <c r="D424" s="26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2:18" x14ac:dyDescent="0.25">
      <c r="B425" s="1"/>
      <c r="C425" s="1"/>
      <c r="D425" s="26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2:18" x14ac:dyDescent="0.25">
      <c r="B426" s="1"/>
      <c r="C426" s="1"/>
      <c r="D426" s="26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2:18" x14ac:dyDescent="0.25">
      <c r="B427" s="1"/>
      <c r="C427" s="1"/>
      <c r="D427" s="26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2:18" x14ac:dyDescent="0.25">
      <c r="B428" s="1"/>
      <c r="C428" s="1"/>
      <c r="D428" s="26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2:18" x14ac:dyDescent="0.25">
      <c r="B429" s="1"/>
      <c r="C429" s="1"/>
      <c r="D429" s="26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2:18" x14ac:dyDescent="0.25">
      <c r="B430" s="1"/>
      <c r="C430" s="1"/>
      <c r="D430" s="26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2:18" x14ac:dyDescent="0.25">
      <c r="B431" s="1"/>
      <c r="C431" s="1"/>
      <c r="D431" s="26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2:18" x14ac:dyDescent="0.25">
      <c r="B432" s="1"/>
      <c r="C432" s="1"/>
      <c r="D432" s="26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2:18" x14ac:dyDescent="0.25">
      <c r="B433" s="1"/>
      <c r="C433" s="1"/>
      <c r="D433" s="26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2:18" x14ac:dyDescent="0.25">
      <c r="B434" s="1"/>
      <c r="C434" s="1"/>
      <c r="D434" s="26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2:18" x14ac:dyDescent="0.25">
      <c r="B435" s="1"/>
      <c r="C435" s="1"/>
      <c r="D435" s="26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2:18" x14ac:dyDescent="0.25">
      <c r="B436" s="1"/>
      <c r="C436" s="1"/>
      <c r="D436" s="26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2:18" x14ac:dyDescent="0.25">
      <c r="B437" s="1"/>
      <c r="C437" s="1"/>
      <c r="D437" s="26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2:18" x14ac:dyDescent="0.25">
      <c r="B438" s="1"/>
      <c r="C438" s="1"/>
      <c r="D438" s="26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2:18" x14ac:dyDescent="0.25">
      <c r="B439" s="1"/>
      <c r="C439" s="1"/>
      <c r="D439" s="26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2:18" x14ac:dyDescent="0.25">
      <c r="B440" s="1"/>
      <c r="C440" s="1"/>
      <c r="D440" s="26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2:18" x14ac:dyDescent="0.25">
      <c r="B441" s="1"/>
      <c r="C441" s="1"/>
      <c r="D441" s="26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2:18" x14ac:dyDescent="0.25">
      <c r="B442" s="1"/>
      <c r="C442" s="1"/>
      <c r="D442" s="26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2:18" x14ac:dyDescent="0.25">
      <c r="B443" s="1"/>
      <c r="C443" s="1"/>
      <c r="D443" s="26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2:18" x14ac:dyDescent="0.25">
      <c r="B444" s="1"/>
      <c r="C444" s="1"/>
      <c r="D444" s="26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2:18" x14ac:dyDescent="0.25">
      <c r="B445" s="1"/>
      <c r="C445" s="1"/>
      <c r="D445" s="26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2:18" x14ac:dyDescent="0.25">
      <c r="B446" s="1"/>
      <c r="C446" s="1"/>
      <c r="D446" s="26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2:18" x14ac:dyDescent="0.25">
      <c r="B447" s="1"/>
      <c r="C447" s="1"/>
      <c r="D447" s="26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2:18" x14ac:dyDescent="0.25">
      <c r="B448" s="1"/>
      <c r="C448" s="1"/>
      <c r="D448" s="26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2:18" x14ac:dyDescent="0.25">
      <c r="B449" s="1"/>
      <c r="C449" s="1"/>
      <c r="D449" s="26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2:18" x14ac:dyDescent="0.25">
      <c r="B450" s="1"/>
      <c r="C450" s="1"/>
      <c r="D450" s="26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2:18" x14ac:dyDescent="0.25">
      <c r="B451" s="1"/>
      <c r="C451" s="1"/>
      <c r="D451" s="26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2:18" x14ac:dyDescent="0.25">
      <c r="B452" s="1"/>
      <c r="C452" s="1"/>
      <c r="D452" s="26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2:18" x14ac:dyDescent="0.25">
      <c r="B453" s="1"/>
      <c r="C453" s="1"/>
      <c r="D453" s="26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2:18" x14ac:dyDescent="0.25">
      <c r="B454" s="1"/>
      <c r="C454" s="1"/>
      <c r="D454" s="26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2:18" x14ac:dyDescent="0.25">
      <c r="B455" s="1"/>
      <c r="C455" s="1"/>
      <c r="D455" s="26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2:18" x14ac:dyDescent="0.25">
      <c r="B456" s="1"/>
      <c r="C456" s="1"/>
      <c r="D456" s="26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2:18" x14ac:dyDescent="0.25">
      <c r="B457" s="1"/>
      <c r="C457" s="1"/>
      <c r="D457" s="26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2:18" x14ac:dyDescent="0.25">
      <c r="B458" s="1"/>
      <c r="C458" s="1"/>
      <c r="D458" s="26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2:18" x14ac:dyDescent="0.25">
      <c r="B459" s="1"/>
      <c r="C459" s="1"/>
      <c r="D459" s="26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2:18" x14ac:dyDescent="0.25">
      <c r="B460" s="1"/>
      <c r="C460" s="1"/>
      <c r="D460" s="26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2:18" x14ac:dyDescent="0.25">
      <c r="B461" s="1"/>
      <c r="C461" s="1"/>
      <c r="D461" s="26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2:18" x14ac:dyDescent="0.25">
      <c r="B462" s="1"/>
      <c r="C462" s="1"/>
      <c r="D462" s="26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2:18" x14ac:dyDescent="0.25">
      <c r="B463" s="1"/>
      <c r="C463" s="1"/>
      <c r="D463" s="26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2:18" x14ac:dyDescent="0.25">
      <c r="B464" s="1"/>
      <c r="C464" s="1"/>
      <c r="D464" s="26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2:18" x14ac:dyDescent="0.25">
      <c r="B465" s="1"/>
      <c r="C465" s="1"/>
      <c r="D465" s="26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2:18" x14ac:dyDescent="0.25">
      <c r="B466" s="1"/>
      <c r="C466" s="1"/>
      <c r="D466" s="26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2:18" x14ac:dyDescent="0.25">
      <c r="B467" s="1"/>
      <c r="C467" s="1"/>
      <c r="D467" s="26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2:18" x14ac:dyDescent="0.25">
      <c r="B468" s="1"/>
      <c r="C468" s="1"/>
      <c r="D468" s="26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2:18" x14ac:dyDescent="0.25">
      <c r="B469" s="1"/>
      <c r="C469" s="1"/>
      <c r="D469" s="26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2:18" x14ac:dyDescent="0.25">
      <c r="B470" s="1"/>
      <c r="C470" s="1"/>
      <c r="D470" s="26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2:18" x14ac:dyDescent="0.25">
      <c r="B471" s="1"/>
      <c r="C471" s="1"/>
      <c r="D471" s="26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2:18" x14ac:dyDescent="0.25">
      <c r="B472" s="1"/>
      <c r="C472" s="1"/>
      <c r="D472" s="26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2:18" x14ac:dyDescent="0.25">
      <c r="B473" s="1"/>
      <c r="C473" s="1"/>
      <c r="D473" s="26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2:18" x14ac:dyDescent="0.25">
      <c r="B474" s="1"/>
      <c r="C474" s="1"/>
      <c r="D474" s="26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2:18" x14ac:dyDescent="0.25">
      <c r="B475" s="1"/>
      <c r="C475" s="1"/>
      <c r="D475" s="26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2:18" x14ac:dyDescent="0.25">
      <c r="B476" s="1"/>
      <c r="C476" s="1"/>
      <c r="D476" s="26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2:18" x14ac:dyDescent="0.25">
      <c r="B477" s="1"/>
      <c r="C477" s="1"/>
      <c r="D477" s="26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2:18" x14ac:dyDescent="0.25">
      <c r="B478" s="1"/>
      <c r="C478" s="1"/>
      <c r="D478" s="26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2:18" x14ac:dyDescent="0.25">
      <c r="B479" s="1"/>
      <c r="C479" s="1"/>
      <c r="D479" s="26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2:18" x14ac:dyDescent="0.25">
      <c r="B480" s="1"/>
      <c r="C480" s="1"/>
      <c r="D480" s="26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2:18" x14ac:dyDescent="0.25">
      <c r="B481" s="1"/>
      <c r="C481" s="1"/>
      <c r="D481" s="26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2:18" x14ac:dyDescent="0.25">
      <c r="B482" s="1"/>
      <c r="C482" s="1"/>
      <c r="D482" s="26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2:18" x14ac:dyDescent="0.25">
      <c r="B483" s="1"/>
      <c r="C483" s="1"/>
      <c r="D483" s="26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2:18" x14ac:dyDescent="0.25">
      <c r="B484" s="1"/>
      <c r="C484" s="1"/>
      <c r="D484" s="26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2:18" x14ac:dyDescent="0.25">
      <c r="B485" s="1"/>
      <c r="C485" s="1"/>
      <c r="D485" s="26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2:18" x14ac:dyDescent="0.25">
      <c r="B486" s="1"/>
      <c r="C486" s="1"/>
      <c r="D486" s="26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2:18" x14ac:dyDescent="0.25">
      <c r="B487" s="1"/>
      <c r="C487" s="1"/>
      <c r="D487" s="26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2:18" x14ac:dyDescent="0.25">
      <c r="B488" s="1"/>
      <c r="C488" s="1"/>
      <c r="D488" s="26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2:18" x14ac:dyDescent="0.25">
      <c r="B489" s="1"/>
      <c r="C489" s="1"/>
      <c r="D489" s="26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2:18" x14ac:dyDescent="0.25">
      <c r="B490" s="1"/>
      <c r="C490" s="1"/>
      <c r="D490" s="26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2:18" x14ac:dyDescent="0.25">
      <c r="B491" s="1"/>
      <c r="C491" s="1"/>
      <c r="D491" s="26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2:18" x14ac:dyDescent="0.25">
      <c r="B492" s="1"/>
      <c r="C492" s="1"/>
      <c r="D492" s="26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2:18" x14ac:dyDescent="0.25">
      <c r="B493" s="1"/>
      <c r="C493" s="1"/>
      <c r="D493" s="26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2:18" x14ac:dyDescent="0.25">
      <c r="B494" s="1"/>
      <c r="C494" s="1"/>
      <c r="D494" s="26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2:18" x14ac:dyDescent="0.25">
      <c r="B495" s="1"/>
      <c r="C495" s="1"/>
      <c r="D495" s="26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2:18" x14ac:dyDescent="0.25">
      <c r="B496" s="1"/>
      <c r="C496" s="1"/>
      <c r="D496" s="26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2:18" x14ac:dyDescent="0.25">
      <c r="B497" s="1"/>
      <c r="C497" s="1"/>
      <c r="D497" s="26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2:18" x14ac:dyDescent="0.25">
      <c r="B498" s="1"/>
      <c r="C498" s="1"/>
      <c r="D498" s="26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2:18" x14ac:dyDescent="0.25">
      <c r="B499" s="1"/>
      <c r="C499" s="1"/>
      <c r="D499" s="26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2:18" x14ac:dyDescent="0.25">
      <c r="B500" s="1"/>
      <c r="C500" s="1"/>
      <c r="D500" s="26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2:18" x14ac:dyDescent="0.25">
      <c r="B501" s="1"/>
      <c r="C501" s="1"/>
      <c r="D501" s="26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2:18" x14ac:dyDescent="0.25">
      <c r="B502" s="1"/>
      <c r="C502" s="1"/>
      <c r="D502" s="26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2:18" x14ac:dyDescent="0.25">
      <c r="B503" s="1"/>
      <c r="C503" s="1"/>
      <c r="D503" s="26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2:18" x14ac:dyDescent="0.25">
      <c r="B504" s="1"/>
      <c r="C504" s="1"/>
      <c r="D504" s="26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2:18" x14ac:dyDescent="0.25">
      <c r="B505" s="1"/>
      <c r="C505" s="1"/>
      <c r="D505" s="26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2:18" x14ac:dyDescent="0.25">
      <c r="B506" s="1"/>
      <c r="C506" s="1"/>
      <c r="D506" s="26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2:18" x14ac:dyDescent="0.25">
      <c r="B507" s="1"/>
      <c r="C507" s="1"/>
      <c r="D507" s="26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2:18" x14ac:dyDescent="0.25">
      <c r="B508" s="1"/>
      <c r="C508" s="1"/>
      <c r="D508" s="26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2:18" x14ac:dyDescent="0.25">
      <c r="B509" s="1"/>
      <c r="C509" s="1"/>
      <c r="D509" s="26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2:18" x14ac:dyDescent="0.25">
      <c r="B510" s="1"/>
      <c r="C510" s="1"/>
      <c r="D510" s="26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2:18" x14ac:dyDescent="0.25">
      <c r="B511" s="1"/>
      <c r="C511" s="1"/>
      <c r="D511" s="26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2:18" x14ac:dyDescent="0.25">
      <c r="B512" s="1"/>
      <c r="C512" s="1"/>
      <c r="D512" s="26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2:18" x14ac:dyDescent="0.25">
      <c r="B513" s="1"/>
      <c r="C513" s="1"/>
      <c r="D513" s="26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2:18" x14ac:dyDescent="0.25">
      <c r="B514" s="1"/>
      <c r="C514" s="1"/>
      <c r="D514" s="26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2:18" x14ac:dyDescent="0.25">
      <c r="B515" s="1"/>
      <c r="C515" s="1"/>
      <c r="D515" s="26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2:18" x14ac:dyDescent="0.25">
      <c r="B516" s="1"/>
      <c r="C516" s="1"/>
      <c r="D516" s="26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2:18" x14ac:dyDescent="0.25">
      <c r="B517" s="1"/>
      <c r="C517" s="1"/>
      <c r="D517" s="26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2:18" x14ac:dyDescent="0.25">
      <c r="B518" s="1"/>
      <c r="C518" s="1"/>
      <c r="D518" s="26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2:18" x14ac:dyDescent="0.25">
      <c r="B519" s="1"/>
      <c r="C519" s="1"/>
      <c r="D519" s="26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2:18" x14ac:dyDescent="0.25">
      <c r="B520" s="1"/>
      <c r="C520" s="1"/>
      <c r="D520" s="26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2:18" x14ac:dyDescent="0.25">
      <c r="B521" s="1"/>
      <c r="C521" s="1"/>
      <c r="D521" s="26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2:18" x14ac:dyDescent="0.25">
      <c r="B522" s="1"/>
      <c r="C522" s="1"/>
      <c r="D522" s="26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2:18" x14ac:dyDescent="0.25">
      <c r="B523" s="1"/>
      <c r="C523" s="1"/>
      <c r="D523" s="26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2:18" x14ac:dyDescent="0.25">
      <c r="B524" s="1"/>
      <c r="C524" s="1"/>
      <c r="D524" s="26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2:18" x14ac:dyDescent="0.25">
      <c r="B525" s="1"/>
      <c r="C525" s="1"/>
      <c r="D525" s="26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2:18" x14ac:dyDescent="0.25">
      <c r="B526" s="1"/>
      <c r="C526" s="1"/>
      <c r="D526" s="26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2:18" x14ac:dyDescent="0.25">
      <c r="B527" s="1"/>
      <c r="C527" s="1"/>
      <c r="D527" s="26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2:18" x14ac:dyDescent="0.25">
      <c r="B528" s="1"/>
      <c r="C528" s="1"/>
      <c r="D528" s="26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2:18" x14ac:dyDescent="0.25">
      <c r="B529" s="1"/>
      <c r="C529" s="1"/>
      <c r="D529" s="26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2:18" x14ac:dyDescent="0.25">
      <c r="B530" s="1"/>
      <c r="C530" s="1"/>
      <c r="D530" s="26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2:18" x14ac:dyDescent="0.25">
      <c r="B531" s="1"/>
      <c r="C531" s="1"/>
      <c r="D531" s="26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2:18" x14ac:dyDescent="0.25">
      <c r="B532" s="1"/>
      <c r="C532" s="1"/>
      <c r="D532" s="26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2:18" x14ac:dyDescent="0.25">
      <c r="B533" s="1"/>
      <c r="C533" s="1"/>
      <c r="D533" s="26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2:18" x14ac:dyDescent="0.25">
      <c r="B534" s="1"/>
      <c r="C534" s="1"/>
      <c r="D534" s="26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2:18" x14ac:dyDescent="0.25">
      <c r="B535" s="1"/>
      <c r="C535" s="1"/>
      <c r="D535" s="26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2:18" x14ac:dyDescent="0.25">
      <c r="B536" s="1"/>
      <c r="C536" s="1"/>
      <c r="D536" s="26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2:18" x14ac:dyDescent="0.25">
      <c r="B537" s="1"/>
      <c r="C537" s="1"/>
      <c r="D537" s="26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2:18" x14ac:dyDescent="0.25">
      <c r="B538" s="1"/>
      <c r="C538" s="1"/>
      <c r="D538" s="26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2:18" x14ac:dyDescent="0.25">
      <c r="B539" s="1"/>
      <c r="C539" s="1"/>
      <c r="D539" s="26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2:18" x14ac:dyDescent="0.25">
      <c r="B540" s="1"/>
      <c r="C540" s="1"/>
      <c r="D540" s="26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2:18" x14ac:dyDescent="0.25">
      <c r="B541" s="1"/>
      <c r="C541" s="1"/>
      <c r="D541" s="26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2:18" x14ac:dyDescent="0.25">
      <c r="B542" s="1"/>
      <c r="C542" s="1"/>
      <c r="D542" s="26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2:18" x14ac:dyDescent="0.25">
      <c r="B543" s="1"/>
      <c r="C543" s="1"/>
      <c r="D543" s="26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2:18" x14ac:dyDescent="0.25">
      <c r="B544" s="1"/>
      <c r="C544" s="1"/>
      <c r="D544" s="26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2:18" x14ac:dyDescent="0.25">
      <c r="B545" s="1"/>
      <c r="C545" s="1"/>
      <c r="D545" s="26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2:18" x14ac:dyDescent="0.25">
      <c r="B546" s="1"/>
      <c r="C546" s="1"/>
      <c r="D546" s="26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2:18" x14ac:dyDescent="0.25">
      <c r="B547" s="1"/>
      <c r="C547" s="1"/>
      <c r="D547" s="26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2:18" x14ac:dyDescent="0.25">
      <c r="B548" s="1"/>
      <c r="C548" s="1"/>
      <c r="D548" s="26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2:18" x14ac:dyDescent="0.25">
      <c r="B549" s="1"/>
      <c r="C549" s="1"/>
      <c r="D549" s="26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2:18" x14ac:dyDescent="0.25">
      <c r="B550" s="1"/>
      <c r="C550" s="1"/>
      <c r="D550" s="26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2:18" x14ac:dyDescent="0.25">
      <c r="B551" s="1"/>
      <c r="C551" s="1"/>
      <c r="D551" s="26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2:18" x14ac:dyDescent="0.25">
      <c r="B552" s="1"/>
      <c r="C552" s="1"/>
      <c r="D552" s="26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2:18" x14ac:dyDescent="0.25">
      <c r="B553" s="1"/>
      <c r="C553" s="1"/>
      <c r="D553" s="26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2:18" x14ac:dyDescent="0.25">
      <c r="B554" s="1"/>
      <c r="C554" s="1"/>
      <c r="D554" s="26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2:18" x14ac:dyDescent="0.25">
      <c r="B555" s="1"/>
      <c r="C555" s="1"/>
      <c r="D555" s="26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2:18" x14ac:dyDescent="0.25">
      <c r="B556" s="1"/>
      <c r="C556" s="1"/>
      <c r="D556" s="26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2:18" x14ac:dyDescent="0.25">
      <c r="B557" s="1"/>
      <c r="C557" s="1"/>
      <c r="D557" s="26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2:18" x14ac:dyDescent="0.25">
      <c r="B558" s="1"/>
      <c r="C558" s="1"/>
      <c r="D558" s="26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2:18" x14ac:dyDescent="0.25">
      <c r="B559" s="1"/>
      <c r="C559" s="1"/>
      <c r="D559" s="26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2:18" x14ac:dyDescent="0.25">
      <c r="B560" s="1"/>
      <c r="C560" s="1"/>
      <c r="D560" s="26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2:18" x14ac:dyDescent="0.25">
      <c r="B561" s="1"/>
      <c r="C561" s="1"/>
      <c r="D561" s="26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2:18" x14ac:dyDescent="0.25">
      <c r="B562" s="1"/>
      <c r="C562" s="1"/>
      <c r="D562" s="26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2:18" x14ac:dyDescent="0.25">
      <c r="B563" s="1"/>
      <c r="C563" s="1"/>
      <c r="D563" s="26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2:18" x14ac:dyDescent="0.25">
      <c r="B564" s="1"/>
      <c r="C564" s="1"/>
      <c r="D564" s="26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2:18" x14ac:dyDescent="0.25">
      <c r="B565" s="1"/>
      <c r="C565" s="1"/>
      <c r="D565" s="26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2:18" x14ac:dyDescent="0.25">
      <c r="B566" s="1"/>
      <c r="C566" s="1"/>
      <c r="D566" s="26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2:18" x14ac:dyDescent="0.25">
      <c r="B567" s="1"/>
      <c r="C567" s="1"/>
      <c r="D567" s="26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2:18" x14ac:dyDescent="0.25">
      <c r="B568" s="1"/>
      <c r="C568" s="1"/>
      <c r="D568" s="26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2:18" x14ac:dyDescent="0.25">
      <c r="B569" s="1"/>
      <c r="C569" s="1"/>
      <c r="D569" s="26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2:18" x14ac:dyDescent="0.25">
      <c r="B570" s="1"/>
      <c r="C570" s="1"/>
      <c r="D570" s="26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2:18" x14ac:dyDescent="0.25">
      <c r="B571" s="1"/>
      <c r="C571" s="1"/>
      <c r="D571" s="26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2:18" x14ac:dyDescent="0.25">
      <c r="B572" s="1"/>
      <c r="C572" s="1"/>
      <c r="D572" s="26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2:18" x14ac:dyDescent="0.25">
      <c r="B573" s="1"/>
      <c r="C573" s="1"/>
      <c r="D573" s="26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2:18" x14ac:dyDescent="0.25">
      <c r="B574" s="1"/>
      <c r="C574" s="1"/>
      <c r="D574" s="26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2:18" x14ac:dyDescent="0.25">
      <c r="B575" s="1"/>
      <c r="C575" s="1"/>
      <c r="D575" s="26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2:18" x14ac:dyDescent="0.25">
      <c r="B576" s="1"/>
      <c r="C576" s="1"/>
      <c r="D576" s="26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2:18" x14ac:dyDescent="0.25">
      <c r="B577" s="1"/>
      <c r="C577" s="1"/>
      <c r="D577" s="26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2:18" x14ac:dyDescent="0.25">
      <c r="B578" s="1"/>
      <c r="C578" s="1"/>
      <c r="D578" s="26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2:18" x14ac:dyDescent="0.25">
      <c r="B579" s="1"/>
      <c r="C579" s="1"/>
      <c r="D579" s="26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2:18" x14ac:dyDescent="0.25">
      <c r="B580" s="1"/>
      <c r="C580" s="1"/>
      <c r="D580" s="26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2:18" x14ac:dyDescent="0.25">
      <c r="B581" s="1"/>
      <c r="C581" s="1"/>
      <c r="D581" s="26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2:18" x14ac:dyDescent="0.25">
      <c r="B582" s="1"/>
      <c r="C582" s="1"/>
      <c r="D582" s="26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2:18" x14ac:dyDescent="0.25">
      <c r="B583" s="1"/>
      <c r="C583" s="1"/>
      <c r="D583" s="26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2:18" x14ac:dyDescent="0.25">
      <c r="B584" s="1"/>
      <c r="C584" s="1"/>
      <c r="D584" s="26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2:18" x14ac:dyDescent="0.25">
      <c r="B585" s="1"/>
      <c r="C585" s="1"/>
      <c r="D585" s="26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2:18" x14ac:dyDescent="0.25">
      <c r="B586" s="1"/>
      <c r="C586" s="1"/>
      <c r="D586" s="26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2:18" x14ac:dyDescent="0.25">
      <c r="B587" s="1"/>
      <c r="C587" s="1"/>
      <c r="D587" s="26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2:18" x14ac:dyDescent="0.25">
      <c r="B588" s="1"/>
      <c r="C588" s="1"/>
      <c r="D588" s="26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2:18" x14ac:dyDescent="0.25">
      <c r="B589" s="1"/>
      <c r="C589" s="1"/>
      <c r="D589" s="26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2:18" x14ac:dyDescent="0.25">
      <c r="B590" s="1"/>
      <c r="C590" s="1"/>
      <c r="D590" s="26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2:18" x14ac:dyDescent="0.25">
      <c r="B591" s="1"/>
      <c r="C591" s="1"/>
      <c r="D591" s="26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2:18" x14ac:dyDescent="0.25">
      <c r="B592" s="1"/>
      <c r="C592" s="1"/>
      <c r="D592" s="26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2:18" x14ac:dyDescent="0.25">
      <c r="B593" s="1"/>
      <c r="C593" s="1"/>
      <c r="D593" s="26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2:18" x14ac:dyDescent="0.25">
      <c r="B594" s="1"/>
      <c r="C594" s="1"/>
      <c r="D594" s="26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2:18" x14ac:dyDescent="0.25">
      <c r="B595" s="1"/>
      <c r="C595" s="1"/>
      <c r="D595" s="26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2:18" x14ac:dyDescent="0.25">
      <c r="B596" s="1"/>
      <c r="C596" s="1"/>
      <c r="D596" s="26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2:18" x14ac:dyDescent="0.25">
      <c r="B597" s="1"/>
      <c r="C597" s="1"/>
      <c r="D597" s="26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2:18" x14ac:dyDescent="0.25">
      <c r="B598" s="1"/>
      <c r="C598" s="1"/>
      <c r="D598" s="26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2:18" x14ac:dyDescent="0.25">
      <c r="B599" s="1"/>
      <c r="C599" s="1"/>
      <c r="D599" s="26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2:18" x14ac:dyDescent="0.25">
      <c r="B600" s="1"/>
      <c r="C600" s="1"/>
      <c r="D600" s="26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2:18" x14ac:dyDescent="0.25">
      <c r="B601" s="1"/>
      <c r="C601" s="1"/>
      <c r="D601" s="26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2:18" x14ac:dyDescent="0.25">
      <c r="B602" s="1"/>
      <c r="C602" s="1"/>
      <c r="D602" s="26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2:18" x14ac:dyDescent="0.25">
      <c r="B603" s="1"/>
      <c r="C603" s="1"/>
      <c r="D603" s="26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2:18" x14ac:dyDescent="0.25">
      <c r="B604" s="1"/>
      <c r="C604" s="1"/>
      <c r="D604" s="26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2:18" x14ac:dyDescent="0.25">
      <c r="B605" s="1"/>
      <c r="C605" s="1"/>
      <c r="D605" s="26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2:18" x14ac:dyDescent="0.25">
      <c r="B606" s="1"/>
      <c r="C606" s="1"/>
      <c r="D606" s="26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2:18" x14ac:dyDescent="0.25">
      <c r="B607" s="1"/>
      <c r="C607" s="1"/>
      <c r="D607" s="26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2:18" x14ac:dyDescent="0.25">
      <c r="B608" s="1"/>
      <c r="C608" s="1"/>
      <c r="D608" s="26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2:18" x14ac:dyDescent="0.25">
      <c r="B609" s="1"/>
      <c r="C609" s="1"/>
      <c r="D609" s="26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2:18" x14ac:dyDescent="0.25">
      <c r="B610" s="1"/>
      <c r="C610" s="1"/>
      <c r="D610" s="26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2:18" x14ac:dyDescent="0.25">
      <c r="B611" s="1"/>
      <c r="C611" s="1"/>
      <c r="D611" s="26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2:18" x14ac:dyDescent="0.25">
      <c r="B612" s="1"/>
      <c r="C612" s="1"/>
      <c r="D612" s="26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2:18" x14ac:dyDescent="0.25">
      <c r="B613" s="1"/>
      <c r="C613" s="1"/>
      <c r="D613" s="26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2:18" x14ac:dyDescent="0.25">
      <c r="B614" s="1"/>
      <c r="C614" s="1"/>
      <c r="D614" s="26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2:18" x14ac:dyDescent="0.25">
      <c r="B615" s="1"/>
      <c r="C615" s="1"/>
      <c r="D615" s="26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2:18" x14ac:dyDescent="0.25">
      <c r="B616" s="1"/>
      <c r="C616" s="1"/>
      <c r="D616" s="26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2:18" x14ac:dyDescent="0.25">
      <c r="B617" s="1"/>
      <c r="C617" s="1"/>
      <c r="D617" s="26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2:18" x14ac:dyDescent="0.25">
      <c r="B618" s="1"/>
      <c r="C618" s="1"/>
      <c r="D618" s="26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2:18" x14ac:dyDescent="0.25">
      <c r="B619" s="1"/>
      <c r="C619" s="1"/>
      <c r="D619" s="26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2:18" x14ac:dyDescent="0.25">
      <c r="B620" s="1"/>
      <c r="C620" s="1"/>
      <c r="D620" s="26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2:18" x14ac:dyDescent="0.25">
      <c r="B621" s="1"/>
      <c r="C621" s="1"/>
      <c r="D621" s="26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2:18" x14ac:dyDescent="0.25">
      <c r="B622" s="1"/>
      <c r="C622" s="1"/>
      <c r="D622" s="26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2:18" x14ac:dyDescent="0.25">
      <c r="B623" s="1"/>
      <c r="C623" s="1"/>
      <c r="D623" s="26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2:18" x14ac:dyDescent="0.25">
      <c r="B624" s="1"/>
      <c r="C624" s="1"/>
      <c r="D624" s="26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2:18" x14ac:dyDescent="0.25">
      <c r="B625" s="1"/>
      <c r="C625" s="1"/>
      <c r="D625" s="26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2:18" x14ac:dyDescent="0.25">
      <c r="B626" s="1"/>
      <c r="C626" s="1"/>
      <c r="D626" s="26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2:18" x14ac:dyDescent="0.25">
      <c r="B627" s="1"/>
      <c r="C627" s="1"/>
      <c r="D627" s="26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2:18" x14ac:dyDescent="0.25">
      <c r="B628" s="1"/>
      <c r="C628" s="1"/>
      <c r="D628" s="26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2:18" x14ac:dyDescent="0.25">
      <c r="B629" s="1"/>
      <c r="C629" s="1"/>
      <c r="D629" s="26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2:18" x14ac:dyDescent="0.25">
      <c r="B630" s="1"/>
      <c r="C630" s="1"/>
      <c r="D630" s="26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2:18" x14ac:dyDescent="0.25">
      <c r="B631" s="1"/>
      <c r="C631" s="1"/>
      <c r="D631" s="26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2:18" x14ac:dyDescent="0.25">
      <c r="B632" s="1"/>
      <c r="C632" s="1"/>
      <c r="D632" s="26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2:18" x14ac:dyDescent="0.25">
      <c r="B633" s="1"/>
      <c r="C633" s="1"/>
      <c r="D633" s="26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2:18" x14ac:dyDescent="0.25">
      <c r="B634" s="1"/>
      <c r="C634" s="1"/>
      <c r="D634" s="26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2:18" x14ac:dyDescent="0.25">
      <c r="B635" s="1"/>
      <c r="C635" s="1"/>
      <c r="D635" s="26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2:18" x14ac:dyDescent="0.25">
      <c r="B636" s="1"/>
      <c r="C636" s="1"/>
      <c r="D636" s="26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2:18" x14ac:dyDescent="0.25">
      <c r="B637" s="1"/>
      <c r="C637" s="1"/>
      <c r="D637" s="26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2:18" x14ac:dyDescent="0.25">
      <c r="B638" s="1"/>
      <c r="C638" s="1"/>
      <c r="D638" s="26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2:18" x14ac:dyDescent="0.25">
      <c r="B639" s="1"/>
      <c r="C639" s="1"/>
      <c r="D639" s="26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2:18" x14ac:dyDescent="0.25">
      <c r="B640" s="1"/>
      <c r="C640" s="1"/>
      <c r="D640" s="26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2:18" x14ac:dyDescent="0.25">
      <c r="B641" s="1"/>
      <c r="C641" s="1"/>
      <c r="D641" s="26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2:18" x14ac:dyDescent="0.25">
      <c r="B642" s="1"/>
      <c r="C642" s="1"/>
      <c r="D642" s="26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2:18" x14ac:dyDescent="0.25">
      <c r="B643" s="1"/>
      <c r="C643" s="1"/>
      <c r="D643" s="26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2:18" x14ac:dyDescent="0.25">
      <c r="B644" s="1"/>
      <c r="C644" s="1"/>
      <c r="D644" s="26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2:18" x14ac:dyDescent="0.25">
      <c r="B645" s="1"/>
      <c r="C645" s="1"/>
      <c r="D645" s="26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2:18" x14ac:dyDescent="0.25">
      <c r="B646" s="1"/>
      <c r="C646" s="1"/>
      <c r="D646" s="26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2:18" x14ac:dyDescent="0.25">
      <c r="B647" s="1"/>
      <c r="C647" s="1"/>
      <c r="D647" s="26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2:18" x14ac:dyDescent="0.25">
      <c r="B648" s="1"/>
      <c r="C648" s="1"/>
      <c r="D648" s="26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2:18" x14ac:dyDescent="0.25">
      <c r="B649" s="1"/>
      <c r="C649" s="1"/>
      <c r="D649" s="26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2:18" x14ac:dyDescent="0.25">
      <c r="B650" s="1"/>
      <c r="C650" s="1"/>
      <c r="D650" s="26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2:18" x14ac:dyDescent="0.25">
      <c r="B651" s="1"/>
      <c r="C651" s="1"/>
      <c r="D651" s="26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2:18" x14ac:dyDescent="0.25">
      <c r="B652" s="1"/>
      <c r="C652" s="1"/>
      <c r="D652" s="26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2:18" x14ac:dyDescent="0.25">
      <c r="B653" s="1"/>
      <c r="C653" s="1"/>
      <c r="D653" s="26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2:18" x14ac:dyDescent="0.25">
      <c r="B654" s="1"/>
      <c r="C654" s="1"/>
      <c r="D654" s="26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2:18" x14ac:dyDescent="0.25">
      <c r="B655" s="1"/>
      <c r="C655" s="1"/>
      <c r="D655" s="26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2:18" x14ac:dyDescent="0.25">
      <c r="B656" s="1"/>
      <c r="C656" s="1"/>
      <c r="D656" s="26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2:18" x14ac:dyDescent="0.25">
      <c r="B657" s="1"/>
      <c r="C657" s="1"/>
      <c r="D657" s="26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2:18" x14ac:dyDescent="0.25">
      <c r="B658" s="1"/>
      <c r="C658" s="1"/>
      <c r="D658" s="26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2:18" x14ac:dyDescent="0.25">
      <c r="B659" s="1"/>
      <c r="C659" s="1"/>
      <c r="D659" s="26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2:18" x14ac:dyDescent="0.25">
      <c r="B660" s="1"/>
      <c r="C660" s="1"/>
      <c r="D660" s="26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2:18" x14ac:dyDescent="0.25">
      <c r="B661" s="1"/>
      <c r="C661" s="1"/>
      <c r="D661" s="26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2:18" x14ac:dyDescent="0.25">
      <c r="B662" s="1"/>
      <c r="C662" s="1"/>
      <c r="D662" s="26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2:18" x14ac:dyDescent="0.25">
      <c r="B663" s="1"/>
      <c r="C663" s="1"/>
      <c r="D663" s="26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2:18" x14ac:dyDescent="0.25">
      <c r="B664" s="1"/>
      <c r="C664" s="1"/>
      <c r="D664" s="26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2:18" x14ac:dyDescent="0.25">
      <c r="B665" s="1"/>
      <c r="C665" s="1"/>
      <c r="D665" s="26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2:18" x14ac:dyDescent="0.25">
      <c r="B666" s="1"/>
      <c r="C666" s="1"/>
      <c r="D666" s="26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2:18" x14ac:dyDescent="0.25">
      <c r="B667" s="1"/>
      <c r="C667" s="1"/>
      <c r="D667" s="26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2:18" x14ac:dyDescent="0.25">
      <c r="B668" s="1"/>
      <c r="C668" s="1"/>
      <c r="D668" s="26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2:18" x14ac:dyDescent="0.25">
      <c r="B669" s="1"/>
      <c r="C669" s="1"/>
      <c r="D669" s="26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2:18" x14ac:dyDescent="0.25">
      <c r="B670" s="1"/>
      <c r="C670" s="1"/>
      <c r="D670" s="26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2:18" x14ac:dyDescent="0.25">
      <c r="B671" s="1"/>
      <c r="C671" s="1"/>
      <c r="D671" s="26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2:18" x14ac:dyDescent="0.25">
      <c r="B672" s="1"/>
      <c r="C672" s="1"/>
      <c r="D672" s="26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2:18" x14ac:dyDescent="0.25">
      <c r="B673" s="1"/>
      <c r="C673" s="1"/>
      <c r="D673" s="26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2:18" x14ac:dyDescent="0.25">
      <c r="B674" s="1"/>
      <c r="C674" s="1"/>
      <c r="D674" s="26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2:18" x14ac:dyDescent="0.25">
      <c r="B675" s="1"/>
      <c r="C675" s="1"/>
      <c r="D675" s="26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2:18" x14ac:dyDescent="0.25">
      <c r="B676" s="1"/>
      <c r="C676" s="1"/>
      <c r="D676" s="26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2:18" x14ac:dyDescent="0.25">
      <c r="B677" s="1"/>
      <c r="C677" s="1"/>
      <c r="D677" s="26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2:18" x14ac:dyDescent="0.25">
      <c r="B678" s="1"/>
      <c r="C678" s="1"/>
      <c r="D678" s="26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2:18" x14ac:dyDescent="0.25">
      <c r="B679" s="1"/>
      <c r="C679" s="1"/>
      <c r="D679" s="26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2:18" x14ac:dyDescent="0.25">
      <c r="B680" s="1"/>
      <c r="C680" s="1"/>
      <c r="D680" s="26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2:18" x14ac:dyDescent="0.25">
      <c r="B681" s="1"/>
      <c r="C681" s="1"/>
      <c r="D681" s="26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2:18" x14ac:dyDescent="0.25">
      <c r="B682" s="1"/>
      <c r="C682" s="1"/>
      <c r="D682" s="26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2:18" x14ac:dyDescent="0.25">
      <c r="B683" s="1"/>
      <c r="C683" s="1"/>
      <c r="D683" s="26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2:18" x14ac:dyDescent="0.25">
      <c r="B684" s="1"/>
      <c r="C684" s="1"/>
      <c r="D684" s="26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2:18" x14ac:dyDescent="0.25">
      <c r="B685" s="1"/>
      <c r="C685" s="1"/>
      <c r="D685" s="26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2:18" x14ac:dyDescent="0.25">
      <c r="B686" s="1"/>
      <c r="C686" s="1"/>
      <c r="D686" s="26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2:18" x14ac:dyDescent="0.25">
      <c r="B687" s="1"/>
      <c r="C687" s="1"/>
      <c r="D687" s="26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2:18" x14ac:dyDescent="0.25">
      <c r="B688" s="1"/>
      <c r="C688" s="1"/>
      <c r="D688" s="26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2:18" x14ac:dyDescent="0.25">
      <c r="B689" s="1"/>
      <c r="C689" s="1"/>
      <c r="D689" s="26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2:18" x14ac:dyDescent="0.25">
      <c r="B690" s="1"/>
      <c r="C690" s="1"/>
      <c r="D690" s="26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2:18" x14ac:dyDescent="0.25">
      <c r="B691" s="1"/>
      <c r="C691" s="1"/>
      <c r="D691" s="26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2:18" x14ac:dyDescent="0.25">
      <c r="B692" s="1"/>
      <c r="C692" s="1"/>
      <c r="D692" s="26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2:18" x14ac:dyDescent="0.25">
      <c r="B693" s="1"/>
      <c r="C693" s="1"/>
      <c r="D693" s="26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2:18" x14ac:dyDescent="0.25">
      <c r="B694" s="1"/>
      <c r="C694" s="1"/>
      <c r="D694" s="26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2:18" x14ac:dyDescent="0.25">
      <c r="B695" s="1"/>
      <c r="C695" s="1"/>
      <c r="D695" s="26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2:18" x14ac:dyDescent="0.25">
      <c r="B696" s="1"/>
      <c r="C696" s="1"/>
      <c r="D696" s="26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2:18" x14ac:dyDescent="0.25">
      <c r="B697" s="1"/>
      <c r="C697" s="1"/>
      <c r="D697" s="26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2:18" x14ac:dyDescent="0.25">
      <c r="B698" s="1"/>
      <c r="C698" s="1"/>
      <c r="D698" s="26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2:18" x14ac:dyDescent="0.25">
      <c r="B699" s="1"/>
      <c r="C699" s="1"/>
      <c r="D699" s="26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2:18" x14ac:dyDescent="0.25">
      <c r="B700" s="1"/>
      <c r="C700" s="1"/>
      <c r="D700" s="26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2:18" x14ac:dyDescent="0.25">
      <c r="B701" s="1"/>
      <c r="C701" s="1"/>
      <c r="D701" s="26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2:18" x14ac:dyDescent="0.25">
      <c r="B702" s="1"/>
      <c r="C702" s="1"/>
      <c r="D702" s="26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2:18" x14ac:dyDescent="0.25">
      <c r="B703" s="1"/>
      <c r="C703" s="1"/>
      <c r="D703" s="26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2:18" x14ac:dyDescent="0.25">
      <c r="B704" s="1"/>
      <c r="C704" s="1"/>
      <c r="D704" s="26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2:18" x14ac:dyDescent="0.25">
      <c r="B705" s="1"/>
      <c r="C705" s="1"/>
      <c r="D705" s="26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2:18" x14ac:dyDescent="0.25">
      <c r="B706" s="1"/>
      <c r="C706" s="1"/>
      <c r="D706" s="26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2:18" x14ac:dyDescent="0.25">
      <c r="B707" s="1"/>
      <c r="C707" s="1"/>
      <c r="D707" s="26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2:18" x14ac:dyDescent="0.25">
      <c r="B708" s="1"/>
      <c r="C708" s="1"/>
      <c r="D708" s="26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2:18" x14ac:dyDescent="0.25">
      <c r="B709" s="1"/>
      <c r="C709" s="1"/>
      <c r="D709" s="26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2:18" x14ac:dyDescent="0.25">
      <c r="B710" s="1"/>
      <c r="C710" s="1"/>
      <c r="D710" s="26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2:18" x14ac:dyDescent="0.25">
      <c r="B711" s="1"/>
      <c r="C711" s="1"/>
      <c r="D711" s="26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2:18" x14ac:dyDescent="0.25">
      <c r="B712" s="1"/>
      <c r="C712" s="1"/>
      <c r="D712" s="26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2:18" x14ac:dyDescent="0.25">
      <c r="B713" s="1"/>
      <c r="C713" s="1"/>
      <c r="D713" s="26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2:18" x14ac:dyDescent="0.25">
      <c r="B714" s="1"/>
      <c r="C714" s="1"/>
      <c r="D714" s="26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2:18" x14ac:dyDescent="0.25">
      <c r="B715" s="1"/>
      <c r="C715" s="1"/>
      <c r="D715" s="26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2:18" x14ac:dyDescent="0.25">
      <c r="B716" s="1"/>
      <c r="C716" s="1"/>
      <c r="D716" s="26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2:18" x14ac:dyDescent="0.25">
      <c r="B717" s="1"/>
      <c r="C717" s="1"/>
      <c r="D717" s="26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2:18" x14ac:dyDescent="0.25">
      <c r="B718" s="1"/>
      <c r="C718" s="1"/>
      <c r="D718" s="26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2:18" x14ac:dyDescent="0.25">
      <c r="B719" s="1"/>
      <c r="C719" s="1"/>
      <c r="D719" s="26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2:18" x14ac:dyDescent="0.25">
      <c r="B720" s="1"/>
      <c r="C720" s="1"/>
      <c r="D720" s="26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2:18" x14ac:dyDescent="0.25">
      <c r="B721" s="1"/>
      <c r="C721" s="1"/>
      <c r="D721" s="26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2:18" x14ac:dyDescent="0.25">
      <c r="B722" s="1"/>
      <c r="C722" s="1"/>
      <c r="D722" s="26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2:18" x14ac:dyDescent="0.25">
      <c r="B723" s="1"/>
      <c r="C723" s="1"/>
      <c r="D723" s="26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2:18" x14ac:dyDescent="0.25">
      <c r="B724" s="1"/>
      <c r="C724" s="1"/>
      <c r="D724" s="26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2:18" x14ac:dyDescent="0.25">
      <c r="B725" s="1"/>
      <c r="C725" s="1"/>
      <c r="D725" s="26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2:18" x14ac:dyDescent="0.25">
      <c r="B726" s="1"/>
      <c r="C726" s="1"/>
      <c r="D726" s="26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2:18" x14ac:dyDescent="0.25">
      <c r="B727" s="1"/>
      <c r="C727" s="1"/>
      <c r="D727" s="26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2:18" x14ac:dyDescent="0.25">
      <c r="B728" s="1"/>
      <c r="C728" s="1"/>
      <c r="D728" s="26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2:18" x14ac:dyDescent="0.25">
      <c r="B729" s="1"/>
      <c r="C729" s="1"/>
      <c r="D729" s="26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2:18" x14ac:dyDescent="0.25">
      <c r="B730" s="1"/>
      <c r="C730" s="1"/>
      <c r="D730" s="26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2:18" x14ac:dyDescent="0.25">
      <c r="B731" s="1"/>
      <c r="C731" s="1"/>
      <c r="D731" s="26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2:18" x14ac:dyDescent="0.25">
      <c r="B732" s="1"/>
      <c r="C732" s="1"/>
      <c r="D732" s="26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2:18" x14ac:dyDescent="0.25">
      <c r="B733" s="1"/>
      <c r="C733" s="1"/>
      <c r="D733" s="26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2:18" x14ac:dyDescent="0.25">
      <c r="B734" s="1"/>
      <c r="C734" s="1"/>
      <c r="D734" s="26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2:18" x14ac:dyDescent="0.25">
      <c r="B735" s="1"/>
      <c r="C735" s="1"/>
      <c r="D735" s="26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2:18" x14ac:dyDescent="0.25">
      <c r="B736" s="1"/>
      <c r="C736" s="1"/>
      <c r="D736" s="26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2:18" x14ac:dyDescent="0.25">
      <c r="B737" s="1"/>
      <c r="C737" s="1"/>
      <c r="D737" s="26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2:18" x14ac:dyDescent="0.25">
      <c r="B738" s="1"/>
      <c r="C738" s="1"/>
      <c r="D738" s="26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2:18" x14ac:dyDescent="0.25">
      <c r="B739" s="1"/>
      <c r="C739" s="1"/>
      <c r="D739" s="26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2:18" x14ac:dyDescent="0.25">
      <c r="B740" s="1"/>
      <c r="C740" s="1"/>
      <c r="D740" s="26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2:18" x14ac:dyDescent="0.25">
      <c r="B741" s="1"/>
      <c r="C741" s="1"/>
      <c r="D741" s="26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2:18" x14ac:dyDescent="0.25">
      <c r="B742" s="1"/>
      <c r="C742" s="1"/>
      <c r="D742" s="26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2:18" x14ac:dyDescent="0.25">
      <c r="B743" s="1"/>
      <c r="C743" s="1"/>
      <c r="D743" s="26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2:18" x14ac:dyDescent="0.25">
      <c r="B744" s="1"/>
      <c r="C744" s="1"/>
      <c r="D744" s="26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2:18" x14ac:dyDescent="0.25">
      <c r="B745" s="1"/>
      <c r="C745" s="1"/>
      <c r="D745" s="26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2:18" x14ac:dyDescent="0.25">
      <c r="B746" s="1"/>
      <c r="C746" s="1"/>
      <c r="D746" s="26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2:18" x14ac:dyDescent="0.25">
      <c r="B747" s="1"/>
      <c r="C747" s="1"/>
      <c r="D747" s="26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2:18" x14ac:dyDescent="0.25">
      <c r="B748" s="1"/>
      <c r="C748" s="1"/>
      <c r="D748" s="26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2:18" x14ac:dyDescent="0.25">
      <c r="B749" s="1"/>
      <c r="C749" s="1"/>
      <c r="D749" s="26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2:18" x14ac:dyDescent="0.25">
      <c r="B750" s="1"/>
      <c r="C750" s="1"/>
      <c r="D750" s="26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2:18" x14ac:dyDescent="0.25">
      <c r="B751" s="1"/>
      <c r="C751" s="1"/>
      <c r="D751" s="26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2:18" x14ac:dyDescent="0.25">
      <c r="B752" s="1"/>
      <c r="C752" s="1"/>
      <c r="D752" s="26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2:18" x14ac:dyDescent="0.25">
      <c r="B753" s="1"/>
      <c r="C753" s="1"/>
      <c r="D753" s="26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2:18" x14ac:dyDescent="0.25">
      <c r="B754" s="1"/>
      <c r="C754" s="1"/>
      <c r="D754" s="26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2:18" x14ac:dyDescent="0.25">
      <c r="B755" s="1"/>
      <c r="C755" s="1"/>
      <c r="D755" s="26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2:18" x14ac:dyDescent="0.25">
      <c r="B756" s="1"/>
      <c r="C756" s="1"/>
      <c r="D756" s="26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2:18" x14ac:dyDescent="0.25">
      <c r="B757" s="1"/>
      <c r="C757" s="1"/>
      <c r="D757" s="26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2:18" x14ac:dyDescent="0.25">
      <c r="B758" s="1"/>
      <c r="C758" s="1"/>
      <c r="D758" s="26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2:18" x14ac:dyDescent="0.25">
      <c r="B759" s="1"/>
      <c r="C759" s="1"/>
      <c r="D759" s="26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2:18" x14ac:dyDescent="0.25">
      <c r="B760" s="1"/>
      <c r="C760" s="1"/>
      <c r="D760" s="26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2:18" x14ac:dyDescent="0.25">
      <c r="B761" s="1"/>
      <c r="C761" s="1"/>
      <c r="D761" s="26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2:18" x14ac:dyDescent="0.25">
      <c r="B762" s="1"/>
      <c r="C762" s="1"/>
      <c r="D762" s="26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2:18" x14ac:dyDescent="0.25">
      <c r="B763" s="1"/>
      <c r="C763" s="1"/>
      <c r="D763" s="26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2:18" x14ac:dyDescent="0.25">
      <c r="B764" s="1"/>
      <c r="C764" s="1"/>
      <c r="D764" s="26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2:18" x14ac:dyDescent="0.25">
      <c r="B765" s="1"/>
      <c r="C765" s="1"/>
      <c r="D765" s="26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2:18" x14ac:dyDescent="0.25">
      <c r="B766" s="1"/>
      <c r="C766" s="1"/>
      <c r="D766" s="26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2:18" x14ac:dyDescent="0.25">
      <c r="B767" s="1"/>
      <c r="C767" s="1"/>
      <c r="D767" s="26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2:18" x14ac:dyDescent="0.25">
      <c r="B768" s="1"/>
      <c r="C768" s="1"/>
      <c r="D768" s="26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2:18" x14ac:dyDescent="0.25">
      <c r="B769" s="1"/>
      <c r="C769" s="1"/>
      <c r="D769" s="26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2:18" x14ac:dyDescent="0.25">
      <c r="B770" s="1"/>
      <c r="C770" s="1"/>
      <c r="D770" s="26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2:18" x14ac:dyDescent="0.25">
      <c r="B771" s="1"/>
      <c r="C771" s="1"/>
      <c r="D771" s="26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2:18" x14ac:dyDescent="0.25">
      <c r="B772" s="1"/>
      <c r="C772" s="1"/>
      <c r="D772" s="26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2:18" x14ac:dyDescent="0.25">
      <c r="B773" s="1"/>
      <c r="C773" s="1"/>
      <c r="D773" s="26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2:18" x14ac:dyDescent="0.25">
      <c r="B774" s="1"/>
      <c r="C774" s="1"/>
      <c r="D774" s="26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2:18" x14ac:dyDescent="0.25">
      <c r="B775" s="1"/>
      <c r="C775" s="1"/>
      <c r="D775" s="26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2:18" x14ac:dyDescent="0.25">
      <c r="B776" s="1"/>
      <c r="C776" s="1"/>
      <c r="D776" s="26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2:18" x14ac:dyDescent="0.25">
      <c r="B777" s="1"/>
      <c r="C777" s="1"/>
      <c r="D777" s="26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2:18" x14ac:dyDescent="0.25">
      <c r="B778" s="1"/>
      <c r="C778" s="1"/>
      <c r="D778" s="26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2:18" x14ac:dyDescent="0.25">
      <c r="B779" s="1"/>
      <c r="C779" s="1"/>
      <c r="D779" s="26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2:18" x14ac:dyDescent="0.25">
      <c r="B780" s="1"/>
      <c r="C780" s="1"/>
      <c r="D780" s="26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2:18" x14ac:dyDescent="0.25">
      <c r="B781" s="1"/>
      <c r="C781" s="1"/>
      <c r="D781" s="26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2:18" x14ac:dyDescent="0.25">
      <c r="B782" s="1"/>
      <c r="C782" s="1"/>
      <c r="D782" s="26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2:18" x14ac:dyDescent="0.25">
      <c r="B783" s="1"/>
      <c r="C783" s="1"/>
      <c r="D783" s="26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2:18" x14ac:dyDescent="0.25">
      <c r="B784" s="1"/>
      <c r="C784" s="1"/>
      <c r="D784" s="26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2:18" x14ac:dyDescent="0.25">
      <c r="B785" s="1"/>
      <c r="C785" s="1"/>
      <c r="D785" s="26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2:18" x14ac:dyDescent="0.25">
      <c r="B786" s="1"/>
      <c r="C786" s="1"/>
      <c r="D786" s="26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2:18" x14ac:dyDescent="0.25">
      <c r="B787" s="1"/>
      <c r="C787" s="1"/>
      <c r="D787" s="26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2:18" x14ac:dyDescent="0.25">
      <c r="B788" s="1"/>
      <c r="C788" s="1"/>
      <c r="D788" s="26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2:18" x14ac:dyDescent="0.25">
      <c r="B789" s="1"/>
      <c r="C789" s="1"/>
      <c r="D789" s="26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2:18" x14ac:dyDescent="0.25">
      <c r="B790" s="1"/>
      <c r="C790" s="1"/>
      <c r="D790" s="26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2:18" x14ac:dyDescent="0.25">
      <c r="B791" s="1"/>
      <c r="C791" s="1"/>
      <c r="D791" s="26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2:18" x14ac:dyDescent="0.25">
      <c r="B792" s="1"/>
      <c r="C792" s="1"/>
      <c r="D792" s="26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2:18" x14ac:dyDescent="0.25">
      <c r="B793" s="1"/>
      <c r="C793" s="1"/>
      <c r="D793" s="26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2:18" x14ac:dyDescent="0.25">
      <c r="B794" s="1"/>
      <c r="C794" s="1"/>
      <c r="D794" s="26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2:18" x14ac:dyDescent="0.25">
      <c r="B795" s="1"/>
      <c r="C795" s="1"/>
      <c r="D795" s="26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2:18" x14ac:dyDescent="0.25">
      <c r="B796" s="1"/>
      <c r="C796" s="1"/>
      <c r="D796" s="26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2:18" x14ac:dyDescent="0.25">
      <c r="B797" s="1"/>
      <c r="C797" s="1"/>
      <c r="D797" s="26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2:18" x14ac:dyDescent="0.25">
      <c r="B798" s="1"/>
      <c r="C798" s="1"/>
      <c r="D798" s="26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2:18" x14ac:dyDescent="0.25">
      <c r="B799" s="1"/>
      <c r="C799" s="1"/>
      <c r="D799" s="26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2:18" x14ac:dyDescent="0.25">
      <c r="B800" s="1"/>
      <c r="C800" s="1"/>
      <c r="D800" s="26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2:18" x14ac:dyDescent="0.25">
      <c r="B801" s="1"/>
      <c r="C801" s="1"/>
      <c r="D801" s="26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2:18" x14ac:dyDescent="0.25">
      <c r="B802" s="1"/>
      <c r="C802" s="1"/>
      <c r="D802" s="26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2:18" x14ac:dyDescent="0.25">
      <c r="B803" s="1"/>
      <c r="C803" s="1"/>
      <c r="D803" s="26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2:18" x14ac:dyDescent="0.25">
      <c r="B804" s="1"/>
      <c r="C804" s="1"/>
      <c r="D804" s="26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2:18" x14ac:dyDescent="0.25">
      <c r="B805" s="1"/>
      <c r="C805" s="1"/>
      <c r="D805" s="26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2:18" x14ac:dyDescent="0.25">
      <c r="B806" s="1"/>
      <c r="C806" s="1"/>
      <c r="D806" s="26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2:18" x14ac:dyDescent="0.25">
      <c r="B807" s="1"/>
      <c r="C807" s="1"/>
      <c r="D807" s="26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2:18" x14ac:dyDescent="0.25">
      <c r="B808" s="1"/>
      <c r="C808" s="1"/>
      <c r="D808" s="26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2:18" x14ac:dyDescent="0.25">
      <c r="B809" s="1"/>
      <c r="C809" s="1"/>
      <c r="D809" s="26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2:18" x14ac:dyDescent="0.25">
      <c r="B810" s="1"/>
      <c r="C810" s="1"/>
      <c r="D810" s="26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2:18" x14ac:dyDescent="0.25">
      <c r="B811" s="1"/>
      <c r="C811" s="1"/>
      <c r="D811" s="26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2:18" x14ac:dyDescent="0.25">
      <c r="B812" s="1"/>
      <c r="C812" s="1"/>
      <c r="D812" s="26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2:18" x14ac:dyDescent="0.25">
      <c r="B813" s="1"/>
      <c r="C813" s="1"/>
      <c r="D813" s="26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2:18" x14ac:dyDescent="0.25">
      <c r="B814" s="1"/>
      <c r="C814" s="1"/>
      <c r="D814" s="26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2:18" x14ac:dyDescent="0.25">
      <c r="B815" s="1"/>
      <c r="C815" s="1"/>
      <c r="D815" s="26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2:18" x14ac:dyDescent="0.25">
      <c r="B816" s="1"/>
      <c r="C816" s="1"/>
      <c r="D816" s="26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2:18" x14ac:dyDescent="0.25">
      <c r="B817" s="1"/>
      <c r="C817" s="1"/>
      <c r="D817" s="26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2:18" x14ac:dyDescent="0.25">
      <c r="B818" s="1"/>
      <c r="C818" s="1"/>
      <c r="D818" s="26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2:18" x14ac:dyDescent="0.25">
      <c r="B819" s="1"/>
      <c r="C819" s="1"/>
      <c r="D819" s="26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2:18" x14ac:dyDescent="0.25">
      <c r="B820" s="1"/>
      <c r="C820" s="1"/>
      <c r="D820" s="26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2:18" x14ac:dyDescent="0.25">
      <c r="B821" s="1"/>
      <c r="C821" s="1"/>
      <c r="D821" s="26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2:18" x14ac:dyDescent="0.25">
      <c r="B822" s="1"/>
      <c r="C822" s="1"/>
      <c r="D822" s="26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2:18" x14ac:dyDescent="0.25">
      <c r="B823" s="1"/>
      <c r="C823" s="1"/>
      <c r="D823" s="26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2:18" x14ac:dyDescent="0.25">
      <c r="B824" s="1"/>
      <c r="C824" s="1"/>
      <c r="D824" s="26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2:18" x14ac:dyDescent="0.25">
      <c r="B825" s="1"/>
      <c r="C825" s="1"/>
      <c r="D825" s="26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2:18" x14ac:dyDescent="0.25">
      <c r="B826" s="1"/>
      <c r="C826" s="1"/>
      <c r="D826" s="26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2:18" x14ac:dyDescent="0.25">
      <c r="B827" s="1"/>
      <c r="C827" s="1"/>
      <c r="D827" s="26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2:18" x14ac:dyDescent="0.25">
      <c r="B828" s="1"/>
      <c r="C828" s="1"/>
      <c r="D828" s="26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2:18" x14ac:dyDescent="0.25">
      <c r="B829" s="1"/>
      <c r="C829" s="1"/>
      <c r="D829" s="26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2:18" x14ac:dyDescent="0.25">
      <c r="B830" s="1"/>
      <c r="C830" s="1"/>
      <c r="D830" s="26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2:18" x14ac:dyDescent="0.25">
      <c r="B831" s="1"/>
      <c r="C831" s="1"/>
      <c r="D831" s="26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2:18" x14ac:dyDescent="0.25">
      <c r="B832" s="1"/>
      <c r="C832" s="1"/>
      <c r="D832" s="26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2:18" x14ac:dyDescent="0.25">
      <c r="B833" s="1"/>
      <c r="C833" s="1"/>
      <c r="D833" s="26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2:18" x14ac:dyDescent="0.25">
      <c r="B834" s="1"/>
      <c r="C834" s="1"/>
      <c r="D834" s="26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2:18" x14ac:dyDescent="0.25">
      <c r="B835" s="1"/>
      <c r="C835" s="1"/>
      <c r="D835" s="26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2:18" x14ac:dyDescent="0.25">
      <c r="B836" s="1"/>
      <c r="C836" s="1"/>
      <c r="D836" s="26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2:18" x14ac:dyDescent="0.25">
      <c r="B837" s="1"/>
      <c r="C837" s="1"/>
      <c r="D837" s="26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2:18" x14ac:dyDescent="0.25">
      <c r="B838" s="1"/>
      <c r="C838" s="1"/>
      <c r="D838" s="26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2:18" x14ac:dyDescent="0.25">
      <c r="B839" s="1"/>
      <c r="C839" s="1"/>
      <c r="D839" s="26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2:18" x14ac:dyDescent="0.25">
      <c r="B840" s="1"/>
      <c r="C840" s="1"/>
      <c r="D840" s="26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2:18" x14ac:dyDescent="0.25">
      <c r="B841" s="1"/>
      <c r="C841" s="1"/>
      <c r="D841" s="26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2:18" x14ac:dyDescent="0.25">
      <c r="B842" s="1"/>
      <c r="C842" s="1"/>
      <c r="D842" s="26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2:18" x14ac:dyDescent="0.25">
      <c r="B843" s="1"/>
      <c r="C843" s="1"/>
      <c r="D843" s="26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2:18" x14ac:dyDescent="0.25">
      <c r="B844" s="1"/>
      <c r="C844" s="1"/>
      <c r="D844" s="26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2:18" x14ac:dyDescent="0.25">
      <c r="B845" s="1"/>
      <c r="C845" s="1"/>
      <c r="D845" s="26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2:18" x14ac:dyDescent="0.25">
      <c r="B846" s="1"/>
      <c r="C846" s="1"/>
      <c r="D846" s="26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2:18" x14ac:dyDescent="0.25">
      <c r="B847" s="1"/>
      <c r="C847" s="1"/>
      <c r="D847" s="26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2:18" x14ac:dyDescent="0.25">
      <c r="B848" s="1"/>
      <c r="C848" s="1"/>
      <c r="D848" s="26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2:18" x14ac:dyDescent="0.25">
      <c r="B849" s="1"/>
      <c r="C849" s="1"/>
      <c r="D849" s="26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2:18" x14ac:dyDescent="0.25">
      <c r="B850" s="1"/>
      <c r="C850" s="1"/>
      <c r="D850" s="26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2:18" x14ac:dyDescent="0.25">
      <c r="B851" s="1"/>
      <c r="C851" s="1"/>
      <c r="D851" s="26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2:18" x14ac:dyDescent="0.25">
      <c r="B852" s="1"/>
      <c r="C852" s="1"/>
      <c r="D852" s="26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2:18" x14ac:dyDescent="0.25">
      <c r="B853" s="1"/>
      <c r="C853" s="1"/>
      <c r="D853" s="26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2:18" x14ac:dyDescent="0.25">
      <c r="B854" s="1"/>
      <c r="C854" s="1"/>
      <c r="D854" s="26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2:18" x14ac:dyDescent="0.25">
      <c r="B855" s="1"/>
      <c r="C855" s="1"/>
      <c r="D855" s="26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2:18" x14ac:dyDescent="0.25">
      <c r="B856" s="1"/>
      <c r="C856" s="1"/>
      <c r="D856" s="26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2:18" x14ac:dyDescent="0.25">
      <c r="B857" s="1"/>
      <c r="C857" s="1"/>
      <c r="D857" s="26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2:18" x14ac:dyDescent="0.25">
      <c r="B858" s="1"/>
      <c r="C858" s="1"/>
      <c r="D858" s="26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2:18" x14ac:dyDescent="0.25">
      <c r="B859" s="1"/>
      <c r="C859" s="1"/>
      <c r="D859" s="26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2:18" x14ac:dyDescent="0.25">
      <c r="B860" s="1"/>
      <c r="C860" s="1"/>
      <c r="D860" s="26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2:18" x14ac:dyDescent="0.25">
      <c r="B861" s="1"/>
      <c r="C861" s="1"/>
      <c r="D861" s="26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2:18" x14ac:dyDescent="0.25">
      <c r="B862" s="1"/>
      <c r="C862" s="1"/>
      <c r="D862" s="26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2:18" x14ac:dyDescent="0.25">
      <c r="B863" s="1"/>
      <c r="C863" s="1"/>
      <c r="D863" s="26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2:18" x14ac:dyDescent="0.25">
      <c r="B864" s="1"/>
      <c r="C864" s="1"/>
      <c r="D864" s="26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2:18" x14ac:dyDescent="0.25">
      <c r="B865" s="1"/>
      <c r="C865" s="1"/>
      <c r="D865" s="26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2:18" x14ac:dyDescent="0.25">
      <c r="B866" s="1"/>
      <c r="C866" s="1"/>
      <c r="D866" s="26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2:18" x14ac:dyDescent="0.25">
      <c r="B867" s="1"/>
      <c r="C867" s="1"/>
      <c r="D867" s="26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2:18" x14ac:dyDescent="0.25">
      <c r="B868" s="1"/>
      <c r="C868" s="1"/>
      <c r="D868" s="26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2:18" x14ac:dyDescent="0.25">
      <c r="B869" s="1"/>
      <c r="C869" s="1"/>
      <c r="D869" s="26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2:18" x14ac:dyDescent="0.25">
      <c r="B870" s="1"/>
      <c r="C870" s="1"/>
      <c r="D870" s="26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2:18" x14ac:dyDescent="0.25">
      <c r="B871" s="1"/>
      <c r="C871" s="1"/>
      <c r="D871" s="26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2:18" x14ac:dyDescent="0.25">
      <c r="B872" s="1"/>
      <c r="C872" s="1"/>
      <c r="D872" s="26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2:18" x14ac:dyDescent="0.25">
      <c r="B873" s="1"/>
      <c r="C873" s="1"/>
      <c r="D873" s="26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2:18" x14ac:dyDescent="0.25">
      <c r="B874" s="1"/>
      <c r="C874" s="1"/>
      <c r="D874" s="26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2:18" x14ac:dyDescent="0.25">
      <c r="B875" s="1"/>
      <c r="C875" s="1"/>
      <c r="D875" s="26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2:18" x14ac:dyDescent="0.25">
      <c r="B876" s="1"/>
      <c r="C876" s="1"/>
      <c r="D876" s="26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2:18" x14ac:dyDescent="0.25">
      <c r="B877" s="1"/>
      <c r="C877" s="1"/>
      <c r="D877" s="26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2:18" x14ac:dyDescent="0.25">
      <c r="B878" s="1"/>
      <c r="C878" s="1"/>
      <c r="D878" s="26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2:18" x14ac:dyDescent="0.25">
      <c r="B879" s="1"/>
      <c r="C879" s="1"/>
      <c r="D879" s="26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2:18" x14ac:dyDescent="0.25">
      <c r="B880" s="1"/>
      <c r="C880" s="1"/>
      <c r="D880" s="26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2:18" x14ac:dyDescent="0.25">
      <c r="B881" s="1"/>
      <c r="C881" s="1"/>
      <c r="D881" s="26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2:18" x14ac:dyDescent="0.25">
      <c r="B882" s="1"/>
      <c r="C882" s="1"/>
      <c r="D882" s="26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2:18" x14ac:dyDescent="0.25">
      <c r="B883" s="1"/>
      <c r="C883" s="1"/>
      <c r="D883" s="26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2:18" x14ac:dyDescent="0.25">
      <c r="B884" s="1"/>
      <c r="C884" s="1"/>
      <c r="D884" s="26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2:18" x14ac:dyDescent="0.25">
      <c r="B885" s="1"/>
      <c r="C885" s="1"/>
      <c r="D885" s="26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2:18" x14ac:dyDescent="0.25">
      <c r="B886" s="1"/>
      <c r="C886" s="1"/>
      <c r="D886" s="26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2:18" x14ac:dyDescent="0.25">
      <c r="B887" s="1"/>
      <c r="C887" s="1"/>
      <c r="D887" s="26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2:18" x14ac:dyDescent="0.25">
      <c r="B888" s="1"/>
      <c r="C888" s="1"/>
      <c r="D888" s="26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2:18" x14ac:dyDescent="0.25">
      <c r="B889" s="1"/>
      <c r="C889" s="1"/>
      <c r="D889" s="26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2:18" x14ac:dyDescent="0.25">
      <c r="B890" s="1"/>
      <c r="C890" s="1"/>
      <c r="D890" s="26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2:18" x14ac:dyDescent="0.25">
      <c r="B891" s="1"/>
      <c r="C891" s="1"/>
      <c r="D891" s="26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2:18" x14ac:dyDescent="0.25">
      <c r="B892" s="1"/>
      <c r="C892" s="1"/>
      <c r="D892" s="26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2:18" x14ac:dyDescent="0.25">
      <c r="B893" s="1"/>
      <c r="C893" s="1"/>
      <c r="D893" s="26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2:18" x14ac:dyDescent="0.25">
      <c r="B894" s="1"/>
      <c r="C894" s="1"/>
      <c r="D894" s="26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2:18" x14ac:dyDescent="0.25">
      <c r="B895" s="1"/>
      <c r="C895" s="1"/>
      <c r="D895" s="26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2:18" x14ac:dyDescent="0.25">
      <c r="B896" s="1"/>
      <c r="C896" s="1"/>
      <c r="D896" s="26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2:18" x14ac:dyDescent="0.25">
      <c r="B897" s="1"/>
      <c r="C897" s="1"/>
      <c r="D897" s="26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2:18" x14ac:dyDescent="0.25">
      <c r="B898" s="1"/>
      <c r="C898" s="1"/>
      <c r="D898" s="26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2:18" x14ac:dyDescent="0.25">
      <c r="B899" s="1"/>
      <c r="C899" s="1"/>
      <c r="D899" s="26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2:18" x14ac:dyDescent="0.25">
      <c r="B900" s="1"/>
      <c r="C900" s="1"/>
      <c r="D900" s="26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2:18" x14ac:dyDescent="0.25">
      <c r="B901" s="1"/>
      <c r="C901" s="1"/>
      <c r="D901" s="26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2:18" x14ac:dyDescent="0.25">
      <c r="B902" s="1"/>
      <c r="C902" s="1"/>
      <c r="D902" s="26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2:18" x14ac:dyDescent="0.25">
      <c r="B903" s="1"/>
      <c r="C903" s="1"/>
      <c r="D903" s="26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2:18" x14ac:dyDescent="0.25">
      <c r="B904" s="1"/>
      <c r="C904" s="1"/>
      <c r="D904" s="26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2:18" x14ac:dyDescent="0.25">
      <c r="B905" s="1"/>
      <c r="C905" s="1"/>
      <c r="D905" s="26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2:18" x14ac:dyDescent="0.25">
      <c r="B906" s="1"/>
      <c r="C906" s="1"/>
      <c r="D906" s="26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2:18" x14ac:dyDescent="0.25">
      <c r="B907" s="1"/>
      <c r="C907" s="1"/>
      <c r="D907" s="26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2:18" x14ac:dyDescent="0.25">
      <c r="B908" s="1"/>
      <c r="C908" s="1"/>
      <c r="D908" s="26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2:18" x14ac:dyDescent="0.25">
      <c r="B909" s="1"/>
      <c r="C909" s="1"/>
      <c r="D909" s="26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2:18" x14ac:dyDescent="0.25">
      <c r="B910" s="1"/>
      <c r="C910" s="1"/>
      <c r="D910" s="26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2:18" x14ac:dyDescent="0.25">
      <c r="B911" s="1"/>
      <c r="C911" s="1"/>
      <c r="D911" s="26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2:18" x14ac:dyDescent="0.25">
      <c r="B912" s="1"/>
      <c r="C912" s="1"/>
      <c r="D912" s="26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2:18" x14ac:dyDescent="0.25">
      <c r="B913" s="1"/>
      <c r="C913" s="1"/>
      <c r="D913" s="26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2:18" x14ac:dyDescent="0.25">
      <c r="B914" s="1"/>
      <c r="C914" s="1"/>
      <c r="D914" s="26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2:18" x14ac:dyDescent="0.25">
      <c r="B915" s="1"/>
      <c r="C915" s="1"/>
      <c r="D915" s="26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2:18" x14ac:dyDescent="0.25">
      <c r="B916" s="1"/>
      <c r="C916" s="1"/>
      <c r="D916" s="26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2:18" x14ac:dyDescent="0.25">
      <c r="B917" s="1"/>
      <c r="C917" s="1"/>
      <c r="D917" s="26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2:18" x14ac:dyDescent="0.25">
      <c r="B918" s="1"/>
      <c r="C918" s="1"/>
      <c r="D918" s="26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2:18" x14ac:dyDescent="0.25">
      <c r="B919" s="1"/>
      <c r="C919" s="1"/>
      <c r="D919" s="26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2:18" x14ac:dyDescent="0.25">
      <c r="B920" s="1"/>
      <c r="C920" s="1"/>
      <c r="D920" s="26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2:18" x14ac:dyDescent="0.25">
      <c r="B921" s="1"/>
      <c r="C921" s="1"/>
      <c r="D921" s="26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2:18" x14ac:dyDescent="0.25">
      <c r="B922" s="1"/>
      <c r="C922" s="1"/>
      <c r="D922" s="26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2:18" x14ac:dyDescent="0.25">
      <c r="B923" s="1"/>
      <c r="C923" s="1"/>
      <c r="D923" s="26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2:18" x14ac:dyDescent="0.25">
      <c r="B924" s="1"/>
      <c r="C924" s="1"/>
      <c r="D924" s="26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2:18" x14ac:dyDescent="0.25">
      <c r="B925" s="1"/>
      <c r="C925" s="1"/>
      <c r="D925" s="26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2:18" x14ac:dyDescent="0.25">
      <c r="B926" s="1"/>
      <c r="C926" s="1"/>
      <c r="D926" s="26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2:18" x14ac:dyDescent="0.25">
      <c r="B927" s="1"/>
      <c r="C927" s="1"/>
      <c r="D927" s="26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2:18" x14ac:dyDescent="0.25">
      <c r="B928" s="1"/>
      <c r="C928" s="1"/>
      <c r="D928" s="26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2:18" x14ac:dyDescent="0.25">
      <c r="B929" s="1"/>
      <c r="C929" s="1"/>
      <c r="D929" s="26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2:18" x14ac:dyDescent="0.25">
      <c r="B930" s="1"/>
      <c r="C930" s="1"/>
      <c r="D930" s="26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2:18" x14ac:dyDescent="0.25">
      <c r="B931" s="1"/>
      <c r="C931" s="1"/>
      <c r="D931" s="26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2:18" x14ac:dyDescent="0.25">
      <c r="B932" s="1"/>
      <c r="C932" s="1"/>
      <c r="D932" s="26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2:18" x14ac:dyDescent="0.25">
      <c r="B933" s="1"/>
      <c r="C933" s="1"/>
      <c r="D933" s="26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2:18" x14ac:dyDescent="0.25">
      <c r="B934" s="1"/>
      <c r="C934" s="1"/>
      <c r="D934" s="26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2:18" x14ac:dyDescent="0.25">
      <c r="B935" s="1"/>
      <c r="C935" s="1"/>
      <c r="D935" s="26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2:18" x14ac:dyDescent="0.25">
      <c r="B936" s="1"/>
      <c r="C936" s="1"/>
      <c r="D936" s="26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2:18" x14ac:dyDescent="0.25">
      <c r="B937" s="1"/>
      <c r="C937" s="1"/>
      <c r="D937" s="26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2:18" x14ac:dyDescent="0.25">
      <c r="B938" s="1"/>
      <c r="C938" s="1"/>
      <c r="D938" s="26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2:18" x14ac:dyDescent="0.25">
      <c r="B939" s="1"/>
      <c r="C939" s="1"/>
      <c r="D939" s="26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2:18" x14ac:dyDescent="0.25">
      <c r="B940" s="1"/>
      <c r="C940" s="1"/>
      <c r="D940" s="26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2:18" x14ac:dyDescent="0.25">
      <c r="B941" s="1"/>
      <c r="C941" s="1"/>
      <c r="D941" s="26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2:18" x14ac:dyDescent="0.25">
      <c r="B942" s="1"/>
      <c r="C942" s="1"/>
      <c r="D942" s="26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2:18" x14ac:dyDescent="0.25">
      <c r="B943" s="1"/>
      <c r="C943" s="1"/>
      <c r="D943" s="26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2:18" x14ac:dyDescent="0.25">
      <c r="B944" s="1"/>
      <c r="C944" s="1"/>
      <c r="D944" s="26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2:18" x14ac:dyDescent="0.25">
      <c r="B945" s="1"/>
      <c r="C945" s="1"/>
      <c r="D945" s="26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2:18" x14ac:dyDescent="0.25">
      <c r="B946" s="1"/>
      <c r="C946" s="1"/>
      <c r="D946" s="26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2:18" x14ac:dyDescent="0.25">
      <c r="B947" s="1"/>
      <c r="C947" s="1"/>
      <c r="D947" s="26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2:18" x14ac:dyDescent="0.25">
      <c r="B948" s="1"/>
      <c r="C948" s="1"/>
      <c r="D948" s="26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2:18" x14ac:dyDescent="0.25">
      <c r="B949" s="1"/>
      <c r="C949" s="1"/>
      <c r="D949" s="26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2:18" x14ac:dyDescent="0.25">
      <c r="B950" s="1"/>
      <c r="C950" s="1"/>
      <c r="D950" s="26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2:18" x14ac:dyDescent="0.25">
      <c r="B951" s="1"/>
      <c r="C951" s="1"/>
      <c r="D951" s="26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2:18" x14ac:dyDescent="0.25">
      <c r="B952" s="1"/>
      <c r="C952" s="1"/>
      <c r="D952" s="26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2:18" x14ac:dyDescent="0.25">
      <c r="B953" s="1"/>
      <c r="C953" s="1"/>
      <c r="D953" s="26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2:18" x14ac:dyDescent="0.25">
      <c r="B954" s="1"/>
      <c r="C954" s="1"/>
      <c r="D954" s="26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2:18" x14ac:dyDescent="0.25">
      <c r="B955" s="1"/>
      <c r="C955" s="1"/>
      <c r="D955" s="26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2:18" x14ac:dyDescent="0.25">
      <c r="B956" s="1"/>
      <c r="C956" s="1"/>
      <c r="D956" s="26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2:18" x14ac:dyDescent="0.25">
      <c r="B957" s="1"/>
      <c r="C957" s="1"/>
      <c r="D957" s="26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2:18" x14ac:dyDescent="0.25">
      <c r="B958" s="1"/>
      <c r="C958" s="1"/>
      <c r="D958" s="26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2:18" x14ac:dyDescent="0.25">
      <c r="B959" s="1"/>
      <c r="C959" s="1"/>
      <c r="D959" s="26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2:18" x14ac:dyDescent="0.25">
      <c r="B960" s="1"/>
      <c r="C960" s="1"/>
      <c r="D960" s="26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2:18" x14ac:dyDescent="0.25">
      <c r="B961" s="1"/>
      <c r="C961" s="1"/>
      <c r="D961" s="26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2:18" x14ac:dyDescent="0.25">
      <c r="B962" s="1"/>
      <c r="C962" s="1"/>
      <c r="D962" s="26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2:18" x14ac:dyDescent="0.25">
      <c r="B963" s="1"/>
      <c r="C963" s="1"/>
      <c r="D963" s="26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2:18" x14ac:dyDescent="0.25">
      <c r="B964" s="1"/>
      <c r="C964" s="1"/>
      <c r="D964" s="26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2:18" x14ac:dyDescent="0.25">
      <c r="B965" s="1"/>
      <c r="C965" s="1"/>
      <c r="D965" s="26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2:18" x14ac:dyDescent="0.25">
      <c r="B966" s="1"/>
      <c r="C966" s="1"/>
      <c r="D966" s="26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2:18" x14ac:dyDescent="0.25">
      <c r="B967" s="1"/>
      <c r="C967" s="1"/>
      <c r="D967" s="26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2:18" x14ac:dyDescent="0.25">
      <c r="B968" s="1"/>
      <c r="C968" s="1"/>
      <c r="D968" s="26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2:18" x14ac:dyDescent="0.25">
      <c r="B969" s="1"/>
      <c r="C969" s="1"/>
      <c r="D969" s="26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2:18" x14ac:dyDescent="0.25">
      <c r="B970" s="1"/>
      <c r="C970" s="1"/>
      <c r="D970" s="26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2:18" x14ac:dyDescent="0.25">
      <c r="B971" s="1"/>
      <c r="C971" s="1"/>
      <c r="D971" s="26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2:18" x14ac:dyDescent="0.25">
      <c r="B972" s="1"/>
      <c r="C972" s="1"/>
      <c r="D972" s="26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2:18" x14ac:dyDescent="0.25">
      <c r="B973" s="1"/>
      <c r="C973" s="1"/>
      <c r="D973" s="26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2:18" x14ac:dyDescent="0.25">
      <c r="B974" s="1"/>
      <c r="C974" s="1"/>
      <c r="D974" s="26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2:18" x14ac:dyDescent="0.25">
      <c r="B975" s="1"/>
      <c r="C975" s="1"/>
      <c r="D975" s="26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2:18" x14ac:dyDescent="0.25">
      <c r="B976" s="1"/>
      <c r="C976" s="1"/>
      <c r="D976" s="26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2:18" x14ac:dyDescent="0.25">
      <c r="B977" s="1"/>
      <c r="C977" s="1"/>
      <c r="D977" s="26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2:18" x14ac:dyDescent="0.25">
      <c r="B978" s="1"/>
      <c r="C978" s="1"/>
      <c r="D978" s="26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2:18" x14ac:dyDescent="0.25">
      <c r="B979" s="1"/>
      <c r="C979" s="1"/>
      <c r="D979" s="26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2:18" x14ac:dyDescent="0.25">
      <c r="B980" s="1"/>
      <c r="C980" s="1"/>
      <c r="D980" s="26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2:18" x14ac:dyDescent="0.25">
      <c r="B981" s="1"/>
      <c r="C981" s="1"/>
      <c r="D981" s="26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2:18" x14ac:dyDescent="0.25">
      <c r="B982" s="1"/>
      <c r="C982" s="1"/>
      <c r="D982" s="26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2:18" x14ac:dyDescent="0.25">
      <c r="B983" s="1"/>
      <c r="C983" s="1"/>
      <c r="D983" s="26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2:18" x14ac:dyDescent="0.25">
      <c r="B984" s="1"/>
      <c r="C984" s="1"/>
      <c r="D984" s="26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2:18" x14ac:dyDescent="0.25">
      <c r="B985" s="1"/>
      <c r="C985" s="1"/>
      <c r="D985" s="26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2:18" x14ac:dyDescent="0.25">
      <c r="B986" s="1"/>
      <c r="C986" s="1"/>
      <c r="D986" s="26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2:18" x14ac:dyDescent="0.25">
      <c r="B987" s="1"/>
      <c r="C987" s="1"/>
      <c r="D987" s="26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2:18" x14ac:dyDescent="0.25">
      <c r="B988" s="1"/>
      <c r="C988" s="1"/>
      <c r="D988" s="26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2:18" x14ac:dyDescent="0.25">
      <c r="B989" s="1"/>
      <c r="C989" s="1"/>
      <c r="D989" s="26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2:18" x14ac:dyDescent="0.25">
      <c r="B990" s="1"/>
      <c r="C990" s="1"/>
      <c r="D990" s="26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2:18" x14ac:dyDescent="0.25">
      <c r="B991" s="1"/>
      <c r="C991" s="1"/>
      <c r="D991" s="26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2:18" x14ac:dyDescent="0.25">
      <c r="B992" s="1"/>
      <c r="C992" s="1"/>
      <c r="D992" s="26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2:18" x14ac:dyDescent="0.25">
      <c r="B993" s="1"/>
      <c r="C993" s="1"/>
      <c r="D993" s="26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2:18" x14ac:dyDescent="0.25">
      <c r="B994" s="1"/>
      <c r="C994" s="1"/>
      <c r="D994" s="26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2:18" x14ac:dyDescent="0.25">
      <c r="B995" s="1"/>
      <c r="C995" s="1"/>
      <c r="D995" s="26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2:18" x14ac:dyDescent="0.25">
      <c r="B996" s="1"/>
      <c r="C996" s="1"/>
      <c r="D996" s="26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2:18" x14ac:dyDescent="0.25">
      <c r="B997" s="1"/>
      <c r="C997" s="1"/>
      <c r="D997" s="26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2:18" x14ac:dyDescent="0.25">
      <c r="B998" s="1"/>
      <c r="C998" s="1"/>
      <c r="D998" s="26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2:18" x14ac:dyDescent="0.25">
      <c r="B999" s="1"/>
      <c r="C999" s="1"/>
      <c r="D999" s="26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2:18" x14ac:dyDescent="0.25">
      <c r="B1000" s="1"/>
      <c r="C1000" s="1"/>
      <c r="D1000" s="26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2:18" x14ac:dyDescent="0.25">
      <c r="B1001" s="1"/>
      <c r="C1001" s="1"/>
      <c r="D1001" s="26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2:18" x14ac:dyDescent="0.25">
      <c r="B1002" s="1"/>
      <c r="C1002" s="1"/>
      <c r="D1002" s="26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2:18" x14ac:dyDescent="0.25">
      <c r="B1003" s="1"/>
      <c r="C1003" s="1"/>
      <c r="D1003" s="26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2:18" x14ac:dyDescent="0.25">
      <c r="B1004" s="1"/>
      <c r="C1004" s="1"/>
      <c r="D1004" s="26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2:18" x14ac:dyDescent="0.25">
      <c r="B1005" s="1"/>
      <c r="C1005" s="1"/>
      <c r="D1005" s="26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2:18" x14ac:dyDescent="0.25">
      <c r="B1006" s="1"/>
      <c r="C1006" s="1"/>
      <c r="D1006" s="26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2:18" x14ac:dyDescent="0.25">
      <c r="B1007" s="1"/>
      <c r="C1007" s="1"/>
      <c r="D1007" s="26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2:18" x14ac:dyDescent="0.25">
      <c r="B1008" s="1"/>
      <c r="C1008" s="1"/>
      <c r="D1008" s="26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2:18" x14ac:dyDescent="0.25">
      <c r="B1009" s="1"/>
      <c r="C1009" s="1"/>
      <c r="D1009" s="26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2:18" x14ac:dyDescent="0.25">
      <c r="B1010" s="1"/>
      <c r="C1010" s="1"/>
      <c r="D1010" s="26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2:18" x14ac:dyDescent="0.25">
      <c r="B1011" s="1"/>
      <c r="C1011" s="1"/>
      <c r="D1011" s="26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2:18" x14ac:dyDescent="0.25">
      <c r="B1012" s="1"/>
      <c r="C1012" s="1"/>
      <c r="D1012" s="26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2:18" x14ac:dyDescent="0.25">
      <c r="B1013" s="1"/>
      <c r="C1013" s="1"/>
      <c r="D1013" s="26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2:18" x14ac:dyDescent="0.25">
      <c r="B1014" s="1"/>
      <c r="C1014" s="1"/>
      <c r="D1014" s="26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2:18" x14ac:dyDescent="0.25">
      <c r="B1015" s="1"/>
      <c r="C1015" s="1"/>
      <c r="D1015" s="26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2:18" x14ac:dyDescent="0.25">
      <c r="B1016" s="1"/>
      <c r="C1016" s="1"/>
      <c r="D1016" s="26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2:18" x14ac:dyDescent="0.25">
      <c r="B1017" s="1"/>
      <c r="C1017" s="1"/>
      <c r="D1017" s="26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2:18" x14ac:dyDescent="0.25">
      <c r="B1018" s="1"/>
      <c r="C1018" s="1"/>
      <c r="D1018" s="26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2:18" x14ac:dyDescent="0.25">
      <c r="B1019" s="1"/>
      <c r="C1019" s="1"/>
      <c r="D1019" s="26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2:18" x14ac:dyDescent="0.25">
      <c r="B1020" s="1"/>
      <c r="C1020" s="1"/>
      <c r="D1020" s="26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2:18" x14ac:dyDescent="0.25">
      <c r="B1021" s="1"/>
      <c r="C1021" s="1"/>
      <c r="D1021" s="26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2:18" x14ac:dyDescent="0.25">
      <c r="B1022" s="1"/>
      <c r="C1022" s="1"/>
      <c r="D1022" s="26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2:18" x14ac:dyDescent="0.25">
      <c r="B1023" s="1"/>
      <c r="C1023" s="1"/>
      <c r="D1023" s="26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2:18" x14ac:dyDescent="0.25">
      <c r="B1024" s="1"/>
      <c r="C1024" s="1"/>
      <c r="D1024" s="26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2:18" x14ac:dyDescent="0.25">
      <c r="B1025" s="1"/>
      <c r="C1025" s="1"/>
      <c r="D1025" s="26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2:18" x14ac:dyDescent="0.25">
      <c r="B1026" s="1"/>
      <c r="C1026" s="1"/>
      <c r="D1026" s="26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2:18" x14ac:dyDescent="0.25">
      <c r="B1027" s="1"/>
      <c r="C1027" s="1"/>
      <c r="D1027" s="26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2:18" x14ac:dyDescent="0.25">
      <c r="B1028" s="1"/>
      <c r="C1028" s="1"/>
      <c r="D1028" s="26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2:18" x14ac:dyDescent="0.25">
      <c r="B1029" s="1"/>
      <c r="C1029" s="1"/>
      <c r="D1029" s="26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2:18" x14ac:dyDescent="0.25">
      <c r="B1030" s="1"/>
      <c r="C1030" s="1"/>
      <c r="D1030" s="26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2:18" x14ac:dyDescent="0.25">
      <c r="B1031" s="1"/>
      <c r="C1031" s="1"/>
      <c r="D1031" s="26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2:18" x14ac:dyDescent="0.25">
      <c r="B1032" s="1"/>
      <c r="C1032" s="1"/>
      <c r="D1032" s="26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2:18" x14ac:dyDescent="0.25">
      <c r="B1033" s="1"/>
      <c r="C1033" s="1"/>
      <c r="D1033" s="26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2:18" x14ac:dyDescent="0.25">
      <c r="B1034" s="1"/>
      <c r="C1034" s="1"/>
      <c r="D1034" s="26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2:18" x14ac:dyDescent="0.25">
      <c r="B1035" s="1"/>
      <c r="C1035" s="1"/>
      <c r="D1035" s="26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2:18" x14ac:dyDescent="0.25">
      <c r="B1036" s="1"/>
      <c r="C1036" s="1"/>
      <c r="D1036" s="26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2:18" x14ac:dyDescent="0.25">
      <c r="B1037" s="1"/>
      <c r="C1037" s="1"/>
      <c r="D1037" s="26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2:18" x14ac:dyDescent="0.25">
      <c r="B1038" s="1"/>
      <c r="C1038" s="1"/>
      <c r="D1038" s="26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2:18" x14ac:dyDescent="0.25">
      <c r="B1039" s="1"/>
      <c r="C1039" s="1"/>
      <c r="D1039" s="26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2:18" x14ac:dyDescent="0.25">
      <c r="B1040" s="1"/>
      <c r="C1040" s="1"/>
      <c r="D1040" s="26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2:18" x14ac:dyDescent="0.25">
      <c r="B1041" s="1"/>
      <c r="C1041" s="1"/>
      <c r="D1041" s="26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2:18" x14ac:dyDescent="0.25">
      <c r="B1042" s="1"/>
      <c r="C1042" s="1"/>
      <c r="D1042" s="26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2:18" x14ac:dyDescent="0.25">
      <c r="B1043" s="1"/>
      <c r="C1043" s="1"/>
      <c r="D1043" s="26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2:18" x14ac:dyDescent="0.25">
      <c r="B1044" s="1"/>
      <c r="C1044" s="1"/>
      <c r="D1044" s="26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2:18" x14ac:dyDescent="0.25">
      <c r="B1045" s="1"/>
      <c r="C1045" s="1"/>
      <c r="D1045" s="26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2:18" x14ac:dyDescent="0.25">
      <c r="B1046" s="1"/>
      <c r="C1046" s="1"/>
      <c r="D1046" s="26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2:18" x14ac:dyDescent="0.25">
      <c r="B1047" s="1"/>
      <c r="C1047" s="1"/>
      <c r="D1047" s="26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2:18" x14ac:dyDescent="0.25">
      <c r="B1048" s="1"/>
      <c r="C1048" s="1"/>
      <c r="D1048" s="26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2:18" x14ac:dyDescent="0.25">
      <c r="B1049" s="1"/>
      <c r="C1049" s="1"/>
      <c r="D1049" s="26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2:18" x14ac:dyDescent="0.25">
      <c r="B1050" s="1"/>
      <c r="C1050" s="1"/>
      <c r="D1050" s="26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2:18" x14ac:dyDescent="0.25">
      <c r="B1051" s="1"/>
      <c r="C1051" s="1"/>
      <c r="D1051" s="26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2:18" x14ac:dyDescent="0.25">
      <c r="B1052" s="1"/>
      <c r="C1052" s="1"/>
      <c r="D1052" s="26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2:18" x14ac:dyDescent="0.25">
      <c r="B1053" s="1"/>
      <c r="C1053" s="1"/>
      <c r="D1053" s="26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2:18" x14ac:dyDescent="0.25">
      <c r="B1054" s="1"/>
      <c r="C1054" s="1"/>
      <c r="D1054" s="26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2:18" x14ac:dyDescent="0.25">
      <c r="B1055" s="1"/>
      <c r="C1055" s="1"/>
      <c r="D1055" s="26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2:18" x14ac:dyDescent="0.25">
      <c r="B1056" s="1"/>
      <c r="C1056" s="1"/>
      <c r="D1056" s="26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2:18" x14ac:dyDescent="0.25">
      <c r="B1057" s="1"/>
      <c r="C1057" s="1"/>
      <c r="D1057" s="26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2:18" x14ac:dyDescent="0.25">
      <c r="B1058" s="1"/>
      <c r="C1058" s="1"/>
      <c r="D1058" s="26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2:18" x14ac:dyDescent="0.25">
      <c r="B1059" s="1"/>
      <c r="C1059" s="1"/>
      <c r="D1059" s="26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2:18" x14ac:dyDescent="0.25">
      <c r="B1060" s="1"/>
      <c r="C1060" s="1"/>
      <c r="D1060" s="26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2:18" x14ac:dyDescent="0.25">
      <c r="B1061" s="1"/>
      <c r="C1061" s="1"/>
      <c r="D1061" s="26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2:18" x14ac:dyDescent="0.25">
      <c r="B1062" s="1"/>
      <c r="C1062" s="1"/>
      <c r="D1062" s="26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2:18" x14ac:dyDescent="0.25">
      <c r="B1063" s="1"/>
      <c r="C1063" s="1"/>
      <c r="D1063" s="26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2:18" x14ac:dyDescent="0.25">
      <c r="B1064" s="1"/>
      <c r="C1064" s="1"/>
      <c r="D1064" s="26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2:18" x14ac:dyDescent="0.25">
      <c r="B1065" s="1"/>
      <c r="C1065" s="1"/>
      <c r="D1065" s="26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2:18" x14ac:dyDescent="0.25">
      <c r="B1066" s="1"/>
      <c r="C1066" s="1"/>
      <c r="D1066" s="26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2:18" x14ac:dyDescent="0.25">
      <c r="B1067" s="1"/>
      <c r="C1067" s="1"/>
      <c r="D1067" s="26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2:18" x14ac:dyDescent="0.25">
      <c r="B1068" s="1"/>
      <c r="C1068" s="1"/>
      <c r="D1068" s="26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2:18" x14ac:dyDescent="0.25">
      <c r="B1069" s="1"/>
      <c r="C1069" s="1"/>
      <c r="D1069" s="26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2:18" x14ac:dyDescent="0.25">
      <c r="B1070" s="1"/>
      <c r="C1070" s="1"/>
      <c r="D1070" s="26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2:18" x14ac:dyDescent="0.25">
      <c r="B1071" s="1"/>
      <c r="C1071" s="1"/>
      <c r="D1071" s="26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2:18" x14ac:dyDescent="0.25">
      <c r="B1072" s="1"/>
      <c r="C1072" s="1"/>
      <c r="D1072" s="26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2:18" x14ac:dyDescent="0.25">
      <c r="B1073" s="1"/>
      <c r="C1073" s="1"/>
      <c r="D1073" s="26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2:18" x14ac:dyDescent="0.25">
      <c r="B1074" s="1"/>
      <c r="C1074" s="1"/>
      <c r="D1074" s="26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2:18" x14ac:dyDescent="0.25">
      <c r="B1075" s="1"/>
      <c r="C1075" s="1"/>
      <c r="D1075" s="26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2:18" x14ac:dyDescent="0.25">
      <c r="B1076" s="1"/>
      <c r="C1076" s="1"/>
      <c r="D1076" s="26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2:18" x14ac:dyDescent="0.25">
      <c r="B1077" s="1"/>
      <c r="C1077" s="1"/>
      <c r="D1077" s="26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2:18" x14ac:dyDescent="0.25">
      <c r="B1078" s="1"/>
      <c r="C1078" s="1"/>
      <c r="D1078" s="26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2:18" x14ac:dyDescent="0.25">
      <c r="B1079" s="1"/>
      <c r="C1079" s="1"/>
      <c r="D1079" s="26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2:18" x14ac:dyDescent="0.25">
      <c r="B1080" s="1"/>
      <c r="C1080" s="1"/>
      <c r="D1080" s="26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2:18" x14ac:dyDescent="0.25">
      <c r="B1081" s="1"/>
      <c r="C1081" s="1"/>
      <c r="D1081" s="26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2:18" x14ac:dyDescent="0.25">
      <c r="B1082" s="1"/>
      <c r="C1082" s="1"/>
      <c r="D1082" s="26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2:18" x14ac:dyDescent="0.25">
      <c r="B1083" s="1"/>
      <c r="C1083" s="1"/>
      <c r="D1083" s="26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2:18" x14ac:dyDescent="0.25">
      <c r="B1084" s="1"/>
      <c r="C1084" s="1"/>
      <c r="D1084" s="26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2:18" x14ac:dyDescent="0.25">
      <c r="B1085" s="1"/>
      <c r="C1085" s="1"/>
      <c r="D1085" s="26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2:18" x14ac:dyDescent="0.25">
      <c r="B1086" s="1"/>
      <c r="C1086" s="1"/>
      <c r="D1086" s="26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2:18" x14ac:dyDescent="0.25">
      <c r="B1087" s="1"/>
      <c r="C1087" s="1"/>
      <c r="D1087" s="26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2:18" x14ac:dyDescent="0.25">
      <c r="B1088" s="1"/>
      <c r="C1088" s="1"/>
      <c r="D1088" s="26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2:18" x14ac:dyDescent="0.25">
      <c r="B1089" s="1"/>
      <c r="C1089" s="1"/>
      <c r="D1089" s="26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2:18" x14ac:dyDescent="0.25">
      <c r="B1090" s="1"/>
      <c r="C1090" s="1"/>
      <c r="D1090" s="26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2:18" x14ac:dyDescent="0.25">
      <c r="B1091" s="1"/>
      <c r="C1091" s="1"/>
      <c r="D1091" s="26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2:18" x14ac:dyDescent="0.25">
      <c r="B1092" s="1"/>
      <c r="C1092" s="1"/>
      <c r="D1092" s="26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2:18" x14ac:dyDescent="0.25">
      <c r="B1093" s="1"/>
      <c r="C1093" s="1"/>
      <c r="D1093" s="26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  <row r="1094" spans="2:18" x14ac:dyDescent="0.25">
      <c r="B1094" s="1"/>
      <c r="C1094" s="1"/>
      <c r="D1094" s="26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</row>
    <row r="1095" spans="2:18" x14ac:dyDescent="0.25">
      <c r="B1095" s="1"/>
      <c r="C1095" s="1"/>
      <c r="D1095" s="26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</row>
    <row r="1096" spans="2:18" x14ac:dyDescent="0.25">
      <c r="B1096" s="1"/>
      <c r="C1096" s="1"/>
      <c r="D1096" s="26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</row>
    <row r="1097" spans="2:18" x14ac:dyDescent="0.25">
      <c r="B1097" s="1"/>
      <c r="C1097" s="1"/>
      <c r="D1097" s="26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</row>
    <row r="1098" spans="2:18" x14ac:dyDescent="0.25">
      <c r="B1098" s="1"/>
      <c r="C1098" s="1"/>
      <c r="D1098" s="26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</row>
    <row r="1099" spans="2:18" x14ac:dyDescent="0.25">
      <c r="B1099" s="1"/>
      <c r="C1099" s="1"/>
      <c r="D1099" s="26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</row>
    <row r="1100" spans="2:18" x14ac:dyDescent="0.25">
      <c r="B1100" s="1"/>
      <c r="C1100" s="1"/>
      <c r="D1100" s="26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</row>
    <row r="1101" spans="2:18" x14ac:dyDescent="0.25">
      <c r="B1101" s="1"/>
      <c r="C1101" s="1"/>
      <c r="D1101" s="26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</row>
    <row r="1102" spans="2:18" x14ac:dyDescent="0.25">
      <c r="B1102" s="1"/>
      <c r="C1102" s="1"/>
      <c r="D1102" s="26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</row>
    <row r="1103" spans="2:18" x14ac:dyDescent="0.25">
      <c r="B1103" s="1"/>
      <c r="C1103" s="1"/>
      <c r="D1103" s="26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</row>
  </sheetData>
  <mergeCells count="31">
    <mergeCell ref="X12:X13"/>
    <mergeCell ref="A4:Y4"/>
    <mergeCell ref="A5:L5"/>
    <mergeCell ref="A6:Y6"/>
    <mergeCell ref="A7:Y7"/>
    <mergeCell ref="A8:L8"/>
    <mergeCell ref="A9:Y9"/>
    <mergeCell ref="H12:H13"/>
    <mergeCell ref="I12:J12"/>
    <mergeCell ref="K12:K13"/>
    <mergeCell ref="L12:L13"/>
    <mergeCell ref="C11:C13"/>
    <mergeCell ref="S12:T12"/>
    <mergeCell ref="M11:P11"/>
    <mergeCell ref="W11:X11"/>
    <mergeCell ref="Y11:Y13"/>
    <mergeCell ref="D11:F11"/>
    <mergeCell ref="A11:A13"/>
    <mergeCell ref="B11:B13"/>
    <mergeCell ref="H11:L11"/>
    <mergeCell ref="D12:E12"/>
    <mergeCell ref="F12:F13"/>
    <mergeCell ref="G11:G13"/>
    <mergeCell ref="W12:W13"/>
    <mergeCell ref="Q11:Q13"/>
    <mergeCell ref="R11:R13"/>
    <mergeCell ref="S11:V11"/>
    <mergeCell ref="M12:M13"/>
    <mergeCell ref="N12:N13"/>
    <mergeCell ref="O12:P12"/>
    <mergeCell ref="U12:V12"/>
  </mergeCells>
  <hyperlinks>
    <hyperlink ref="X102" r:id="rId1" tooltip="281_05.09.2014.rar" display="http://old.sakha.gov.ru/sites/default/files/page/files/2014_07/118/281_05.09.2014.rar"/>
  </hyperlinks>
  <pageMargins left="0.25" right="0.25" top="0.75" bottom="0.75" header="0.3" footer="0.3"/>
  <pageSetup paperSize="9" scale="10" fitToWidth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2020-12-11T03:55:28Z</dcterms:modified>
</cp:coreProperties>
</file>