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dchenko_vp\Desktop\"/>
    </mc:Choice>
  </mc:AlternateContent>
  <bookViews>
    <workbookView xWindow="0" yWindow="0" windowWidth="11895" windowHeight="11730" firstSheet="3" activeTab="3"/>
  </bookViews>
  <sheets>
    <sheet name="стр.1" sheetId="2" state="hidden" r:id="rId1"/>
    <sheet name="стр.2" sheetId="3" state="hidden" r:id="rId2"/>
    <sheet name="стр.3" sheetId="4" state="hidden" r:id="rId3"/>
    <sheet name="2024" sheetId="5" r:id="rId4"/>
    <sheet name="стр.4 (2)" sheetId="7" r:id="rId5"/>
    <sheet name="стр.4 (3)" sheetId="8" r:id="rId6"/>
    <sheet name="стр.4 (4)" sheetId="9" r:id="rId7"/>
    <sheet name="стр.4 (5)" sheetId="10" r:id="rId8"/>
    <sheet name="стр.4 (6)" sheetId="11" r:id="rId9"/>
    <sheet name="стр.4 (7)" sheetId="12" r:id="rId10"/>
    <sheet name="стр.4 (8)" sheetId="13" r:id="rId11"/>
    <sheet name="стр.4 (9)" sheetId="14" r:id="rId12"/>
    <sheet name="стр.4 (10)" sheetId="15" r:id="rId13"/>
    <sheet name="стр.4 (11)" sheetId="16" r:id="rId14"/>
    <sheet name="стр.4 (12)" sheetId="17" r:id="rId15"/>
    <sheet name="стр.5" sheetId="6" state="hidden" r:id="rId16"/>
  </sheets>
  <definedNames>
    <definedName name="_xlnm.Print_Area" localSheetId="3">'2024'!$A$1:$FE$16</definedName>
    <definedName name="_xlnm.Print_Area" localSheetId="0">стр.1!$A$1:$FE$18</definedName>
    <definedName name="_xlnm.Print_Area" localSheetId="1">стр.2!$A$1:$FE$14</definedName>
    <definedName name="_xlnm.Print_Area" localSheetId="2">стр.3!$A$1:$FE$16</definedName>
    <definedName name="_xlnm.Print_Area" localSheetId="12">'стр.4 (10)'!$A$1:$FE$15</definedName>
    <definedName name="_xlnm.Print_Area" localSheetId="13">'стр.4 (11)'!$A$1:$FE$15</definedName>
    <definedName name="_xlnm.Print_Area" localSheetId="14">'стр.4 (12)'!$A$1:$FE$15</definedName>
    <definedName name="_xlnm.Print_Area" localSheetId="4">'стр.4 (2)'!$A$1:$FE$15</definedName>
    <definedName name="_xlnm.Print_Area" localSheetId="6">'стр.4 (4)'!$A$1:$FE$15</definedName>
    <definedName name="_xlnm.Print_Area" localSheetId="7">'стр.4 (5)'!$A$1:$FE$15</definedName>
    <definedName name="_xlnm.Print_Area" localSheetId="8">'стр.4 (6)'!$A$1:$FE$15</definedName>
    <definedName name="_xlnm.Print_Area" localSheetId="9">'стр.4 (7)'!$A$1:$FE$15</definedName>
    <definedName name="_xlnm.Print_Area" localSheetId="10">'стр.4 (8)'!$A$1:$FE$15</definedName>
    <definedName name="_xlnm.Print_Area" localSheetId="11">'стр.4 (9)'!$A$1:$FE$15</definedName>
  </definedNames>
  <calcPr calcId="162913"/>
</workbook>
</file>

<file path=xl/calcChain.xml><?xml version="1.0" encoding="utf-8"?>
<calcChain xmlns="http://schemas.openxmlformats.org/spreadsheetml/2006/main">
  <c r="CI5" i="7" l="1"/>
  <c r="DZ15" i="5" l="1"/>
  <c r="DZ15" i="17"/>
  <c r="DZ15" i="16"/>
  <c r="DZ15" i="15"/>
  <c r="DZ15" i="14"/>
  <c r="DZ15" i="13"/>
  <c r="DZ15" i="12"/>
  <c r="DZ15" i="11"/>
  <c r="DZ15" i="10"/>
  <c r="DZ15" i="9"/>
  <c r="DZ15" i="8"/>
  <c r="DZ15" i="7"/>
  <c r="HQ16" i="5"/>
  <c r="BO15" i="5"/>
  <c r="BO16" i="5" s="1"/>
  <c r="BO15" i="17"/>
  <c r="CI5" i="17"/>
  <c r="BO15" i="16"/>
  <c r="CI5" i="16"/>
  <c r="BO15" i="13"/>
  <c r="BO15" i="15"/>
  <c r="CI5" i="15"/>
  <c r="BO15" i="14"/>
  <c r="CI5" i="14"/>
  <c r="CI5" i="13"/>
  <c r="BO15" i="12"/>
  <c r="CI5" i="12"/>
  <c r="BO15" i="11"/>
  <c r="CI5" i="11"/>
  <c r="CI5" i="10"/>
  <c r="CI5" i="9"/>
  <c r="CI5" i="8"/>
  <c r="BO15" i="10"/>
  <c r="BO15" i="9"/>
  <c r="BO15" i="8"/>
  <c r="BO15" i="7"/>
  <c r="FF16" i="5"/>
  <c r="DR18" i="2" l="1"/>
  <c r="EL18" i="2" s="1"/>
  <c r="DR14" i="3" l="1"/>
  <c r="CD8" i="6" l="1"/>
  <c r="CJ14" i="3"/>
  <c r="AN8" i="6"/>
  <c r="BI8" i="6" l="1"/>
  <c r="EL14" i="3"/>
  <c r="DA14" i="3"/>
  <c r="DB8" i="6"/>
  <c r="Z16" i="4" l="1"/>
  <c r="A9" i="4"/>
  <c r="DE7" i="4"/>
  <c r="CI7" i="4"/>
  <c r="CI5" i="4"/>
  <c r="AN14" i="3"/>
  <c r="W14" i="3"/>
  <c r="K16" i="4" s="1"/>
  <c r="F14" i="3"/>
  <c r="A9" i="3"/>
  <c r="CV7" i="3"/>
  <c r="BZ7" i="3"/>
  <c r="CI5" i="3"/>
</calcChain>
</file>

<file path=xl/sharedStrings.xml><?xml version="1.0" encoding="utf-8"?>
<sst xmlns="http://schemas.openxmlformats.org/spreadsheetml/2006/main" count="594" uniqueCount="103">
  <si>
    <t>к приказу ФАС России</t>
  </si>
  <si>
    <t>от 18.01.2019 № 38/19</t>
  </si>
  <si>
    <t>Форма 1</t>
  </si>
  <si>
    <t>(наименование субъекта естественной монополии)</t>
  </si>
  <si>
    <t>Приложение № 4</t>
  </si>
  <si>
    <t>№</t>
  </si>
  <si>
    <t>Наименование магистрального трубопровода</t>
  </si>
  <si>
    <t>Точка 
входа</t>
  </si>
  <si>
    <t>Техническая мощность точки входа</t>
  </si>
  <si>
    <t>Поставщик, 
владелец газа</t>
  </si>
  <si>
    <t>Наименование 
зоны входа</t>
  </si>
  <si>
    <t>Информация о наличии (отсутствии) технической возможности доступа к регулируемым услугам</t>
  </si>
  <si>
    <t>(месяц)</t>
  </si>
  <si>
    <t xml:space="preserve"> года</t>
  </si>
  <si>
    <t xml:space="preserve">в зонах входа на (за) </t>
  </si>
  <si>
    <t>(период)</t>
  </si>
  <si>
    <t xml:space="preserve">по транспортировке газа по магистральным газопроводам 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</si>
  <si>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</si>
  <si>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>АО "Дальневосточная генерирующая компания"</t>
  </si>
  <si>
    <t>23</t>
  </si>
  <si>
    <t>Форма 2</t>
  </si>
  <si>
    <t xml:space="preserve">в зонах выхода на (за) </t>
  </si>
  <si>
    <t>Наименование 
зоны выхода</t>
  </si>
  <si>
    <t>Точка 
выхода</t>
  </si>
  <si>
    <t>Техническая мощность точки выхода</t>
  </si>
  <si>
    <t>Потребитель, владелец газа</t>
  </si>
  <si>
    <t>Форма 3</t>
  </si>
  <si>
    <t xml:space="preserve">между зонами входа и выхода на (за) </t>
  </si>
  <si>
    <t>Номер 
зоны 
выхода</t>
  </si>
  <si>
    <t>Номер и наименование зон входа</t>
  </si>
  <si>
    <t>…</t>
  </si>
  <si>
    <t>Y</t>
  </si>
  <si>
    <t>YY</t>
  </si>
  <si>
    <t>YYY</t>
  </si>
  <si>
    <t>Величина свободной мощности</t>
  </si>
  <si>
    <t>Лимитирующий участок</t>
  </si>
  <si>
    <t>1</t>
  </si>
  <si>
    <t>Форма 4</t>
  </si>
  <si>
    <t xml:space="preserve">на (за) </t>
  </si>
  <si>
    <t>Зона входа в магистральный газопровод</t>
  </si>
  <si>
    <t>Зона выхода из магистрального газопровода</t>
  </si>
  <si>
    <t>Поставщик газа/
потребитель</t>
  </si>
  <si>
    <r>
      <t>Объемы газа в соответствии с удовлетворенными заявками, 
млн. м</t>
    </r>
    <r>
      <rPr>
        <vertAlign val="superscript"/>
        <sz val="9"/>
        <rFont val="Times New Roman"/>
        <family val="1"/>
        <charset val="204"/>
      </rPr>
      <t>3</t>
    </r>
  </si>
  <si>
    <r>
      <t>Свободная мощность магистральных трубопроводов, 
млн. м</t>
    </r>
    <r>
      <rPr>
        <vertAlign val="superscript"/>
        <sz val="9"/>
        <rFont val="Times New Roman"/>
        <family val="1"/>
        <charset val="204"/>
      </rPr>
      <t>3</t>
    </r>
  </si>
  <si>
    <t>Итого:</t>
  </si>
  <si>
    <t>Форма 5</t>
  </si>
  <si>
    <t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</si>
  <si>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>Субъект 
Российской 
Федерации</t>
  </si>
  <si>
    <t>Наименование газораспределительной станции</t>
  </si>
  <si>
    <t>Срок мероприятий по увеличению пропускной способности</t>
  </si>
  <si>
    <t>Параметры увеличения</t>
  </si>
  <si>
    <t>Газопровод-отвод к предприятию ОАО «СК «Агроэнерго»</t>
  </si>
  <si>
    <t>ООО «СКИФАГРО-ДВ»</t>
  </si>
  <si>
    <t>Хабаровский край</t>
  </si>
  <si>
    <t>АГРС-5</t>
  </si>
  <si>
    <t>-</t>
  </si>
  <si>
    <t>Точка врезки магистрального газопровода, принадлежащего АО «ДГК», в газопровод-отвод к ГРС-1 г.Хабаровска, принадлежащего АО «Дальтрансгаз»</t>
  </si>
  <si>
    <t>11000 нм3/ч</t>
  </si>
  <si>
    <t xml:space="preserve">11000 нм3/ч, </t>
  </si>
  <si>
    <t>Проектная мощность (производительность) газораспределительной станции, тыс.м3/час</t>
  </si>
  <si>
    <t>Суммарный объем газа по действующим техническим условиям на подключение, тыс.м3/час</t>
  </si>
  <si>
    <t>Загрузка газораспределительной станции тыс.м3/час</t>
  </si>
  <si>
    <t>Наличие (дефицит) пропускной способности тыс.м3/час</t>
  </si>
  <si>
    <t>Величина свободной мощности млн. м3</t>
  </si>
  <si>
    <t>Свободная мощность магистрального трубопровода в точке выхода млн. м3</t>
  </si>
  <si>
    <t>Фактическая мощность магистрального трубопровода в начале зоны выхода млн. м3</t>
  </si>
  <si>
    <t>Объемы газа в соответствии с удовлетворенными заявками млн. м3</t>
  </si>
  <si>
    <t>Объемы газа в соответствии с поступившими заявками млн. м3</t>
  </si>
  <si>
    <t>Свободная мощность магистрального трубопровода в конце зоны входа млн. м3</t>
  </si>
  <si>
    <t>Фактическая мощность магистрального трубопровода в конце зоны входа млн. м3</t>
  </si>
  <si>
    <t>АО "Газпром газораспределение Дальний Восток</t>
  </si>
  <si>
    <t>август</t>
  </si>
  <si>
    <t>1-31 августа</t>
  </si>
  <si>
    <t>декабрь</t>
  </si>
  <si>
    <t>1-31 декабря</t>
  </si>
  <si>
    <t>январь</t>
  </si>
  <si>
    <r>
      <t>Объемы газа в соответствии с планируемыми заявками, млн. м</t>
    </r>
    <r>
      <rPr>
        <vertAlign val="superscript"/>
        <sz val="9"/>
        <rFont val="Times New Roman"/>
        <family val="1"/>
        <charset val="204"/>
      </rPr>
      <t>3</t>
    </r>
  </si>
  <si>
    <t>1-29 февраля</t>
  </si>
  <si>
    <t>февраль</t>
  </si>
  <si>
    <t>1-31 марта</t>
  </si>
  <si>
    <t>март</t>
  </si>
  <si>
    <t>апрель</t>
  </si>
  <si>
    <t>1-30 апреля</t>
  </si>
  <si>
    <t>май</t>
  </si>
  <si>
    <t>1-31 мая</t>
  </si>
  <si>
    <t>июнь</t>
  </si>
  <si>
    <t>1-30 июня</t>
  </si>
  <si>
    <t>1-31 июля</t>
  </si>
  <si>
    <t>июль</t>
  </si>
  <si>
    <t>сентябрь</t>
  </si>
  <si>
    <t>1-30 сентября</t>
  </si>
  <si>
    <t>октябрь</t>
  </si>
  <si>
    <t>1-31 октября</t>
  </si>
  <si>
    <t>ноябрь</t>
  </si>
  <si>
    <t>1-30 ноября</t>
  </si>
  <si>
    <t>2024 год</t>
  </si>
  <si>
    <t>ежегодно</t>
  </si>
  <si>
    <r>
      <t>на (</t>
    </r>
    <r>
      <rPr>
        <b/>
        <strike/>
        <sz val="12"/>
        <rFont val="Times New Roman"/>
        <family val="1"/>
        <charset val="204"/>
      </rPr>
      <t>за</t>
    </r>
    <r>
      <rPr>
        <b/>
        <sz val="12"/>
        <rFont val="Times New Roman"/>
        <family val="1"/>
        <charset val="204"/>
      </rPr>
      <t xml:space="preserve">) </t>
    </r>
  </si>
  <si>
    <t>г.</t>
  </si>
  <si>
    <t>196 км. Магистральный газопровод                          Оха-Комсомольск-на-Амуре                                ПК 0 Газопровод до г. Николаевск-на-Амуре</t>
  </si>
  <si>
    <t>РН-Сахалин морнефтегаз</t>
  </si>
  <si>
    <t>ПК 2206 Газопровод до г. Николаевск-на-Амуре      АГРС  г.Николаевск-на-Амуре</t>
  </si>
  <si>
    <t>АО "ДГК" СП "Николаевская ТЭЦ"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</si>
</sst>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trike/>
      <sz val="12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81">
    <xf numFmtId="0" fontId="0" fillId="0" borderId="0" xfId="0"/>
    <xf numFmtId="0" fontId="19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top"/>
    </xf>
    <xf numFmtId="0" fontId="19" fillId="0" borderId="0" xfId="0" applyFont="1"/>
    <xf numFmtId="0" fontId="19" fillId="0" borderId="0" xfId="0" applyFont="1" applyAlignment="1">
      <alignment horizontal="right"/>
    </xf>
    <xf numFmtId="0" fontId="25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4" fillId="0" borderId="0" xfId="0" applyFont="1" applyFill="1" applyAlignment="1">
      <alignment horizontal="right"/>
    </xf>
    <xf numFmtId="0" fontId="24" fillId="0" borderId="0" xfId="0" applyFont="1" applyFill="1"/>
    <xf numFmtId="0" fontId="23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4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  <xf numFmtId="49" fontId="21" fillId="0" borderId="19" xfId="0" applyNumberFormat="1" applyFont="1" applyBorder="1" applyAlignment="1">
      <alignment horizontal="center" vertical="top"/>
    </xf>
    <xf numFmtId="0" fontId="21" fillId="0" borderId="0" xfId="0" applyFont="1" applyFill="1" applyAlignment="1">
      <alignment horizontal="left" vertical="center"/>
    </xf>
    <xf numFmtId="0" fontId="23" fillId="0" borderId="0" xfId="0" applyFont="1" applyAlignment="1"/>
    <xf numFmtId="0" fontId="24" fillId="0" borderId="0" xfId="0" applyFont="1" applyFill="1" applyAlignment="1">
      <alignment horizontal="right"/>
    </xf>
    <xf numFmtId="0" fontId="21" fillId="26" borderId="10" xfId="0" applyNumberFormat="1" applyFont="1" applyFill="1" applyBorder="1" applyAlignment="1">
      <alignment horizontal="center" vertical="center"/>
    </xf>
    <xf numFmtId="0" fontId="21" fillId="0" borderId="1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16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top"/>
    </xf>
    <xf numFmtId="49" fontId="24" fillId="0" borderId="16" xfId="0" applyNumberFormat="1" applyFont="1" applyFill="1" applyBorder="1" applyAlignment="1">
      <alignment horizontal="left"/>
    </xf>
    <xf numFmtId="0" fontId="24" fillId="0" borderId="0" xfId="0" applyFont="1" applyFill="1" applyAlignment="1">
      <alignment horizontal="right"/>
    </xf>
    <xf numFmtId="49" fontId="24" fillId="0" borderId="16" xfId="0" applyNumberFormat="1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/>
    </xf>
    <xf numFmtId="0" fontId="23" fillId="0" borderId="12" xfId="0" applyFont="1" applyBorder="1" applyAlignment="1">
      <alignment horizontal="center" vertical="top"/>
    </xf>
    <xf numFmtId="0" fontId="21" fillId="0" borderId="11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1" fillId="25" borderId="10" xfId="0" applyNumberFormat="1" applyFont="1" applyFill="1" applyBorder="1" applyAlignment="1">
      <alignment horizontal="left" vertical="center" wrapText="1"/>
    </xf>
    <xf numFmtId="49" fontId="21" fillId="0" borderId="17" xfId="0" applyNumberFormat="1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/>
    </xf>
    <xf numFmtId="0" fontId="21" fillId="0" borderId="10" xfId="0" applyNumberFormat="1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2" fontId="24" fillId="0" borderId="16" xfId="0" applyNumberFormat="1" applyFont="1" applyFill="1" applyBorder="1" applyAlignment="1">
      <alignment horizontal="center"/>
    </xf>
    <xf numFmtId="2" fontId="24" fillId="0" borderId="16" xfId="0" applyNumberFormat="1" applyFont="1" applyFill="1" applyBorder="1" applyAlignment="1">
      <alignment horizontal="left"/>
    </xf>
    <xf numFmtId="2" fontId="19" fillId="0" borderId="16" xfId="0" applyNumberFormat="1" applyFont="1" applyFill="1" applyBorder="1" applyAlignment="1">
      <alignment horizontal="center"/>
    </xf>
    <xf numFmtId="0" fontId="21" fillId="0" borderId="12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center" wrapText="1"/>
    </xf>
    <xf numFmtId="0" fontId="21" fillId="0" borderId="10" xfId="0" applyNumberFormat="1" applyFont="1" applyFill="1" applyBorder="1" applyAlignment="1">
      <alignment horizontal="left" vertical="center" wrapText="1"/>
    </xf>
    <xf numFmtId="0" fontId="21" fillId="25" borderId="10" xfId="0" applyNumberFormat="1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top"/>
    </xf>
    <xf numFmtId="0" fontId="21" fillId="0" borderId="17" xfId="0" applyFont="1" applyBorder="1" applyAlignment="1">
      <alignment horizontal="center" vertical="top" wrapText="1"/>
    </xf>
    <xf numFmtId="0" fontId="21" fillId="0" borderId="18" xfId="0" applyFont="1" applyBorder="1" applyAlignment="1">
      <alignment horizontal="center" vertical="top" wrapText="1"/>
    </xf>
    <xf numFmtId="0" fontId="21" fillId="0" borderId="19" xfId="0" applyFont="1" applyBorder="1" applyAlignment="1">
      <alignment horizontal="center" vertical="top" wrapText="1"/>
    </xf>
    <xf numFmtId="49" fontId="21" fillId="0" borderId="17" xfId="0" applyNumberFormat="1" applyFont="1" applyBorder="1" applyAlignment="1">
      <alignment horizontal="right" vertical="top"/>
    </xf>
    <xf numFmtId="49" fontId="21" fillId="0" borderId="18" xfId="0" applyNumberFormat="1" applyFont="1" applyBorder="1" applyAlignment="1">
      <alignment horizontal="right" vertical="top"/>
    </xf>
    <xf numFmtId="0" fontId="21" fillId="0" borderId="10" xfId="0" applyFont="1" applyFill="1" applyBorder="1" applyAlignment="1">
      <alignment horizontal="center" vertical="top" wrapText="1"/>
    </xf>
    <xf numFmtId="0" fontId="21" fillId="0" borderId="10" xfId="0" applyNumberFormat="1" applyFont="1" applyFill="1" applyBorder="1" applyAlignment="1">
      <alignment horizontal="center" vertical="top"/>
    </xf>
    <xf numFmtId="0" fontId="21" fillId="0" borderId="10" xfId="0" applyNumberFormat="1" applyFont="1" applyFill="1" applyBorder="1" applyAlignment="1">
      <alignment horizontal="center" vertical="top" wrapText="1"/>
    </xf>
    <xf numFmtId="0" fontId="24" fillId="0" borderId="16" xfId="0" applyNumberFormat="1" applyFont="1" applyFill="1" applyBorder="1" applyAlignment="1">
      <alignment horizontal="left"/>
    </xf>
    <xf numFmtId="2" fontId="21" fillId="0" borderId="10" xfId="0" applyNumberFormat="1" applyFont="1" applyFill="1" applyBorder="1" applyAlignment="1">
      <alignment horizontal="justify" vertical="center"/>
    </xf>
    <xf numFmtId="164" fontId="21" fillId="0" borderId="10" xfId="0" applyNumberFormat="1" applyFont="1" applyFill="1" applyBorder="1" applyAlignment="1">
      <alignment horizontal="center" vertical="center"/>
    </xf>
    <xf numFmtId="0" fontId="21" fillId="24" borderId="10" xfId="0" applyNumberFormat="1" applyFont="1" applyFill="1" applyBorder="1" applyAlignment="1">
      <alignment horizontal="center" vertical="center"/>
    </xf>
    <xf numFmtId="0" fontId="21" fillId="24" borderId="10" xfId="0" applyNumberFormat="1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top" wrapText="1"/>
    </xf>
    <xf numFmtId="0" fontId="21" fillId="0" borderId="12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0" fontId="21" fillId="0" borderId="21" xfId="0" applyFont="1" applyBorder="1" applyAlignment="1">
      <alignment horizontal="center" vertical="top" wrapText="1"/>
    </xf>
    <xf numFmtId="0" fontId="26" fillId="0" borderId="17" xfId="0" applyNumberFormat="1" applyFont="1" applyFill="1" applyBorder="1" applyAlignment="1">
      <alignment horizontal="center" vertical="top"/>
    </xf>
    <xf numFmtId="0" fontId="26" fillId="0" borderId="18" xfId="0" applyNumberFormat="1" applyFont="1" applyFill="1" applyBorder="1" applyAlignment="1">
      <alignment horizontal="center" vertical="top"/>
    </xf>
    <xf numFmtId="0" fontId="26" fillId="0" borderId="19" xfId="0" applyNumberFormat="1" applyFont="1" applyFill="1" applyBorder="1" applyAlignment="1">
      <alignment horizontal="center" vertical="top"/>
    </xf>
    <xf numFmtId="164" fontId="21" fillId="25" borderId="1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wrapText="1"/>
    </xf>
    <xf numFmtId="0" fontId="21" fillId="0" borderId="10" xfId="0" applyFont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8"/>
  <sheetViews>
    <sheetView view="pageBreakPreview" topLeftCell="A7" zoomScaleNormal="100" workbookViewId="0">
      <selection activeCell="EL18" sqref="EL18:FE18"/>
    </sheetView>
  </sheetViews>
  <sheetFormatPr defaultColWidth="0.85546875" defaultRowHeight="15" x14ac:dyDescent="0.25"/>
  <cols>
    <col min="1" max="16384" width="0.85546875" style="1"/>
  </cols>
  <sheetData>
    <row r="1" spans="1:161" s="3" customFormat="1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FE1" s="4" t="s">
        <v>4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FE2" s="4" t="s">
        <v>0</v>
      </c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FE3" s="4" t="s">
        <v>1</v>
      </c>
    </row>
    <row r="4" spans="1:161" s="3" customFormat="1" ht="12.7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FE4" s="2"/>
    </row>
    <row r="5" spans="1:16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FE5" s="9" t="s">
        <v>2</v>
      </c>
    </row>
    <row r="6" spans="1:161" s="3" customFormat="1" ht="12.75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161" s="3" customFormat="1" ht="12.7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161" s="5" customFormat="1" ht="15.75" x14ac:dyDescent="0.25">
      <c r="A8" s="26" t="s">
        <v>11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</row>
    <row r="9" spans="1:161" s="10" customFormat="1" ht="15.75" x14ac:dyDescent="0.25"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CH9" s="14" t="s">
        <v>16</v>
      </c>
      <c r="CI9" s="27" t="s">
        <v>18</v>
      </c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</row>
    <row r="10" spans="1:161" s="12" customFormat="1" ht="11.25" customHeight="1" x14ac:dyDescent="0.2"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CI10" s="28" t="s">
        <v>3</v>
      </c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</row>
    <row r="11" spans="1:161" s="11" customFormat="1" ht="15" customHeight="1" x14ac:dyDescent="0.25">
      <c r="BY11" s="14" t="s">
        <v>14</v>
      </c>
      <c r="BZ11" s="31" t="s">
        <v>71</v>
      </c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0">
        <v>20</v>
      </c>
      <c r="CS11" s="30"/>
      <c r="CT11" s="30"/>
      <c r="CU11" s="30"/>
      <c r="CV11" s="29" t="s">
        <v>19</v>
      </c>
      <c r="CW11" s="29"/>
      <c r="CX11" s="29"/>
      <c r="CY11" s="29"/>
      <c r="CZ11" s="15" t="s">
        <v>13</v>
      </c>
      <c r="DA11" s="15"/>
      <c r="DB11" s="15"/>
      <c r="DC11" s="15"/>
    </row>
    <row r="12" spans="1:161" s="16" customFormat="1" ht="11.25" x14ac:dyDescent="0.2">
      <c r="BZ12" s="35" t="s">
        <v>12</v>
      </c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</row>
    <row r="13" spans="1:161" x14ac:dyDescent="0.25">
      <c r="A13" s="32" t="s">
        <v>72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</row>
    <row r="14" spans="1:161" s="16" customFormat="1" ht="11.25" x14ac:dyDescent="0.2">
      <c r="A14" s="35" t="s">
        <v>15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</row>
    <row r="15" spans="1:161" s="16" customFormat="1" ht="11.25" x14ac:dyDescent="0.2"/>
    <row r="16" spans="1:161" s="6" customFormat="1" ht="67.5" customHeight="1" x14ac:dyDescent="0.2">
      <c r="A16" s="33" t="s">
        <v>5</v>
      </c>
      <c r="B16" s="33"/>
      <c r="C16" s="33"/>
      <c r="D16" s="33"/>
      <c r="E16" s="33"/>
      <c r="F16" s="33" t="s">
        <v>10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 t="s">
        <v>6</v>
      </c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 t="s">
        <v>7</v>
      </c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 t="s">
        <v>8</v>
      </c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 t="s">
        <v>9</v>
      </c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 t="s">
        <v>67</v>
      </c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 t="s">
        <v>66</v>
      </c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 t="s">
        <v>69</v>
      </c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 t="s">
        <v>68</v>
      </c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</row>
    <row r="17" spans="1:161" s="7" customFormat="1" ht="12" x14ac:dyDescent="0.2">
      <c r="A17" s="44">
        <v>1</v>
      </c>
      <c r="B17" s="45"/>
      <c r="C17" s="45"/>
      <c r="D17" s="45"/>
      <c r="E17" s="46"/>
      <c r="F17" s="34">
        <v>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>
        <v>3</v>
      </c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>
        <v>4</v>
      </c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>
        <v>5</v>
      </c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>
        <v>6</v>
      </c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>
        <v>7</v>
      </c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>
        <v>8</v>
      </c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>
        <v>9</v>
      </c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>
        <v>10</v>
      </c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</row>
    <row r="18" spans="1:161" s="17" customFormat="1" ht="226.5" customHeight="1" x14ac:dyDescent="0.2">
      <c r="A18" s="40"/>
      <c r="B18" s="41"/>
      <c r="C18" s="41"/>
      <c r="D18" s="41"/>
      <c r="E18" s="42"/>
      <c r="F18" s="36" t="s">
        <v>17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8"/>
      <c r="W18" s="36" t="s">
        <v>51</v>
      </c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8"/>
      <c r="AN18" s="43" t="s">
        <v>17</v>
      </c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 t="s">
        <v>58</v>
      </c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39" t="s">
        <v>70</v>
      </c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24">
        <v>0</v>
      </c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>
        <v>0</v>
      </c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5">
        <f>0.011*24*31</f>
        <v>8.1840000000000011</v>
      </c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4">
        <f>DR18-DA18-0.449736</f>
        <v>7.7342640000000014</v>
      </c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</row>
  </sheetData>
  <mergeCells count="39">
    <mergeCell ref="BZ12:CQ12"/>
    <mergeCell ref="F18:V18"/>
    <mergeCell ref="W18:AM18"/>
    <mergeCell ref="BQ18:CI18"/>
    <mergeCell ref="A14:R14"/>
    <mergeCell ref="F16:V16"/>
    <mergeCell ref="F17:V17"/>
    <mergeCell ref="A18:E18"/>
    <mergeCell ref="AN18:AY18"/>
    <mergeCell ref="W16:AM16"/>
    <mergeCell ref="A17:E17"/>
    <mergeCell ref="A16:E16"/>
    <mergeCell ref="AZ16:BP16"/>
    <mergeCell ref="AZ17:BP17"/>
    <mergeCell ref="AZ18:BP18"/>
    <mergeCell ref="DR16:EK16"/>
    <mergeCell ref="DR17:EK17"/>
    <mergeCell ref="AN16:AY16"/>
    <mergeCell ref="AN17:AY17"/>
    <mergeCell ref="DA18:DQ18"/>
    <mergeCell ref="CJ16:CZ16"/>
    <mergeCell ref="CJ17:CZ17"/>
    <mergeCell ref="CJ18:CZ18"/>
    <mergeCell ref="EL18:FE18"/>
    <mergeCell ref="DR18:EK18"/>
    <mergeCell ref="A8:FE8"/>
    <mergeCell ref="CI9:EO9"/>
    <mergeCell ref="CI10:EO10"/>
    <mergeCell ref="CV11:CY11"/>
    <mergeCell ref="CR11:CU11"/>
    <mergeCell ref="BZ11:CQ11"/>
    <mergeCell ref="A13:R13"/>
    <mergeCell ref="EL16:FE16"/>
    <mergeCell ref="EL17:FE17"/>
    <mergeCell ref="DA16:DQ16"/>
    <mergeCell ref="DA17:DQ17"/>
    <mergeCell ref="BQ16:CI16"/>
    <mergeCell ref="BQ17:CI17"/>
    <mergeCell ref="W17:AM17"/>
  </mergeCells>
  <phoneticPr fontId="20" type="noConversion"/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15"/>
  <sheetViews>
    <sheetView view="pageBreakPreview" zoomScaleNormal="100" workbookViewId="0">
      <selection activeCell="FE19" sqref="FE19"/>
    </sheetView>
  </sheetViews>
  <sheetFormatPr defaultColWidth="0.85546875" defaultRowHeight="15" x14ac:dyDescent="0.25"/>
  <cols>
    <col min="1" max="16384" width="0.85546875" style="1"/>
  </cols>
  <sheetData>
    <row r="1" spans="1:187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37</v>
      </c>
    </row>
    <row r="2" spans="1:187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87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87" s="5" customFormat="1" ht="15.75" x14ac:dyDescent="0.25">
      <c r="A4" s="26" t="s">
        <v>11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</row>
    <row r="5" spans="1:187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23" t="s">
        <v>16</v>
      </c>
      <c r="CI5" s="27" t="str">
        <f>'2024'!CI5:EO5</f>
        <v>АО "ДГК" СП "Николаевская ТЭЦ"</v>
      </c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</row>
    <row r="6" spans="1:187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28" t="s">
        <v>3</v>
      </c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</row>
    <row r="7" spans="1:187" s="11" customFormat="1" ht="15" customHeight="1" x14ac:dyDescent="0.25">
      <c r="BQ7" s="23" t="s">
        <v>38</v>
      </c>
      <c r="BR7" s="47" t="s">
        <v>88</v>
      </c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30">
        <v>20</v>
      </c>
      <c r="CK7" s="30"/>
      <c r="CL7" s="30"/>
      <c r="CM7" s="30"/>
      <c r="CN7" s="63">
        <v>24</v>
      </c>
      <c r="CO7" s="63"/>
      <c r="CP7" s="63"/>
      <c r="CQ7" s="63"/>
      <c r="CR7" s="15" t="s">
        <v>13</v>
      </c>
      <c r="CV7" s="15"/>
      <c r="CW7" s="15"/>
      <c r="CX7" s="15"/>
    </row>
    <row r="8" spans="1:187" s="19" customFormat="1" ht="11.25" x14ac:dyDescent="0.2">
      <c r="BR8" s="54" t="s">
        <v>12</v>
      </c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</row>
    <row r="9" spans="1:187" x14ac:dyDescent="0.25">
      <c r="A9" s="49" t="s">
        <v>87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87" s="16" customFormat="1" ht="11.25" x14ac:dyDescent="0.2">
      <c r="A10" s="35" t="s">
        <v>15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1:187" s="16" customFormat="1" ht="11.25" x14ac:dyDescent="0.2">
      <c r="GE11" s="22"/>
    </row>
    <row r="12" spans="1:187" s="6" customFormat="1" ht="37.5" customHeight="1" x14ac:dyDescent="0.2">
      <c r="A12" s="33" t="s">
        <v>39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 t="s">
        <v>40</v>
      </c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 t="s">
        <v>41</v>
      </c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 t="s">
        <v>76</v>
      </c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 t="s">
        <v>42</v>
      </c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 t="s">
        <v>43</v>
      </c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</row>
    <row r="13" spans="1:187" s="7" customFormat="1" ht="12" x14ac:dyDescent="0.2">
      <c r="A13" s="61">
        <v>1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>
        <v>2</v>
      </c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>
        <v>3</v>
      </c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>
        <v>4</v>
      </c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>
        <v>5</v>
      </c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>
        <v>6</v>
      </c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</row>
    <row r="14" spans="1:187" s="17" customFormat="1" ht="123" customHeight="1" x14ac:dyDescent="0.2">
      <c r="A14" s="64" t="s">
        <v>99</v>
      </c>
      <c r="B14" s="64" t="s">
        <v>56</v>
      </c>
      <c r="C14" s="64" t="s">
        <v>56</v>
      </c>
      <c r="D14" s="64" t="s">
        <v>56</v>
      </c>
      <c r="E14" s="64" t="s">
        <v>56</v>
      </c>
      <c r="F14" s="64" t="s">
        <v>56</v>
      </c>
      <c r="G14" s="64" t="s">
        <v>56</v>
      </c>
      <c r="H14" s="64" t="s">
        <v>56</v>
      </c>
      <c r="I14" s="64" t="s">
        <v>56</v>
      </c>
      <c r="J14" s="64" t="s">
        <v>56</v>
      </c>
      <c r="K14" s="64" t="s">
        <v>56</v>
      </c>
      <c r="L14" s="64" t="s">
        <v>56</v>
      </c>
      <c r="M14" s="64" t="s">
        <v>56</v>
      </c>
      <c r="N14" s="64" t="s">
        <v>56</v>
      </c>
      <c r="O14" s="64" t="s">
        <v>56</v>
      </c>
      <c r="P14" s="64" t="s">
        <v>56</v>
      </c>
      <c r="Q14" s="64" t="s">
        <v>56</v>
      </c>
      <c r="R14" s="64" t="s">
        <v>56</v>
      </c>
      <c r="S14" s="64" t="s">
        <v>56</v>
      </c>
      <c r="T14" s="64" t="s">
        <v>56</v>
      </c>
      <c r="U14" s="64" t="s">
        <v>56</v>
      </c>
      <c r="V14" s="64" t="s">
        <v>56</v>
      </c>
      <c r="W14" s="64" t="s">
        <v>101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43" t="s">
        <v>100</v>
      </c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25">
        <v>9.1140000000000008</v>
      </c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65">
        <v>11.098992000000001</v>
      </c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</row>
    <row r="15" spans="1:187" s="17" customFormat="1" ht="16.5" customHeight="1" x14ac:dyDescent="0.2">
      <c r="A15" s="25" t="s">
        <v>44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25">
        <f>BO14</f>
        <v>9.1140000000000008</v>
      </c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65">
        <f>DZ14</f>
        <v>11.098992000000001</v>
      </c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</row>
  </sheetData>
  <mergeCells count="33">
    <mergeCell ref="DZ15:FE15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BR8:CI8"/>
    <mergeCell ref="A9:R9"/>
    <mergeCell ref="A10:R10"/>
    <mergeCell ref="A12:V12"/>
    <mergeCell ref="W12:AR12"/>
    <mergeCell ref="AS12:BN12"/>
    <mergeCell ref="BO12:CS12"/>
    <mergeCell ref="A4:FE4"/>
    <mergeCell ref="CI5:EO5"/>
    <mergeCell ref="CI6:EO6"/>
    <mergeCell ref="BR7:CI7"/>
    <mergeCell ref="CJ7:CM7"/>
    <mergeCell ref="CN7:CQ7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15"/>
  <sheetViews>
    <sheetView view="pageBreakPreview" zoomScaleNormal="100" workbookViewId="0">
      <selection activeCell="DZ15" sqref="DZ15:FE15"/>
    </sheetView>
  </sheetViews>
  <sheetFormatPr defaultColWidth="0.85546875" defaultRowHeight="15" x14ac:dyDescent="0.25"/>
  <cols>
    <col min="1" max="16384" width="0.85546875" style="1"/>
  </cols>
  <sheetData>
    <row r="1" spans="1:187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37</v>
      </c>
    </row>
    <row r="2" spans="1:187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87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87" s="5" customFormat="1" ht="15.75" x14ac:dyDescent="0.25">
      <c r="A4" s="26" t="s">
        <v>11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</row>
    <row r="5" spans="1:187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23" t="s">
        <v>16</v>
      </c>
      <c r="CI5" s="27" t="str">
        <f>'2024'!CI5:EO5</f>
        <v>АО "ДГК" СП "Николаевская ТЭЦ"</v>
      </c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</row>
    <row r="6" spans="1:187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28" t="s">
        <v>3</v>
      </c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</row>
    <row r="7" spans="1:187" s="11" customFormat="1" ht="15" customHeight="1" x14ac:dyDescent="0.25">
      <c r="BQ7" s="23" t="s">
        <v>38</v>
      </c>
      <c r="BR7" s="47" t="s">
        <v>71</v>
      </c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30">
        <v>20</v>
      </c>
      <c r="CK7" s="30"/>
      <c r="CL7" s="30"/>
      <c r="CM7" s="30"/>
      <c r="CN7" s="63">
        <v>24</v>
      </c>
      <c r="CO7" s="63"/>
      <c r="CP7" s="63"/>
      <c r="CQ7" s="63"/>
      <c r="CR7" s="15" t="s">
        <v>13</v>
      </c>
      <c r="CV7" s="15"/>
      <c r="CW7" s="15"/>
      <c r="CX7" s="15"/>
    </row>
    <row r="8" spans="1:187" s="19" customFormat="1" ht="11.25" x14ac:dyDescent="0.2">
      <c r="BR8" s="54" t="s">
        <v>12</v>
      </c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</row>
    <row r="9" spans="1:187" x14ac:dyDescent="0.25">
      <c r="A9" s="49" t="s">
        <v>72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87" s="16" customFormat="1" ht="11.25" x14ac:dyDescent="0.2">
      <c r="A10" s="35" t="s">
        <v>15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1:187" s="16" customFormat="1" ht="11.25" x14ac:dyDescent="0.2">
      <c r="GE11" s="22"/>
    </row>
    <row r="12" spans="1:187" s="6" customFormat="1" ht="37.5" customHeight="1" x14ac:dyDescent="0.2">
      <c r="A12" s="33" t="s">
        <v>39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 t="s">
        <v>40</v>
      </c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 t="s">
        <v>41</v>
      </c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 t="s">
        <v>76</v>
      </c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 t="s">
        <v>42</v>
      </c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 t="s">
        <v>43</v>
      </c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</row>
    <row r="13" spans="1:187" s="7" customFormat="1" ht="12" x14ac:dyDescent="0.2">
      <c r="A13" s="61">
        <v>1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>
        <v>2</v>
      </c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>
        <v>3</v>
      </c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>
        <v>4</v>
      </c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>
        <v>5</v>
      </c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>
        <v>6</v>
      </c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</row>
    <row r="14" spans="1:187" s="17" customFormat="1" ht="123" customHeight="1" x14ac:dyDescent="0.2">
      <c r="A14" s="64" t="s">
        <v>99</v>
      </c>
      <c r="B14" s="64" t="s">
        <v>56</v>
      </c>
      <c r="C14" s="64" t="s">
        <v>56</v>
      </c>
      <c r="D14" s="64" t="s">
        <v>56</v>
      </c>
      <c r="E14" s="64" t="s">
        <v>56</v>
      </c>
      <c r="F14" s="64" t="s">
        <v>56</v>
      </c>
      <c r="G14" s="64" t="s">
        <v>56</v>
      </c>
      <c r="H14" s="64" t="s">
        <v>56</v>
      </c>
      <c r="I14" s="64" t="s">
        <v>56</v>
      </c>
      <c r="J14" s="64" t="s">
        <v>56</v>
      </c>
      <c r="K14" s="64" t="s">
        <v>56</v>
      </c>
      <c r="L14" s="64" t="s">
        <v>56</v>
      </c>
      <c r="M14" s="64" t="s">
        <v>56</v>
      </c>
      <c r="N14" s="64" t="s">
        <v>56</v>
      </c>
      <c r="O14" s="64" t="s">
        <v>56</v>
      </c>
      <c r="P14" s="64" t="s">
        <v>56</v>
      </c>
      <c r="Q14" s="64" t="s">
        <v>56</v>
      </c>
      <c r="R14" s="64" t="s">
        <v>56</v>
      </c>
      <c r="S14" s="64" t="s">
        <v>56</v>
      </c>
      <c r="T14" s="64" t="s">
        <v>56</v>
      </c>
      <c r="U14" s="64" t="s">
        <v>56</v>
      </c>
      <c r="V14" s="64" t="s">
        <v>56</v>
      </c>
      <c r="W14" s="64" t="s">
        <v>101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43" t="s">
        <v>100</v>
      </c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25">
        <v>7.77</v>
      </c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65">
        <v>12.442992</v>
      </c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</row>
    <row r="15" spans="1:187" s="17" customFormat="1" ht="16.5" customHeight="1" x14ac:dyDescent="0.2">
      <c r="A15" s="25" t="s">
        <v>44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25">
        <f>BO14</f>
        <v>7.77</v>
      </c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65">
        <f>DZ14</f>
        <v>12.442992</v>
      </c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</row>
  </sheetData>
  <mergeCells count="33">
    <mergeCell ref="DZ15:FE15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BR8:CI8"/>
    <mergeCell ref="A9:R9"/>
    <mergeCell ref="A10:R10"/>
    <mergeCell ref="A12:V12"/>
    <mergeCell ref="W12:AR12"/>
    <mergeCell ref="AS12:BN12"/>
    <mergeCell ref="BO12:CS12"/>
    <mergeCell ref="A4:FE4"/>
    <mergeCell ref="CI5:EO5"/>
    <mergeCell ref="CI6:EO6"/>
    <mergeCell ref="BR7:CI7"/>
    <mergeCell ref="CJ7:CM7"/>
    <mergeCell ref="CN7:CQ7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15"/>
  <sheetViews>
    <sheetView view="pageBreakPreview" zoomScaleNormal="100" workbookViewId="0">
      <selection activeCell="DZ14" sqref="DZ14:FE15"/>
    </sheetView>
  </sheetViews>
  <sheetFormatPr defaultColWidth="0.85546875" defaultRowHeight="15" x14ac:dyDescent="0.25"/>
  <cols>
    <col min="1" max="16384" width="0.85546875" style="1"/>
  </cols>
  <sheetData>
    <row r="1" spans="1:187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37</v>
      </c>
    </row>
    <row r="2" spans="1:187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87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87" s="5" customFormat="1" ht="15.75" x14ac:dyDescent="0.25">
      <c r="A4" s="26" t="s">
        <v>11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</row>
    <row r="5" spans="1:187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23" t="s">
        <v>16</v>
      </c>
      <c r="CI5" s="27" t="str">
        <f>'2024'!CI5:EO5</f>
        <v>АО "ДГК" СП "Николаевская ТЭЦ"</v>
      </c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</row>
    <row r="6" spans="1:187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28" t="s">
        <v>3</v>
      </c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</row>
    <row r="7" spans="1:187" s="11" customFormat="1" ht="15" customHeight="1" x14ac:dyDescent="0.25">
      <c r="BQ7" s="23" t="s">
        <v>38</v>
      </c>
      <c r="BR7" s="47" t="s">
        <v>89</v>
      </c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30">
        <v>20</v>
      </c>
      <c r="CK7" s="30"/>
      <c r="CL7" s="30"/>
      <c r="CM7" s="30"/>
      <c r="CN7" s="63">
        <v>24</v>
      </c>
      <c r="CO7" s="63"/>
      <c r="CP7" s="63"/>
      <c r="CQ7" s="63"/>
      <c r="CR7" s="15" t="s">
        <v>13</v>
      </c>
      <c r="CV7" s="15"/>
      <c r="CW7" s="15"/>
      <c r="CX7" s="15"/>
    </row>
    <row r="8" spans="1:187" s="19" customFormat="1" ht="11.25" x14ac:dyDescent="0.2">
      <c r="BR8" s="54" t="s">
        <v>12</v>
      </c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</row>
    <row r="9" spans="1:187" x14ac:dyDescent="0.25">
      <c r="A9" s="49" t="s">
        <v>90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87" s="16" customFormat="1" ht="11.25" x14ac:dyDescent="0.2">
      <c r="A10" s="35" t="s">
        <v>15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1:187" s="16" customFormat="1" ht="11.25" x14ac:dyDescent="0.2">
      <c r="GE11" s="22"/>
    </row>
    <row r="12" spans="1:187" s="6" customFormat="1" ht="37.5" customHeight="1" x14ac:dyDescent="0.2">
      <c r="A12" s="33" t="s">
        <v>39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 t="s">
        <v>40</v>
      </c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 t="s">
        <v>41</v>
      </c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 t="s">
        <v>76</v>
      </c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 t="s">
        <v>42</v>
      </c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 t="s">
        <v>43</v>
      </c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</row>
    <row r="13" spans="1:187" s="7" customFormat="1" ht="12" x14ac:dyDescent="0.2">
      <c r="A13" s="61">
        <v>1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>
        <v>2</v>
      </c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>
        <v>3</v>
      </c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>
        <v>4</v>
      </c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>
        <v>5</v>
      </c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>
        <v>6</v>
      </c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</row>
    <row r="14" spans="1:187" s="17" customFormat="1" ht="123" customHeight="1" x14ac:dyDescent="0.2">
      <c r="A14" s="64" t="s">
        <v>99</v>
      </c>
      <c r="B14" s="64" t="s">
        <v>56</v>
      </c>
      <c r="C14" s="64" t="s">
        <v>56</v>
      </c>
      <c r="D14" s="64" t="s">
        <v>56</v>
      </c>
      <c r="E14" s="64" t="s">
        <v>56</v>
      </c>
      <c r="F14" s="64" t="s">
        <v>56</v>
      </c>
      <c r="G14" s="64" t="s">
        <v>56</v>
      </c>
      <c r="H14" s="64" t="s">
        <v>56</v>
      </c>
      <c r="I14" s="64" t="s">
        <v>56</v>
      </c>
      <c r="J14" s="64" t="s">
        <v>56</v>
      </c>
      <c r="K14" s="64" t="s">
        <v>56</v>
      </c>
      <c r="L14" s="64" t="s">
        <v>56</v>
      </c>
      <c r="M14" s="64" t="s">
        <v>56</v>
      </c>
      <c r="N14" s="64" t="s">
        <v>56</v>
      </c>
      <c r="O14" s="64" t="s">
        <v>56</v>
      </c>
      <c r="P14" s="64" t="s">
        <v>56</v>
      </c>
      <c r="Q14" s="64" t="s">
        <v>56</v>
      </c>
      <c r="R14" s="64" t="s">
        <v>56</v>
      </c>
      <c r="S14" s="64" t="s">
        <v>56</v>
      </c>
      <c r="T14" s="64" t="s">
        <v>56</v>
      </c>
      <c r="U14" s="64" t="s">
        <v>56</v>
      </c>
      <c r="V14" s="64" t="s">
        <v>56</v>
      </c>
      <c r="W14" s="64" t="s">
        <v>101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43" t="s">
        <v>100</v>
      </c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25">
        <v>9.6790000000000003</v>
      </c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65">
        <v>9.8819599999999994</v>
      </c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</row>
    <row r="15" spans="1:187" s="17" customFormat="1" ht="16.5" customHeight="1" x14ac:dyDescent="0.2">
      <c r="A15" s="25" t="s">
        <v>44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25">
        <f>BO14</f>
        <v>9.6790000000000003</v>
      </c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65">
        <f>DZ14</f>
        <v>9.8819599999999994</v>
      </c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</row>
  </sheetData>
  <mergeCells count="33">
    <mergeCell ref="DZ15:FE15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BR8:CI8"/>
    <mergeCell ref="A9:R9"/>
    <mergeCell ref="A10:R10"/>
    <mergeCell ref="A12:V12"/>
    <mergeCell ref="W12:AR12"/>
    <mergeCell ref="AS12:BN12"/>
    <mergeCell ref="BO12:CS12"/>
    <mergeCell ref="A4:FE4"/>
    <mergeCell ref="CI5:EO5"/>
    <mergeCell ref="CI6:EO6"/>
    <mergeCell ref="BR7:CI7"/>
    <mergeCell ref="CJ7:CM7"/>
    <mergeCell ref="CN7:CQ7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15"/>
  <sheetViews>
    <sheetView view="pageBreakPreview" zoomScaleNormal="100" workbookViewId="0">
      <selection activeCell="DZ14" sqref="DZ14:FE15"/>
    </sheetView>
  </sheetViews>
  <sheetFormatPr defaultColWidth="0.85546875" defaultRowHeight="15" x14ac:dyDescent="0.25"/>
  <cols>
    <col min="1" max="16384" width="0.85546875" style="1"/>
  </cols>
  <sheetData>
    <row r="1" spans="1:187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37</v>
      </c>
    </row>
    <row r="2" spans="1:187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87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87" s="5" customFormat="1" ht="15.75" x14ac:dyDescent="0.25">
      <c r="A4" s="26" t="s">
        <v>11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</row>
    <row r="5" spans="1:187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23" t="s">
        <v>16</v>
      </c>
      <c r="CI5" s="27" t="str">
        <f>'2024'!CI5:EO5</f>
        <v>АО "ДГК" СП "Николаевская ТЭЦ"</v>
      </c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</row>
    <row r="6" spans="1:187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28" t="s">
        <v>3</v>
      </c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</row>
    <row r="7" spans="1:187" s="11" customFormat="1" ht="15" customHeight="1" x14ac:dyDescent="0.25">
      <c r="BQ7" s="23" t="s">
        <v>38</v>
      </c>
      <c r="BR7" s="47" t="s">
        <v>91</v>
      </c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30">
        <v>20</v>
      </c>
      <c r="CK7" s="30"/>
      <c r="CL7" s="30"/>
      <c r="CM7" s="30"/>
      <c r="CN7" s="63">
        <v>24</v>
      </c>
      <c r="CO7" s="63"/>
      <c r="CP7" s="63"/>
      <c r="CQ7" s="63"/>
      <c r="CR7" s="15" t="s">
        <v>13</v>
      </c>
      <c r="CV7" s="15"/>
      <c r="CW7" s="15"/>
      <c r="CX7" s="15"/>
    </row>
    <row r="8" spans="1:187" s="19" customFormat="1" ht="11.25" x14ac:dyDescent="0.2">
      <c r="BR8" s="54" t="s">
        <v>12</v>
      </c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</row>
    <row r="9" spans="1:187" x14ac:dyDescent="0.25">
      <c r="A9" s="49" t="s">
        <v>92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87" s="16" customFormat="1" ht="11.25" x14ac:dyDescent="0.2">
      <c r="A10" s="35" t="s">
        <v>15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1:187" s="16" customFormat="1" ht="11.25" x14ac:dyDescent="0.2">
      <c r="GE11" s="22"/>
    </row>
    <row r="12" spans="1:187" s="6" customFormat="1" ht="37.5" customHeight="1" x14ac:dyDescent="0.2">
      <c r="A12" s="33" t="s">
        <v>39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 t="s">
        <v>40</v>
      </c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 t="s">
        <v>41</v>
      </c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 t="s">
        <v>76</v>
      </c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 t="s">
        <v>42</v>
      </c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 t="s">
        <v>43</v>
      </c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</row>
    <row r="13" spans="1:187" s="7" customFormat="1" ht="12" x14ac:dyDescent="0.2">
      <c r="A13" s="61">
        <v>1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>
        <v>2</v>
      </c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>
        <v>3</v>
      </c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>
        <v>4</v>
      </c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>
        <v>5</v>
      </c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>
        <v>6</v>
      </c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</row>
    <row r="14" spans="1:187" s="17" customFormat="1" ht="123" customHeight="1" x14ac:dyDescent="0.2">
      <c r="A14" s="64" t="s">
        <v>99</v>
      </c>
      <c r="B14" s="64" t="s">
        <v>56</v>
      </c>
      <c r="C14" s="64" t="s">
        <v>56</v>
      </c>
      <c r="D14" s="64" t="s">
        <v>56</v>
      </c>
      <c r="E14" s="64" t="s">
        <v>56</v>
      </c>
      <c r="F14" s="64" t="s">
        <v>56</v>
      </c>
      <c r="G14" s="64" t="s">
        <v>56</v>
      </c>
      <c r="H14" s="64" t="s">
        <v>56</v>
      </c>
      <c r="I14" s="64" t="s">
        <v>56</v>
      </c>
      <c r="J14" s="64" t="s">
        <v>56</v>
      </c>
      <c r="K14" s="64" t="s">
        <v>56</v>
      </c>
      <c r="L14" s="64" t="s">
        <v>56</v>
      </c>
      <c r="M14" s="64" t="s">
        <v>56</v>
      </c>
      <c r="N14" s="64" t="s">
        <v>56</v>
      </c>
      <c r="O14" s="64" t="s">
        <v>56</v>
      </c>
      <c r="P14" s="64" t="s">
        <v>56</v>
      </c>
      <c r="Q14" s="64" t="s">
        <v>56</v>
      </c>
      <c r="R14" s="64" t="s">
        <v>56</v>
      </c>
      <c r="S14" s="64" t="s">
        <v>56</v>
      </c>
      <c r="T14" s="64" t="s">
        <v>56</v>
      </c>
      <c r="U14" s="64" t="s">
        <v>56</v>
      </c>
      <c r="V14" s="64" t="s">
        <v>56</v>
      </c>
      <c r="W14" s="64" t="s">
        <v>101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43" t="s">
        <v>100</v>
      </c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25">
        <v>11.505000000000001</v>
      </c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65">
        <v>8.7079920000000008</v>
      </c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</row>
    <row r="15" spans="1:187" s="17" customFormat="1" ht="16.5" customHeight="1" x14ac:dyDescent="0.2">
      <c r="A15" s="25" t="s">
        <v>44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25">
        <f>BO14</f>
        <v>11.505000000000001</v>
      </c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65">
        <f>DZ14</f>
        <v>8.7079920000000008</v>
      </c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</row>
  </sheetData>
  <mergeCells count="33">
    <mergeCell ref="DZ15:FE15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BR8:CI8"/>
    <mergeCell ref="A9:R9"/>
    <mergeCell ref="A10:R10"/>
    <mergeCell ref="A12:V12"/>
    <mergeCell ref="W12:AR12"/>
    <mergeCell ref="AS12:BN12"/>
    <mergeCell ref="BO12:CS12"/>
    <mergeCell ref="A4:FE4"/>
    <mergeCell ref="CI5:EO5"/>
    <mergeCell ref="CI6:EO6"/>
    <mergeCell ref="BR7:CI7"/>
    <mergeCell ref="CJ7:CM7"/>
    <mergeCell ref="CN7:CQ7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15"/>
  <sheetViews>
    <sheetView view="pageBreakPreview" zoomScaleNormal="100" workbookViewId="0">
      <selection activeCell="CT14" sqref="CT14:DY14"/>
    </sheetView>
  </sheetViews>
  <sheetFormatPr defaultColWidth="0.85546875" defaultRowHeight="15" x14ac:dyDescent="0.25"/>
  <cols>
    <col min="1" max="16384" width="0.85546875" style="1"/>
  </cols>
  <sheetData>
    <row r="1" spans="1:187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37</v>
      </c>
    </row>
    <row r="2" spans="1:187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87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87" s="5" customFormat="1" ht="15.75" x14ac:dyDescent="0.25">
      <c r="A4" s="26" t="s">
        <v>11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</row>
    <row r="5" spans="1:187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23" t="s">
        <v>16</v>
      </c>
      <c r="CI5" s="27" t="str">
        <f>'2024'!CI5:EO5</f>
        <v>АО "ДГК" СП "Николаевская ТЭЦ"</v>
      </c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</row>
    <row r="6" spans="1:187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28" t="s">
        <v>3</v>
      </c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</row>
    <row r="7" spans="1:187" s="11" customFormat="1" ht="15" customHeight="1" x14ac:dyDescent="0.25">
      <c r="BQ7" s="23" t="s">
        <v>38</v>
      </c>
      <c r="BR7" s="47" t="s">
        <v>93</v>
      </c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30">
        <v>20</v>
      </c>
      <c r="CK7" s="30"/>
      <c r="CL7" s="30"/>
      <c r="CM7" s="30"/>
      <c r="CN7" s="63">
        <v>24</v>
      </c>
      <c r="CO7" s="63"/>
      <c r="CP7" s="63"/>
      <c r="CQ7" s="63"/>
      <c r="CR7" s="15" t="s">
        <v>13</v>
      </c>
      <c r="CV7" s="15"/>
      <c r="CW7" s="15"/>
      <c r="CX7" s="15"/>
    </row>
    <row r="8" spans="1:187" s="19" customFormat="1" ht="11.25" x14ac:dyDescent="0.2">
      <c r="BR8" s="54" t="s">
        <v>12</v>
      </c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</row>
    <row r="9" spans="1:187" x14ac:dyDescent="0.25">
      <c r="A9" s="49" t="s">
        <v>94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87" s="16" customFormat="1" ht="11.25" x14ac:dyDescent="0.2">
      <c r="A10" s="35" t="s">
        <v>15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1:187" s="16" customFormat="1" ht="11.25" x14ac:dyDescent="0.2">
      <c r="GE11" s="22"/>
    </row>
    <row r="12" spans="1:187" s="6" customFormat="1" ht="37.5" customHeight="1" x14ac:dyDescent="0.2">
      <c r="A12" s="33" t="s">
        <v>39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 t="s">
        <v>40</v>
      </c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 t="s">
        <v>41</v>
      </c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 t="s">
        <v>76</v>
      </c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 t="s">
        <v>42</v>
      </c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 t="s">
        <v>43</v>
      </c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</row>
    <row r="13" spans="1:187" s="7" customFormat="1" ht="12" x14ac:dyDescent="0.2">
      <c r="A13" s="61">
        <v>1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>
        <v>2</v>
      </c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>
        <v>3</v>
      </c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>
        <v>4</v>
      </c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>
        <v>5</v>
      </c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>
        <v>6</v>
      </c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</row>
    <row r="14" spans="1:187" s="17" customFormat="1" ht="123" customHeight="1" x14ac:dyDescent="0.2">
      <c r="A14" s="64" t="s">
        <v>99</v>
      </c>
      <c r="B14" s="64" t="s">
        <v>56</v>
      </c>
      <c r="C14" s="64" t="s">
        <v>56</v>
      </c>
      <c r="D14" s="64" t="s">
        <v>56</v>
      </c>
      <c r="E14" s="64" t="s">
        <v>56</v>
      </c>
      <c r="F14" s="64" t="s">
        <v>56</v>
      </c>
      <c r="G14" s="64" t="s">
        <v>56</v>
      </c>
      <c r="H14" s="64" t="s">
        <v>56</v>
      </c>
      <c r="I14" s="64" t="s">
        <v>56</v>
      </c>
      <c r="J14" s="64" t="s">
        <v>56</v>
      </c>
      <c r="K14" s="64" t="s">
        <v>56</v>
      </c>
      <c r="L14" s="64" t="s">
        <v>56</v>
      </c>
      <c r="M14" s="64" t="s">
        <v>56</v>
      </c>
      <c r="N14" s="64" t="s">
        <v>56</v>
      </c>
      <c r="O14" s="64" t="s">
        <v>56</v>
      </c>
      <c r="P14" s="64" t="s">
        <v>56</v>
      </c>
      <c r="Q14" s="64" t="s">
        <v>56</v>
      </c>
      <c r="R14" s="64" t="s">
        <v>56</v>
      </c>
      <c r="S14" s="64" t="s">
        <v>56</v>
      </c>
      <c r="T14" s="64" t="s">
        <v>56</v>
      </c>
      <c r="U14" s="64" t="s">
        <v>56</v>
      </c>
      <c r="V14" s="64" t="s">
        <v>56</v>
      </c>
      <c r="W14" s="64" t="s">
        <v>101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43" t="s">
        <v>100</v>
      </c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25">
        <v>12.147</v>
      </c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65">
        <v>7.4139600000000003</v>
      </c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</row>
    <row r="15" spans="1:187" s="17" customFormat="1" ht="16.5" customHeight="1" x14ac:dyDescent="0.2">
      <c r="A15" s="25" t="s">
        <v>44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25">
        <f>BO14</f>
        <v>12.147</v>
      </c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65">
        <f>DZ14</f>
        <v>7.4139600000000003</v>
      </c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</row>
  </sheetData>
  <mergeCells count="33">
    <mergeCell ref="DZ15:FE15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BR8:CI8"/>
    <mergeCell ref="A9:R9"/>
    <mergeCell ref="A10:R10"/>
    <mergeCell ref="A12:V12"/>
    <mergeCell ref="W12:AR12"/>
    <mergeCell ref="AS12:BN12"/>
    <mergeCell ref="BO12:CS12"/>
    <mergeCell ref="A4:FE4"/>
    <mergeCell ref="CI5:EO5"/>
    <mergeCell ref="CI6:EO6"/>
    <mergeCell ref="BR7:CI7"/>
    <mergeCell ref="CJ7:CM7"/>
    <mergeCell ref="CN7:CQ7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15"/>
  <sheetViews>
    <sheetView view="pageBreakPreview" zoomScaleNormal="100" workbookViewId="0">
      <selection activeCell="DZ14" sqref="DZ14:FE14"/>
    </sheetView>
  </sheetViews>
  <sheetFormatPr defaultColWidth="0.85546875" defaultRowHeight="15" x14ac:dyDescent="0.25"/>
  <cols>
    <col min="1" max="16384" width="0.85546875" style="1"/>
  </cols>
  <sheetData>
    <row r="1" spans="1:187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37</v>
      </c>
    </row>
    <row r="2" spans="1:187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87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87" s="5" customFormat="1" ht="15.75" x14ac:dyDescent="0.25">
      <c r="A4" s="26" t="s">
        <v>11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</row>
    <row r="5" spans="1:187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23" t="s">
        <v>16</v>
      </c>
      <c r="CI5" s="27" t="str">
        <f>'2024'!CI5:EO5</f>
        <v>АО "ДГК" СП "Николаевская ТЭЦ"</v>
      </c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</row>
    <row r="6" spans="1:187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28" t="s">
        <v>3</v>
      </c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</row>
    <row r="7" spans="1:187" s="11" customFormat="1" ht="15" customHeight="1" x14ac:dyDescent="0.25">
      <c r="BQ7" s="23" t="s">
        <v>38</v>
      </c>
      <c r="BR7" s="47" t="s">
        <v>73</v>
      </c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30">
        <v>20</v>
      </c>
      <c r="CK7" s="30"/>
      <c r="CL7" s="30"/>
      <c r="CM7" s="30"/>
      <c r="CN7" s="63">
        <v>24</v>
      </c>
      <c r="CO7" s="63"/>
      <c r="CP7" s="63"/>
      <c r="CQ7" s="63"/>
      <c r="CR7" s="15" t="s">
        <v>13</v>
      </c>
      <c r="CV7" s="15"/>
      <c r="CW7" s="15"/>
      <c r="CX7" s="15"/>
    </row>
    <row r="8" spans="1:187" s="19" customFormat="1" ht="11.25" x14ac:dyDescent="0.2">
      <c r="BR8" s="54" t="s">
        <v>12</v>
      </c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</row>
    <row r="9" spans="1:187" x14ac:dyDescent="0.25">
      <c r="A9" s="49" t="s">
        <v>74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87" s="16" customFormat="1" ht="11.25" x14ac:dyDescent="0.2">
      <c r="A10" s="35" t="s">
        <v>15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1:187" s="16" customFormat="1" ht="11.25" x14ac:dyDescent="0.2">
      <c r="GE11" s="22"/>
    </row>
    <row r="12" spans="1:187" s="6" customFormat="1" ht="37.5" customHeight="1" x14ac:dyDescent="0.2">
      <c r="A12" s="33" t="s">
        <v>39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 t="s">
        <v>40</v>
      </c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 t="s">
        <v>41</v>
      </c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 t="s">
        <v>76</v>
      </c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 t="s">
        <v>42</v>
      </c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 t="s">
        <v>43</v>
      </c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</row>
    <row r="13" spans="1:187" s="7" customFormat="1" ht="12" x14ac:dyDescent="0.2">
      <c r="A13" s="61">
        <v>1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>
        <v>2</v>
      </c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>
        <v>3</v>
      </c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>
        <v>4</v>
      </c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>
        <v>5</v>
      </c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>
        <v>6</v>
      </c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</row>
    <row r="14" spans="1:187" s="17" customFormat="1" ht="123" customHeight="1" x14ac:dyDescent="0.2">
      <c r="A14" s="64" t="s">
        <v>99</v>
      </c>
      <c r="B14" s="64" t="s">
        <v>56</v>
      </c>
      <c r="C14" s="64" t="s">
        <v>56</v>
      </c>
      <c r="D14" s="64" t="s">
        <v>56</v>
      </c>
      <c r="E14" s="64" t="s">
        <v>56</v>
      </c>
      <c r="F14" s="64" t="s">
        <v>56</v>
      </c>
      <c r="G14" s="64" t="s">
        <v>56</v>
      </c>
      <c r="H14" s="64" t="s">
        <v>56</v>
      </c>
      <c r="I14" s="64" t="s">
        <v>56</v>
      </c>
      <c r="J14" s="64" t="s">
        <v>56</v>
      </c>
      <c r="K14" s="64" t="s">
        <v>56</v>
      </c>
      <c r="L14" s="64" t="s">
        <v>56</v>
      </c>
      <c r="M14" s="64" t="s">
        <v>56</v>
      </c>
      <c r="N14" s="64" t="s">
        <v>56</v>
      </c>
      <c r="O14" s="64" t="s">
        <v>56</v>
      </c>
      <c r="P14" s="64" t="s">
        <v>56</v>
      </c>
      <c r="Q14" s="64" t="s">
        <v>56</v>
      </c>
      <c r="R14" s="64" t="s">
        <v>56</v>
      </c>
      <c r="S14" s="64" t="s">
        <v>56</v>
      </c>
      <c r="T14" s="64" t="s">
        <v>56</v>
      </c>
      <c r="U14" s="64" t="s">
        <v>56</v>
      </c>
      <c r="V14" s="64" t="s">
        <v>56</v>
      </c>
      <c r="W14" s="64" t="s">
        <v>101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43" t="s">
        <v>100</v>
      </c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25">
        <v>14.86</v>
      </c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65">
        <v>5.3529920000000004</v>
      </c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</row>
    <row r="15" spans="1:187" s="17" customFormat="1" ht="16.5" customHeight="1" x14ac:dyDescent="0.2">
      <c r="A15" s="25" t="s">
        <v>44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25">
        <f>BO14</f>
        <v>14.86</v>
      </c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65">
        <f>DZ14</f>
        <v>5.3529920000000004</v>
      </c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</row>
  </sheetData>
  <mergeCells count="33">
    <mergeCell ref="DZ15:FE15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BR8:CI8"/>
    <mergeCell ref="A9:R9"/>
    <mergeCell ref="A10:R10"/>
    <mergeCell ref="A12:V12"/>
    <mergeCell ref="W12:AR12"/>
    <mergeCell ref="AS12:BN12"/>
    <mergeCell ref="BO12:CS12"/>
    <mergeCell ref="A4:FE4"/>
    <mergeCell ref="CI5:EO5"/>
    <mergeCell ref="CI6:EO6"/>
    <mergeCell ref="BR7:CI7"/>
    <mergeCell ref="CJ7:CM7"/>
    <mergeCell ref="CN7:CQ7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9"/>
  <sheetViews>
    <sheetView view="pageBreakPreview" zoomScaleNormal="100" workbookViewId="0">
      <selection activeCell="CJ18" sqref="CJ18:CZ18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45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61" s="5" customFormat="1" ht="46.5" customHeight="1" x14ac:dyDescent="0.25">
      <c r="A4" s="78" t="s">
        <v>46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</row>
    <row r="5" spans="1:161" s="5" customFormat="1" ht="15.75" x14ac:dyDescent="0.25"/>
    <row r="6" spans="1:161" s="17" customFormat="1" ht="64.5" customHeight="1" x14ac:dyDescent="0.2">
      <c r="A6" s="79" t="s">
        <v>47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 t="s">
        <v>48</v>
      </c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 t="s">
        <v>59</v>
      </c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 t="s">
        <v>61</v>
      </c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 t="s">
        <v>60</v>
      </c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 t="s">
        <v>62</v>
      </c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 t="s">
        <v>49</v>
      </c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 t="s">
        <v>50</v>
      </c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</row>
    <row r="7" spans="1:161" s="7" customFormat="1" ht="12" x14ac:dyDescent="0.2">
      <c r="A7" s="61">
        <v>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>
        <v>2</v>
      </c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>
        <v>3</v>
      </c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>
        <v>4</v>
      </c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>
        <v>5</v>
      </c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>
        <v>6</v>
      </c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>
        <v>7</v>
      </c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>
        <v>8</v>
      </c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61"/>
      <c r="FE7" s="61"/>
    </row>
    <row r="8" spans="1:161" s="17" customFormat="1" ht="12" x14ac:dyDescent="0.2">
      <c r="A8" s="43" t="s">
        <v>53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 t="s">
        <v>54</v>
      </c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65">
        <f>11</f>
        <v>11</v>
      </c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53">
        <f>стр.1!DR18-стр.1!EL18</f>
        <v>0.44973599999999969</v>
      </c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25">
        <f>0.0296129+3.86255</f>
        <v>3.8921629000000002</v>
      </c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>
        <f>AN8-CD8</f>
        <v>7.1078370999999994</v>
      </c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80" t="s">
        <v>55</v>
      </c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43" t="s">
        <v>55</v>
      </c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</row>
    <row r="9" spans="1:161" s="21" customFormat="1" ht="12" x14ac:dyDescent="0.2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</row>
  </sheetData>
  <mergeCells count="33">
    <mergeCell ref="DR9:EM9"/>
    <mergeCell ref="EN9:FE9"/>
    <mergeCell ref="A9:R9"/>
    <mergeCell ref="S9:AM9"/>
    <mergeCell ref="AN9:BH9"/>
    <mergeCell ref="BI9:CC9"/>
    <mergeCell ref="CD9:DA9"/>
    <mergeCell ref="DB9:DQ9"/>
    <mergeCell ref="DR7:EM7"/>
    <mergeCell ref="EN7:FE7"/>
    <mergeCell ref="A8:R8"/>
    <mergeCell ref="S8:AM8"/>
    <mergeCell ref="AN8:BH8"/>
    <mergeCell ref="BI8:CC8"/>
    <mergeCell ref="CD8:DA8"/>
    <mergeCell ref="DB8:DQ8"/>
    <mergeCell ref="DR8:EM8"/>
    <mergeCell ref="EN8:FE8"/>
    <mergeCell ref="A7:R7"/>
    <mergeCell ref="S7:AM7"/>
    <mergeCell ref="AN7:BH7"/>
    <mergeCell ref="BI7:CC7"/>
    <mergeCell ref="CD7:DA7"/>
    <mergeCell ref="DB7:DQ7"/>
    <mergeCell ref="A4:FE4"/>
    <mergeCell ref="A6:R6"/>
    <mergeCell ref="S6:AM6"/>
    <mergeCell ref="AN6:BH6"/>
    <mergeCell ref="BI6:CC6"/>
    <mergeCell ref="CD6:DA6"/>
    <mergeCell ref="DB6:DQ6"/>
    <mergeCell ref="DR6:EM6"/>
    <mergeCell ref="EN6:FE6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4"/>
  <sheetViews>
    <sheetView view="pageBreakPreview" zoomScaleNormal="100" workbookViewId="0">
      <selection activeCell="CT14" sqref="CT14:FE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20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61" s="5" customFormat="1" ht="15.75" x14ac:dyDescent="0.25">
      <c r="A4" s="26" t="s">
        <v>11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</row>
    <row r="5" spans="1:161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18" t="s">
        <v>16</v>
      </c>
      <c r="CI5" s="27" t="str">
        <f>стр.1!CI9</f>
        <v>АО "Дальневосточная генерирующая компания"</v>
      </c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</row>
    <row r="6" spans="1:161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28" t="s">
        <v>3</v>
      </c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</row>
    <row r="7" spans="1:161" s="11" customFormat="1" ht="15" customHeight="1" x14ac:dyDescent="0.25">
      <c r="BY7" s="18" t="s">
        <v>21</v>
      </c>
      <c r="BZ7" s="47" t="str">
        <f>стр.1!BZ11</f>
        <v>август</v>
      </c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30">
        <v>20</v>
      </c>
      <c r="CS7" s="30"/>
      <c r="CT7" s="30"/>
      <c r="CU7" s="30"/>
      <c r="CV7" s="48" t="str">
        <f>стр.1!CV11</f>
        <v>23</v>
      </c>
      <c r="CW7" s="48"/>
      <c r="CX7" s="48"/>
      <c r="CY7" s="48"/>
      <c r="CZ7" s="15" t="s">
        <v>13</v>
      </c>
      <c r="DA7" s="15"/>
      <c r="DB7" s="15"/>
      <c r="DC7" s="15"/>
    </row>
    <row r="8" spans="1:161" s="16" customFormat="1" ht="11.25" x14ac:dyDescent="0.2">
      <c r="BZ8" s="35" t="s">
        <v>12</v>
      </c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</row>
    <row r="9" spans="1:161" x14ac:dyDescent="0.25">
      <c r="A9" s="49" t="str">
        <f>стр.1!A13</f>
        <v>1-31 августа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61" s="16" customFormat="1" ht="11.25" x14ac:dyDescent="0.2">
      <c r="A10" s="35" t="s">
        <v>15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1:161" s="16" customFormat="1" ht="11.25" x14ac:dyDescent="0.2"/>
    <row r="12" spans="1:161" s="6" customFormat="1" ht="48.75" customHeight="1" x14ac:dyDescent="0.2">
      <c r="A12" s="33" t="s">
        <v>5</v>
      </c>
      <c r="B12" s="33"/>
      <c r="C12" s="33"/>
      <c r="D12" s="33"/>
      <c r="E12" s="33"/>
      <c r="F12" s="33" t="s">
        <v>22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 t="s">
        <v>6</v>
      </c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 t="s">
        <v>23</v>
      </c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 t="s">
        <v>24</v>
      </c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 t="s">
        <v>25</v>
      </c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 t="s">
        <v>67</v>
      </c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 t="s">
        <v>66</v>
      </c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 t="s">
        <v>65</v>
      </c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 t="s">
        <v>64</v>
      </c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</row>
    <row r="13" spans="1:161" s="7" customFormat="1" ht="12" x14ac:dyDescent="0.2">
      <c r="A13" s="44">
        <v>1</v>
      </c>
      <c r="B13" s="45"/>
      <c r="C13" s="45"/>
      <c r="D13" s="45"/>
      <c r="E13" s="46"/>
      <c r="F13" s="34">
        <v>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>
        <v>3</v>
      </c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>
        <v>4</v>
      </c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>
        <v>5</v>
      </c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>
        <v>6</v>
      </c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>
        <v>7</v>
      </c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>
        <v>8</v>
      </c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>
        <v>9</v>
      </c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>
        <v>10</v>
      </c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</row>
    <row r="14" spans="1:161" s="17" customFormat="1" ht="59.25" customHeight="1" x14ac:dyDescent="0.2">
      <c r="A14" s="40"/>
      <c r="B14" s="41"/>
      <c r="C14" s="41"/>
      <c r="D14" s="41"/>
      <c r="E14" s="42"/>
      <c r="F14" s="36" t="str">
        <f>стр.1!F18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1"/>
      <c r="W14" s="36" t="str">
        <f>стр.1!W18</f>
        <v>Газопровод-отвод к предприятию ОАО «СК «Агроэнерго»</v>
      </c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1"/>
      <c r="AN14" s="25" t="str">
        <f>стр.1!AN18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 t="s">
        <v>57</v>
      </c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52" t="s">
        <v>52</v>
      </c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25">
        <f>стр.1!CJ18</f>
        <v>0</v>
      </c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53">
        <f>стр.1!DA18</f>
        <v>0</v>
      </c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25">
        <f>стр.1!DR18</f>
        <v>8.1840000000000011</v>
      </c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53">
        <f>стр.1!EL18</f>
        <v>7.7342640000000014</v>
      </c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</row>
  </sheetData>
  <mergeCells count="39">
    <mergeCell ref="BQ14:CI14"/>
    <mergeCell ref="CJ14:CZ14"/>
    <mergeCell ref="DA14:DQ14"/>
    <mergeCell ref="DR14:EK14"/>
    <mergeCell ref="EL14:FE14"/>
    <mergeCell ref="A14:E14"/>
    <mergeCell ref="F14:V14"/>
    <mergeCell ref="W14:AM14"/>
    <mergeCell ref="AN14:AY14"/>
    <mergeCell ref="AZ14:BP14"/>
    <mergeCell ref="DA12:DQ12"/>
    <mergeCell ref="DR12:EK12"/>
    <mergeCell ref="EL12:FE12"/>
    <mergeCell ref="A13:E13"/>
    <mergeCell ref="F13:V13"/>
    <mergeCell ref="W13:AM13"/>
    <mergeCell ref="AN13:AY13"/>
    <mergeCell ref="AZ13:BP13"/>
    <mergeCell ref="BQ13:CI13"/>
    <mergeCell ref="CJ13:CZ13"/>
    <mergeCell ref="DA13:DQ13"/>
    <mergeCell ref="DR13:EK13"/>
    <mergeCell ref="EL13:FE13"/>
    <mergeCell ref="BZ8:CQ8"/>
    <mergeCell ref="A9:R9"/>
    <mergeCell ref="A10:R10"/>
    <mergeCell ref="A12:E12"/>
    <mergeCell ref="F12:V12"/>
    <mergeCell ref="W12:AM12"/>
    <mergeCell ref="AN12:AY12"/>
    <mergeCell ref="AZ12:BP12"/>
    <mergeCell ref="BQ12:CI12"/>
    <mergeCell ref="CJ12:CZ12"/>
    <mergeCell ref="A4:FE4"/>
    <mergeCell ref="CI5:EO5"/>
    <mergeCell ref="CI6:EO6"/>
    <mergeCell ref="BZ7:CQ7"/>
    <mergeCell ref="CR7:CU7"/>
    <mergeCell ref="CV7:CY7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6"/>
  <sheetViews>
    <sheetView view="pageBreakPreview" zoomScaleNormal="100" workbookViewId="0">
      <selection activeCell="CT14" sqref="CT14:FE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26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61" s="5" customFormat="1" ht="15.75" x14ac:dyDescent="0.25">
      <c r="A4" s="26" t="s">
        <v>11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</row>
    <row r="5" spans="1:161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18" t="s">
        <v>16</v>
      </c>
      <c r="CI5" s="27" t="str">
        <f>стр.1!CI9</f>
        <v>АО "Дальневосточная генерирующая компания"</v>
      </c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</row>
    <row r="6" spans="1:161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28" t="s">
        <v>3</v>
      </c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</row>
    <row r="7" spans="1:161" s="11" customFormat="1" ht="15" customHeight="1" x14ac:dyDescent="0.25">
      <c r="CH7" s="18" t="s">
        <v>27</v>
      </c>
      <c r="CI7" s="47" t="str">
        <f>стр.1!BZ11</f>
        <v>август</v>
      </c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30">
        <v>20</v>
      </c>
      <c r="DB7" s="30"/>
      <c r="DC7" s="30"/>
      <c r="DD7" s="30"/>
      <c r="DE7" s="48" t="str">
        <f>стр.1!CV11</f>
        <v>23</v>
      </c>
      <c r="DF7" s="48"/>
      <c r="DG7" s="48"/>
      <c r="DH7" s="48"/>
      <c r="DI7" s="15" t="s">
        <v>13</v>
      </c>
      <c r="DJ7" s="15"/>
      <c r="DK7" s="15"/>
      <c r="DL7" s="15"/>
    </row>
    <row r="8" spans="1:161" s="19" customFormat="1" ht="11.25" x14ac:dyDescent="0.2">
      <c r="CI8" s="54" t="s">
        <v>12</v>
      </c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</row>
    <row r="9" spans="1:161" x14ac:dyDescent="0.25">
      <c r="A9" s="49" t="str">
        <f>стр.1!A13</f>
        <v>1-31 августа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61" s="16" customFormat="1" ht="11.25" x14ac:dyDescent="0.2">
      <c r="A10" s="35" t="s">
        <v>15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1:161" s="16" customFormat="1" ht="11.25" x14ac:dyDescent="0.2"/>
    <row r="12" spans="1:161" s="6" customFormat="1" ht="12.75" customHeight="1" x14ac:dyDescent="0.2">
      <c r="A12" s="33" t="s">
        <v>28</v>
      </c>
      <c r="B12" s="33"/>
      <c r="C12" s="33"/>
      <c r="D12" s="33"/>
      <c r="E12" s="33"/>
      <c r="F12" s="33"/>
      <c r="G12" s="33"/>
      <c r="H12" s="33"/>
      <c r="I12" s="33"/>
      <c r="J12" s="33"/>
      <c r="K12" s="33" t="s">
        <v>22</v>
      </c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 t="s">
        <v>29</v>
      </c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</row>
    <row r="13" spans="1:161" s="6" customFormat="1" ht="13.5" customHeight="1" x14ac:dyDescent="0.2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55">
        <v>1</v>
      </c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7"/>
      <c r="BH13" s="55">
        <v>2</v>
      </c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7"/>
      <c r="CP13" s="55">
        <v>3</v>
      </c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7"/>
      <c r="DX13" s="33" t="s">
        <v>30</v>
      </c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</row>
    <row r="14" spans="1:161" s="6" customFormat="1" ht="13.5" customHeight="1" x14ac:dyDescent="0.2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55" t="s">
        <v>31</v>
      </c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7"/>
      <c r="BH14" s="55" t="s">
        <v>32</v>
      </c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7"/>
      <c r="CP14" s="55" t="s">
        <v>33</v>
      </c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7"/>
      <c r="DX14" s="33" t="s">
        <v>30</v>
      </c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</row>
    <row r="15" spans="1:161" s="6" customFormat="1" ht="36.75" customHeight="1" x14ac:dyDescent="0.2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 t="s">
        <v>63</v>
      </c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 t="s">
        <v>35</v>
      </c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 t="s">
        <v>34</v>
      </c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 t="s">
        <v>35</v>
      </c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 t="s">
        <v>34</v>
      </c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 t="s">
        <v>35</v>
      </c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 t="s">
        <v>34</v>
      </c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 t="s">
        <v>35</v>
      </c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</row>
    <row r="16" spans="1:161" s="7" customFormat="1" ht="12" x14ac:dyDescent="0.2">
      <c r="A16" s="58" t="s">
        <v>36</v>
      </c>
      <c r="B16" s="59"/>
      <c r="C16" s="59"/>
      <c r="D16" s="59"/>
      <c r="E16" s="59"/>
      <c r="F16" s="59"/>
      <c r="G16" s="59"/>
      <c r="H16" s="59"/>
      <c r="I16" s="59"/>
      <c r="J16" s="20"/>
      <c r="K16" s="60" t="str">
        <f>стр.2!W14</f>
        <v>Газопровод-отвод к предприятию ОАО «СК «Агроэнерго»</v>
      </c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1">
        <f>стр.2!EL14</f>
        <v>7.7342640000000014</v>
      </c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 t="s">
        <v>55</v>
      </c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2" t="s">
        <v>55</v>
      </c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1" t="s">
        <v>55</v>
      </c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 t="s">
        <v>55</v>
      </c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 t="s">
        <v>55</v>
      </c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 t="s">
        <v>55</v>
      </c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 t="s">
        <v>55</v>
      </c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</row>
  </sheetData>
  <mergeCells count="38">
    <mergeCell ref="EN15:FE15"/>
    <mergeCell ref="A16:I16"/>
    <mergeCell ref="K16:Y16"/>
    <mergeCell ref="Z16:AO16"/>
    <mergeCell ref="AP16:BG16"/>
    <mergeCell ref="BH16:BW16"/>
    <mergeCell ref="BX16:CO16"/>
    <mergeCell ref="CP16:DE16"/>
    <mergeCell ref="DF16:DW16"/>
    <mergeCell ref="DX16:EM16"/>
    <mergeCell ref="EN16:FE16"/>
    <mergeCell ref="BH15:BW15"/>
    <mergeCell ref="BX15:CO15"/>
    <mergeCell ref="CP15:DE15"/>
    <mergeCell ref="DF15:DW15"/>
    <mergeCell ref="DX15:EM15"/>
    <mergeCell ref="CI8:CZ8"/>
    <mergeCell ref="A9:R9"/>
    <mergeCell ref="A10:R10"/>
    <mergeCell ref="A12:J15"/>
    <mergeCell ref="K12:Y15"/>
    <mergeCell ref="Z12:FE12"/>
    <mergeCell ref="Z13:BG13"/>
    <mergeCell ref="BH13:CO13"/>
    <mergeCell ref="CP13:DW13"/>
    <mergeCell ref="DX13:FE13"/>
    <mergeCell ref="Z14:BG14"/>
    <mergeCell ref="BH14:CO14"/>
    <mergeCell ref="CP14:DW14"/>
    <mergeCell ref="DX14:FE14"/>
    <mergeCell ref="Z15:AO15"/>
    <mergeCell ref="AP15:BG15"/>
    <mergeCell ref="A4:FE4"/>
    <mergeCell ref="CI5:EO5"/>
    <mergeCell ref="CI6:EO6"/>
    <mergeCell ref="CI7:CZ7"/>
    <mergeCell ref="DA7:DD7"/>
    <mergeCell ref="DE7:DH7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"/>
  <sheetViews>
    <sheetView tabSelected="1" zoomScale="120" zoomScaleNormal="120" zoomScaleSheetLayoutView="100" workbookViewId="0">
      <pane xSplit="66" ySplit="11" topLeftCell="BO12" activePane="bottomRight" state="frozen"/>
      <selection pane="topRight" activeCell="BO1" sqref="BO1"/>
      <selection pane="bottomLeft" activeCell="A12" sqref="A12"/>
      <selection pane="bottomRight" activeCell="DL22" sqref="DL22"/>
    </sheetView>
  </sheetViews>
  <sheetFormatPr defaultColWidth="0.85546875" defaultRowHeight="15" x14ac:dyDescent="0.25"/>
  <cols>
    <col min="1" max="64" width="0.85546875" style="1"/>
    <col min="65" max="66" width="0.85546875" style="1" customWidth="1"/>
    <col min="67" max="80" width="0.85546875" style="1"/>
    <col min="81" max="81" width="0.42578125" style="1" customWidth="1"/>
    <col min="82" max="82" width="0.85546875" style="1" hidden="1" customWidth="1"/>
    <col min="83" max="83" width="0.42578125" style="1" hidden="1" customWidth="1"/>
    <col min="84" max="84" width="0.85546875" style="1" hidden="1" customWidth="1"/>
    <col min="85" max="85" width="0.140625" style="1" hidden="1" customWidth="1"/>
    <col min="86" max="86" width="0.85546875" style="1" hidden="1" customWidth="1"/>
    <col min="87" max="87" width="0.5703125" style="1" customWidth="1"/>
    <col min="88" max="89" width="0.85546875" style="1" hidden="1" customWidth="1"/>
    <col min="90" max="90" width="0.140625" style="1" hidden="1" customWidth="1"/>
    <col min="91" max="91" width="1.5703125" style="1" hidden="1" customWidth="1"/>
    <col min="92" max="92" width="1.5703125" style="1" customWidth="1"/>
    <col min="93" max="93" width="1.140625" style="1" customWidth="1"/>
    <col min="94" max="94" width="3.140625" style="1" customWidth="1"/>
    <col min="95" max="95" width="0.28515625" style="1" hidden="1" customWidth="1"/>
    <col min="96" max="96" width="0.85546875" style="1" hidden="1" customWidth="1"/>
    <col min="97" max="97" width="1.42578125" style="1" hidden="1" customWidth="1"/>
    <col min="98" max="98" width="2.85546875" style="1" customWidth="1"/>
    <col min="99" max="115" width="0.85546875" style="1"/>
    <col min="116" max="116" width="0.7109375" style="1" customWidth="1"/>
    <col min="117" max="118" width="0.85546875" style="1" hidden="1" customWidth="1"/>
    <col min="119" max="119" width="0.7109375" style="1" hidden="1" customWidth="1"/>
    <col min="120" max="120" width="0.85546875" style="1" hidden="1" customWidth="1"/>
    <col min="121" max="121" width="0.42578125" style="1" hidden="1" customWidth="1"/>
    <col min="122" max="122" width="0.85546875" style="1" hidden="1" customWidth="1"/>
    <col min="123" max="123" width="0.42578125" style="1" hidden="1" customWidth="1"/>
    <col min="124" max="125" width="0.85546875" style="1" hidden="1" customWidth="1"/>
    <col min="126" max="126" width="0.7109375" style="1" hidden="1" customWidth="1"/>
    <col min="127" max="129" width="0.85546875" style="1" hidden="1" customWidth="1"/>
    <col min="130" max="150" width="0.85546875" style="1"/>
    <col min="151" max="151" width="0.140625" style="1" customWidth="1"/>
    <col min="152" max="156" width="0.85546875" style="1" hidden="1" customWidth="1"/>
    <col min="157" max="157" width="0.140625" style="1" hidden="1" customWidth="1"/>
    <col min="158" max="161" width="0.85546875" style="1" hidden="1" customWidth="1"/>
    <col min="162" max="181" width="0.85546875" style="1"/>
    <col min="182" max="182" width="0.42578125" style="1" customWidth="1"/>
    <col min="183" max="185" width="0.85546875" style="1" hidden="1" customWidth="1"/>
    <col min="186" max="186" width="0.28515625" style="1" customWidth="1"/>
    <col min="187" max="188" width="0.85546875" style="1" hidden="1" customWidth="1"/>
    <col min="189" max="189" width="0.5703125" style="1" hidden="1" customWidth="1"/>
    <col min="190" max="192" width="0.85546875" style="1" hidden="1" customWidth="1"/>
    <col min="193" max="211" width="0.85546875" style="1"/>
    <col min="212" max="212" width="0.7109375" style="1" customWidth="1"/>
    <col min="213" max="215" width="0.85546875" style="1" hidden="1" customWidth="1"/>
    <col min="216" max="216" width="0.42578125" style="1" hidden="1" customWidth="1"/>
    <col min="217" max="217" width="0.85546875" style="1" hidden="1" customWidth="1"/>
    <col min="218" max="218" width="0.140625" style="1" hidden="1" customWidth="1"/>
    <col min="219" max="219" width="0.85546875" style="1" hidden="1" customWidth="1"/>
    <col min="220" max="220" width="1.140625" style="1" hidden="1" customWidth="1"/>
    <col min="221" max="221" width="0.140625" style="1" hidden="1" customWidth="1"/>
    <col min="222" max="223" width="0.85546875" style="1" hidden="1" customWidth="1"/>
    <col min="224" max="224" width="1.140625" style="1" hidden="1" customWidth="1"/>
    <col min="225" max="245" width="0.85546875" style="1"/>
    <col min="246" max="246" width="0.7109375" style="1" customWidth="1"/>
    <col min="247" max="247" width="0.28515625" style="1" hidden="1" customWidth="1"/>
    <col min="248" max="252" width="0.85546875" style="1" hidden="1" customWidth="1"/>
    <col min="253" max="253" width="0.28515625" style="1" hidden="1" customWidth="1"/>
    <col min="254" max="255" width="0.85546875" style="1" hidden="1" customWidth="1"/>
    <col min="256" max="256" width="2.7109375" style="1" hidden="1" customWidth="1"/>
    <col min="257" max="16384" width="0.85546875" style="1"/>
  </cols>
  <sheetData>
    <row r="1" spans="1:256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37</v>
      </c>
    </row>
    <row r="2" spans="1:256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256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256" s="5" customFormat="1" ht="15.75" x14ac:dyDescent="0.25">
      <c r="A4" s="26" t="s">
        <v>11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</row>
    <row r="5" spans="1:256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18" t="s">
        <v>16</v>
      </c>
      <c r="CI5" s="27" t="s">
        <v>102</v>
      </c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</row>
    <row r="6" spans="1:256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28" t="s">
        <v>3</v>
      </c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</row>
    <row r="7" spans="1:256" s="11" customFormat="1" ht="15" customHeight="1" x14ac:dyDescent="0.25">
      <c r="BQ7" s="18" t="s">
        <v>97</v>
      </c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30">
        <v>20</v>
      </c>
      <c r="CK7" s="30"/>
      <c r="CL7" s="30"/>
      <c r="CM7" s="30"/>
      <c r="CN7" s="63">
        <v>2024</v>
      </c>
      <c r="CO7" s="63"/>
      <c r="CP7" s="63"/>
      <c r="CQ7" s="63"/>
      <c r="CR7" s="15" t="s">
        <v>13</v>
      </c>
      <c r="CT7" s="11" t="s">
        <v>98</v>
      </c>
      <c r="CV7" s="15"/>
      <c r="CW7" s="15"/>
      <c r="CX7" s="15"/>
    </row>
    <row r="8" spans="1:256" s="19" customFormat="1" ht="11.25" x14ac:dyDescent="0.2">
      <c r="BR8" s="54" t="s">
        <v>12</v>
      </c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</row>
    <row r="9" spans="1:256" x14ac:dyDescent="0.25">
      <c r="A9" s="49" t="s">
        <v>96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256" s="16" customFormat="1" ht="11.25" x14ac:dyDescent="0.2">
      <c r="A10" s="35" t="s">
        <v>15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1:256" s="16" customFormat="1" ht="11.25" x14ac:dyDescent="0.2">
      <c r="GE11" s="22"/>
    </row>
    <row r="12" spans="1:256" s="7" customFormat="1" ht="12.75" customHeight="1" x14ac:dyDescent="0.2">
      <c r="A12" s="68" t="s">
        <v>39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70"/>
      <c r="W12" s="68" t="s">
        <v>40</v>
      </c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70"/>
      <c r="AS12" s="68" t="s">
        <v>41</v>
      </c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70"/>
      <c r="BO12" s="74" t="s">
        <v>95</v>
      </c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6"/>
      <c r="FF12" s="34" t="s">
        <v>75</v>
      </c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  <c r="GN12" s="34"/>
      <c r="GO12" s="34"/>
      <c r="GP12" s="34"/>
      <c r="GQ12" s="34"/>
      <c r="GR12" s="34"/>
      <c r="GS12" s="34"/>
      <c r="GT12" s="34"/>
      <c r="GU12" s="34"/>
      <c r="GV12" s="34"/>
      <c r="GW12" s="34"/>
      <c r="GX12" s="34"/>
      <c r="GY12" s="34"/>
      <c r="GZ12" s="34"/>
      <c r="HA12" s="34"/>
      <c r="HB12" s="34"/>
      <c r="HC12" s="34"/>
      <c r="HD12" s="34"/>
      <c r="HE12" s="34"/>
      <c r="HF12" s="34"/>
      <c r="HG12" s="34"/>
      <c r="HH12" s="34"/>
      <c r="HI12" s="34"/>
      <c r="HJ12" s="34"/>
      <c r="HK12" s="34"/>
      <c r="HL12" s="34"/>
      <c r="HM12" s="34"/>
      <c r="HN12" s="34"/>
      <c r="HO12" s="34"/>
      <c r="HP12" s="34"/>
      <c r="HQ12" s="34"/>
      <c r="HR12" s="34"/>
      <c r="HS12" s="34"/>
      <c r="HT12" s="34"/>
      <c r="HU12" s="34"/>
      <c r="HV12" s="34"/>
      <c r="HW12" s="34"/>
      <c r="HX12" s="34"/>
      <c r="HY12" s="34"/>
      <c r="HZ12" s="34"/>
      <c r="IA12" s="34"/>
      <c r="IB12" s="34"/>
      <c r="IC12" s="34"/>
      <c r="ID12" s="34"/>
      <c r="IE12" s="34"/>
      <c r="IF12" s="34"/>
      <c r="IG12" s="34"/>
      <c r="IH12" s="34"/>
      <c r="II12" s="34"/>
      <c r="IJ12" s="34"/>
      <c r="IK12" s="34"/>
      <c r="IL12" s="34"/>
      <c r="IM12" s="34"/>
      <c r="IN12" s="34"/>
      <c r="IO12" s="34"/>
      <c r="IP12" s="34"/>
      <c r="IQ12" s="34"/>
      <c r="IR12" s="34"/>
      <c r="IS12" s="34"/>
      <c r="IT12" s="34"/>
      <c r="IU12" s="34"/>
      <c r="IV12" s="34"/>
    </row>
    <row r="13" spans="1:256" s="6" customFormat="1" ht="63" customHeight="1" x14ac:dyDescent="0.2">
      <c r="A13" s="71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3"/>
      <c r="W13" s="71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3"/>
      <c r="AS13" s="71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3"/>
      <c r="BO13" s="60" t="s">
        <v>76</v>
      </c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33" t="s">
        <v>42</v>
      </c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 t="s">
        <v>43</v>
      </c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 t="s">
        <v>76</v>
      </c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 t="s">
        <v>42</v>
      </c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 t="s">
        <v>43</v>
      </c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</row>
    <row r="14" spans="1:256" s="7" customFormat="1" ht="12" x14ac:dyDescent="0.2">
      <c r="A14" s="61">
        <v>1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>
        <v>2</v>
      </c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>
        <v>3</v>
      </c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>
        <v>4</v>
      </c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>
        <v>5</v>
      </c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>
        <v>6</v>
      </c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>
        <v>4</v>
      </c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>
        <v>5</v>
      </c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>
        <v>6</v>
      </c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  <c r="IK14" s="61"/>
      <c r="IL14" s="61"/>
      <c r="IM14" s="61"/>
      <c r="IN14" s="61"/>
      <c r="IO14" s="61"/>
      <c r="IP14" s="61"/>
      <c r="IQ14" s="61"/>
      <c r="IR14" s="61"/>
      <c r="IS14" s="61"/>
      <c r="IT14" s="61"/>
      <c r="IU14" s="61"/>
      <c r="IV14" s="61"/>
    </row>
    <row r="15" spans="1:256" s="17" customFormat="1" ht="123" customHeight="1" x14ac:dyDescent="0.2">
      <c r="A15" s="64" t="s">
        <v>99</v>
      </c>
      <c r="B15" s="64" t="s">
        <v>56</v>
      </c>
      <c r="C15" s="64" t="s">
        <v>56</v>
      </c>
      <c r="D15" s="64" t="s">
        <v>56</v>
      </c>
      <c r="E15" s="64" t="s">
        <v>56</v>
      </c>
      <c r="F15" s="64" t="s">
        <v>56</v>
      </c>
      <c r="G15" s="64" t="s">
        <v>56</v>
      </c>
      <c r="H15" s="64" t="s">
        <v>56</v>
      </c>
      <c r="I15" s="64" t="s">
        <v>56</v>
      </c>
      <c r="J15" s="64" t="s">
        <v>56</v>
      </c>
      <c r="K15" s="64" t="s">
        <v>56</v>
      </c>
      <c r="L15" s="64" t="s">
        <v>56</v>
      </c>
      <c r="M15" s="64" t="s">
        <v>56</v>
      </c>
      <c r="N15" s="64" t="s">
        <v>56</v>
      </c>
      <c r="O15" s="64" t="s">
        <v>56</v>
      </c>
      <c r="P15" s="64" t="s">
        <v>56</v>
      </c>
      <c r="Q15" s="64" t="s">
        <v>56</v>
      </c>
      <c r="R15" s="64" t="s">
        <v>56</v>
      </c>
      <c r="S15" s="64" t="s">
        <v>56</v>
      </c>
      <c r="T15" s="64" t="s">
        <v>56</v>
      </c>
      <c r="U15" s="64" t="s">
        <v>56</v>
      </c>
      <c r="V15" s="64" t="s">
        <v>56</v>
      </c>
      <c r="W15" s="64" t="s">
        <v>101</v>
      </c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43" t="s">
        <v>100</v>
      </c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25">
        <f>FF15+'стр.4 (2)'!BO14:CS14+'стр.4 (3)'!BO14:CS14+'стр.4 (4)'!BO14:CS14+'стр.4 (5)'!BO14:CS14+'стр.4 (6)'!BO14:CS14+'стр.4 (7)'!BO14:CS14+'стр.4 (8)'!BO14:CS14+'стр.4 (9)'!BO14:CS14+'стр.4 (10)'!BO14:CS14+'стр.4 (11)'!BO14:CS14+'стр.4 (12)'!BO14:CS14</f>
        <v>138.655</v>
      </c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65">
        <f>HQ15+'стр.4 (2)'!DZ14:FE14+'стр.4 (3)'!DZ14:FE14+'стр.4 (4)'!DZ14:FE14+'стр.4 (5)'!DZ14:FE14+'стр.4 (6)'!DZ14:FE14+'стр.4 (7)'!DZ14:FE14+'стр.4 (8)'!DZ14:FE14+'стр.4 (9)'!DZ14:FE14+'стр.4 (10)'!DZ14:FE14+'стр.4 (11)'!DZ14:FE14+'стр.4 (12)'!DZ14:FE14</f>
        <v>99.988712000000007</v>
      </c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>
        <v>15.788</v>
      </c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>
        <v>4.4249919999999996</v>
      </c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  <c r="IN15" s="77"/>
      <c r="IO15" s="77"/>
      <c r="IP15" s="77"/>
      <c r="IQ15" s="77"/>
      <c r="IR15" s="77"/>
      <c r="IS15" s="77"/>
      <c r="IT15" s="77"/>
      <c r="IU15" s="77"/>
      <c r="IV15" s="77"/>
    </row>
    <row r="16" spans="1:256" s="17" customFormat="1" ht="16.5" customHeight="1" x14ac:dyDescent="0.2">
      <c r="A16" s="25" t="s">
        <v>44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25">
        <f>BO15</f>
        <v>138.655</v>
      </c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>
        <f>FF15</f>
        <v>15.788</v>
      </c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6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65">
        <f>HQ15</f>
        <v>4.4249919999999996</v>
      </c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  <c r="IS16" s="25"/>
      <c r="IT16" s="25"/>
      <c r="IU16" s="25"/>
      <c r="IV16" s="25"/>
    </row>
  </sheetData>
  <mergeCells count="47">
    <mergeCell ref="FF16:GJ16"/>
    <mergeCell ref="GK16:HP16"/>
    <mergeCell ref="HQ16:IV16"/>
    <mergeCell ref="FF12:IV12"/>
    <mergeCell ref="A12:V13"/>
    <mergeCell ref="W12:AR13"/>
    <mergeCell ref="AS12:BN13"/>
    <mergeCell ref="BO12:FE12"/>
    <mergeCell ref="FF14:GJ14"/>
    <mergeCell ref="GK14:HP14"/>
    <mergeCell ref="HQ14:IV14"/>
    <mergeCell ref="FF15:GJ15"/>
    <mergeCell ref="GK15:HP15"/>
    <mergeCell ref="HQ15:IV15"/>
    <mergeCell ref="FF13:GJ13"/>
    <mergeCell ref="GK13:HP13"/>
    <mergeCell ref="HQ13:IV13"/>
    <mergeCell ref="DZ16:FE16"/>
    <mergeCell ref="A15:V15"/>
    <mergeCell ref="W15:AR15"/>
    <mergeCell ref="AS15:BN15"/>
    <mergeCell ref="BO15:CS15"/>
    <mergeCell ref="CT15:DY15"/>
    <mergeCell ref="DZ15:FE15"/>
    <mergeCell ref="A16:V16"/>
    <mergeCell ref="W16:AR16"/>
    <mergeCell ref="AS16:BN16"/>
    <mergeCell ref="BO16:CS16"/>
    <mergeCell ref="CT16:DY16"/>
    <mergeCell ref="CT13:DY13"/>
    <mergeCell ref="DZ13:FE13"/>
    <mergeCell ref="A14:V14"/>
    <mergeCell ref="W14:AR14"/>
    <mergeCell ref="AS14:BN14"/>
    <mergeCell ref="BO14:CS14"/>
    <mergeCell ref="CT14:DY14"/>
    <mergeCell ref="DZ14:FE14"/>
    <mergeCell ref="BR8:CI8"/>
    <mergeCell ref="A9:R9"/>
    <mergeCell ref="A10:R10"/>
    <mergeCell ref="BO13:CS13"/>
    <mergeCell ref="A4:FE4"/>
    <mergeCell ref="CI5:EO5"/>
    <mergeCell ref="CI6:EO6"/>
    <mergeCell ref="BR7:CI7"/>
    <mergeCell ref="CJ7:CM7"/>
    <mergeCell ref="CN7:CQ7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15"/>
  <sheetViews>
    <sheetView view="pageBreakPreview" zoomScaleNormal="100" workbookViewId="0">
      <selection activeCell="CT15" sqref="CT15:DY15"/>
    </sheetView>
  </sheetViews>
  <sheetFormatPr defaultColWidth="0.85546875" defaultRowHeight="15" x14ac:dyDescent="0.25"/>
  <cols>
    <col min="1" max="16384" width="0.85546875" style="1"/>
  </cols>
  <sheetData>
    <row r="1" spans="1:187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37</v>
      </c>
    </row>
    <row r="2" spans="1:187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87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87" s="5" customFormat="1" ht="15.75" x14ac:dyDescent="0.25">
      <c r="A4" s="26" t="s">
        <v>11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</row>
    <row r="5" spans="1:187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23" t="s">
        <v>16</v>
      </c>
      <c r="CI5" s="27" t="str">
        <f>'2024'!CI5:EO5</f>
        <v>АО "ДГК" СП "Николаевская ТЭЦ"</v>
      </c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</row>
    <row r="6" spans="1:187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28" t="s">
        <v>3</v>
      </c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</row>
    <row r="7" spans="1:187" s="11" customFormat="1" ht="15" customHeight="1" x14ac:dyDescent="0.25">
      <c r="BQ7" s="23" t="s">
        <v>38</v>
      </c>
      <c r="BR7" s="47" t="s">
        <v>78</v>
      </c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30">
        <v>20</v>
      </c>
      <c r="CK7" s="30"/>
      <c r="CL7" s="30"/>
      <c r="CM7" s="30"/>
      <c r="CN7" s="63">
        <v>24</v>
      </c>
      <c r="CO7" s="63"/>
      <c r="CP7" s="63"/>
      <c r="CQ7" s="63"/>
      <c r="CR7" s="15" t="s">
        <v>13</v>
      </c>
      <c r="CV7" s="15"/>
      <c r="CW7" s="15"/>
      <c r="CX7" s="15"/>
    </row>
    <row r="8" spans="1:187" s="19" customFormat="1" ht="11.25" x14ac:dyDescent="0.2">
      <c r="BR8" s="54" t="s">
        <v>12</v>
      </c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</row>
    <row r="9" spans="1:187" x14ac:dyDescent="0.25">
      <c r="A9" s="49" t="s">
        <v>77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87" s="16" customFormat="1" ht="11.25" x14ac:dyDescent="0.2">
      <c r="A10" s="35" t="s">
        <v>15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1:187" s="16" customFormat="1" ht="11.25" x14ac:dyDescent="0.2">
      <c r="GE11" s="22"/>
    </row>
    <row r="12" spans="1:187" s="6" customFormat="1" ht="37.5" customHeight="1" x14ac:dyDescent="0.2">
      <c r="A12" s="33" t="s">
        <v>39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 t="s">
        <v>40</v>
      </c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 t="s">
        <v>41</v>
      </c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 t="s">
        <v>76</v>
      </c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 t="s">
        <v>42</v>
      </c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 t="s">
        <v>43</v>
      </c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</row>
    <row r="13" spans="1:187" s="7" customFormat="1" ht="12" x14ac:dyDescent="0.2">
      <c r="A13" s="61">
        <v>1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>
        <v>2</v>
      </c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>
        <v>3</v>
      </c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>
        <v>4</v>
      </c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>
        <v>5</v>
      </c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>
        <v>6</v>
      </c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</row>
    <row r="14" spans="1:187" s="17" customFormat="1" ht="123" customHeight="1" x14ac:dyDescent="0.2">
      <c r="A14" s="64" t="s">
        <v>99</v>
      </c>
      <c r="B14" s="64" t="s">
        <v>56</v>
      </c>
      <c r="C14" s="64" t="s">
        <v>56</v>
      </c>
      <c r="D14" s="64" t="s">
        <v>56</v>
      </c>
      <c r="E14" s="64" t="s">
        <v>56</v>
      </c>
      <c r="F14" s="64" t="s">
        <v>56</v>
      </c>
      <c r="G14" s="64" t="s">
        <v>56</v>
      </c>
      <c r="H14" s="64" t="s">
        <v>56</v>
      </c>
      <c r="I14" s="64" t="s">
        <v>56</v>
      </c>
      <c r="J14" s="64" t="s">
        <v>56</v>
      </c>
      <c r="K14" s="64" t="s">
        <v>56</v>
      </c>
      <c r="L14" s="64" t="s">
        <v>56</v>
      </c>
      <c r="M14" s="64" t="s">
        <v>56</v>
      </c>
      <c r="N14" s="64" t="s">
        <v>56</v>
      </c>
      <c r="O14" s="64" t="s">
        <v>56</v>
      </c>
      <c r="P14" s="64" t="s">
        <v>56</v>
      </c>
      <c r="Q14" s="64" t="s">
        <v>56</v>
      </c>
      <c r="R14" s="64" t="s">
        <v>56</v>
      </c>
      <c r="S14" s="64" t="s">
        <v>56</v>
      </c>
      <c r="T14" s="64" t="s">
        <v>56</v>
      </c>
      <c r="U14" s="64" t="s">
        <v>56</v>
      </c>
      <c r="V14" s="64" t="s">
        <v>56</v>
      </c>
      <c r="W14" s="64" t="s">
        <v>101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43" t="s">
        <v>100</v>
      </c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25">
        <v>13.083</v>
      </c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65">
        <v>5.8259280000000002</v>
      </c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</row>
    <row r="15" spans="1:187" s="17" customFormat="1" ht="16.5" customHeight="1" x14ac:dyDescent="0.2">
      <c r="A15" s="25" t="s">
        <v>44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25">
        <f>BO14</f>
        <v>13.083</v>
      </c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65">
        <f>DZ14</f>
        <v>5.8259280000000002</v>
      </c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</row>
  </sheetData>
  <mergeCells count="33">
    <mergeCell ref="DZ15:FE15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BR8:CI8"/>
    <mergeCell ref="A9:R9"/>
    <mergeCell ref="A10:R10"/>
    <mergeCell ref="A12:V12"/>
    <mergeCell ref="W12:AR12"/>
    <mergeCell ref="AS12:BN12"/>
    <mergeCell ref="BO12:CS12"/>
    <mergeCell ref="A4:FE4"/>
    <mergeCell ref="CI5:EO5"/>
    <mergeCell ref="CI6:EO6"/>
    <mergeCell ref="BR7:CI7"/>
    <mergeCell ref="CJ7:CM7"/>
    <mergeCell ref="CN7:CQ7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15"/>
  <sheetViews>
    <sheetView view="pageBreakPreview" zoomScaleNormal="100" workbookViewId="0">
      <selection activeCell="DZ15" sqref="DZ15:FE15"/>
    </sheetView>
  </sheetViews>
  <sheetFormatPr defaultColWidth="0.85546875" defaultRowHeight="15" x14ac:dyDescent="0.25"/>
  <cols>
    <col min="1" max="16384" width="0.85546875" style="1"/>
  </cols>
  <sheetData>
    <row r="1" spans="1:187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37</v>
      </c>
    </row>
    <row r="2" spans="1:187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87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87" s="5" customFormat="1" ht="15.75" x14ac:dyDescent="0.25">
      <c r="A4" s="26" t="s">
        <v>11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</row>
    <row r="5" spans="1:187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23" t="s">
        <v>16</v>
      </c>
      <c r="CI5" s="27" t="str">
        <f>'2024'!CI5:EO5</f>
        <v>АО "ДГК" СП "Николаевская ТЭЦ"</v>
      </c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</row>
    <row r="6" spans="1:187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28" t="s">
        <v>3</v>
      </c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</row>
    <row r="7" spans="1:187" s="11" customFormat="1" ht="15" customHeight="1" x14ac:dyDescent="0.25">
      <c r="BQ7" s="23" t="s">
        <v>38</v>
      </c>
      <c r="BR7" s="47" t="s">
        <v>80</v>
      </c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30">
        <v>20</v>
      </c>
      <c r="CK7" s="30"/>
      <c r="CL7" s="30"/>
      <c r="CM7" s="30"/>
      <c r="CN7" s="63">
        <v>24</v>
      </c>
      <c r="CO7" s="63"/>
      <c r="CP7" s="63"/>
      <c r="CQ7" s="63"/>
      <c r="CR7" s="15" t="s">
        <v>13</v>
      </c>
      <c r="CV7" s="15"/>
      <c r="CW7" s="15"/>
      <c r="CX7" s="15"/>
    </row>
    <row r="8" spans="1:187" s="19" customFormat="1" ht="11.25" x14ac:dyDescent="0.2">
      <c r="BR8" s="54" t="s">
        <v>12</v>
      </c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</row>
    <row r="9" spans="1:187" x14ac:dyDescent="0.25">
      <c r="A9" s="49" t="s">
        <v>79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87" s="16" customFormat="1" ht="11.25" x14ac:dyDescent="0.2">
      <c r="A10" s="35" t="s">
        <v>15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1:187" s="16" customFormat="1" ht="11.25" x14ac:dyDescent="0.2">
      <c r="GE11" s="22"/>
    </row>
    <row r="12" spans="1:187" s="6" customFormat="1" ht="37.5" customHeight="1" x14ac:dyDescent="0.2">
      <c r="A12" s="33" t="s">
        <v>39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 t="s">
        <v>40</v>
      </c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 t="s">
        <v>41</v>
      </c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 t="s">
        <v>76</v>
      </c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 t="s">
        <v>42</v>
      </c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 t="s">
        <v>43</v>
      </c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</row>
    <row r="13" spans="1:187" s="7" customFormat="1" ht="12" x14ac:dyDescent="0.2">
      <c r="A13" s="61">
        <v>1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>
        <v>2</v>
      </c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>
        <v>3</v>
      </c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>
        <v>4</v>
      </c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>
        <v>5</v>
      </c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>
        <v>6</v>
      </c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</row>
    <row r="14" spans="1:187" s="17" customFormat="1" ht="123" customHeight="1" x14ac:dyDescent="0.2">
      <c r="A14" s="64" t="s">
        <v>99</v>
      </c>
      <c r="B14" s="64" t="s">
        <v>56</v>
      </c>
      <c r="C14" s="64" t="s">
        <v>56</v>
      </c>
      <c r="D14" s="64" t="s">
        <v>56</v>
      </c>
      <c r="E14" s="64" t="s">
        <v>56</v>
      </c>
      <c r="F14" s="64" t="s">
        <v>56</v>
      </c>
      <c r="G14" s="64" t="s">
        <v>56</v>
      </c>
      <c r="H14" s="64" t="s">
        <v>56</v>
      </c>
      <c r="I14" s="64" t="s">
        <v>56</v>
      </c>
      <c r="J14" s="64" t="s">
        <v>56</v>
      </c>
      <c r="K14" s="64" t="s">
        <v>56</v>
      </c>
      <c r="L14" s="64" t="s">
        <v>56</v>
      </c>
      <c r="M14" s="64" t="s">
        <v>56</v>
      </c>
      <c r="N14" s="64" t="s">
        <v>56</v>
      </c>
      <c r="O14" s="64" t="s">
        <v>56</v>
      </c>
      <c r="P14" s="64" t="s">
        <v>56</v>
      </c>
      <c r="Q14" s="64" t="s">
        <v>56</v>
      </c>
      <c r="R14" s="64" t="s">
        <v>56</v>
      </c>
      <c r="S14" s="64" t="s">
        <v>56</v>
      </c>
      <c r="T14" s="64" t="s">
        <v>56</v>
      </c>
      <c r="U14" s="64" t="s">
        <v>56</v>
      </c>
      <c r="V14" s="64" t="s">
        <v>56</v>
      </c>
      <c r="W14" s="64" t="s">
        <v>101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43" t="s">
        <v>100</v>
      </c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25">
        <v>13.409000000000001</v>
      </c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65">
        <v>6.803992</v>
      </c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</row>
    <row r="15" spans="1:187" s="17" customFormat="1" ht="16.5" customHeight="1" x14ac:dyDescent="0.2">
      <c r="A15" s="25" t="s">
        <v>44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25">
        <f>BO14</f>
        <v>13.409000000000001</v>
      </c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65">
        <f>DZ14</f>
        <v>6.803992</v>
      </c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</row>
  </sheetData>
  <mergeCells count="33">
    <mergeCell ref="DZ15:FE15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BR8:CI8"/>
    <mergeCell ref="A9:R9"/>
    <mergeCell ref="A10:R10"/>
    <mergeCell ref="A12:V12"/>
    <mergeCell ref="W12:AR12"/>
    <mergeCell ref="AS12:BN12"/>
    <mergeCell ref="BO12:CS12"/>
    <mergeCell ref="A4:FE4"/>
    <mergeCell ref="CI5:EO5"/>
    <mergeCell ref="CI6:EO6"/>
    <mergeCell ref="BR7:CI7"/>
    <mergeCell ref="CJ7:CM7"/>
    <mergeCell ref="CN7:CQ7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15"/>
  <sheetViews>
    <sheetView view="pageBreakPreview" zoomScaleNormal="100" workbookViewId="0">
      <selection activeCell="DZ15" sqref="DZ15:FE15"/>
    </sheetView>
  </sheetViews>
  <sheetFormatPr defaultColWidth="0.85546875" defaultRowHeight="15" x14ac:dyDescent="0.25"/>
  <cols>
    <col min="1" max="16384" width="0.85546875" style="1"/>
  </cols>
  <sheetData>
    <row r="1" spans="1:187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37</v>
      </c>
    </row>
    <row r="2" spans="1:187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87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87" s="5" customFormat="1" ht="15.75" x14ac:dyDescent="0.25">
      <c r="A4" s="26" t="s">
        <v>11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</row>
    <row r="5" spans="1:187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23" t="s">
        <v>16</v>
      </c>
      <c r="CI5" s="27" t="str">
        <f>'2024'!CI5:EO5</f>
        <v>АО "ДГК" СП "Николаевская ТЭЦ"</v>
      </c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</row>
    <row r="6" spans="1:187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28" t="s">
        <v>3</v>
      </c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</row>
    <row r="7" spans="1:187" s="11" customFormat="1" ht="15" customHeight="1" x14ac:dyDescent="0.25">
      <c r="BQ7" s="23" t="s">
        <v>38</v>
      </c>
      <c r="BR7" s="47" t="s">
        <v>81</v>
      </c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30">
        <v>20</v>
      </c>
      <c r="CK7" s="30"/>
      <c r="CL7" s="30"/>
      <c r="CM7" s="30"/>
      <c r="CN7" s="63">
        <v>24</v>
      </c>
      <c r="CO7" s="63"/>
      <c r="CP7" s="63"/>
      <c r="CQ7" s="63"/>
      <c r="CR7" s="15" t="s">
        <v>13</v>
      </c>
      <c r="CV7" s="15"/>
      <c r="CW7" s="15"/>
      <c r="CX7" s="15"/>
    </row>
    <row r="8" spans="1:187" s="19" customFormat="1" ht="11.25" x14ac:dyDescent="0.2">
      <c r="BR8" s="54" t="s">
        <v>12</v>
      </c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</row>
    <row r="9" spans="1:187" x14ac:dyDescent="0.25">
      <c r="A9" s="49" t="s">
        <v>82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87" s="16" customFormat="1" ht="11.25" x14ac:dyDescent="0.2">
      <c r="A10" s="35" t="s">
        <v>15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1:187" s="16" customFormat="1" ht="11.25" x14ac:dyDescent="0.2">
      <c r="GE11" s="22"/>
    </row>
    <row r="12" spans="1:187" s="6" customFormat="1" ht="37.5" customHeight="1" x14ac:dyDescent="0.2">
      <c r="A12" s="33" t="s">
        <v>39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 t="s">
        <v>40</v>
      </c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 t="s">
        <v>41</v>
      </c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 t="s">
        <v>76</v>
      </c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 t="s">
        <v>42</v>
      </c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 t="s">
        <v>43</v>
      </c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</row>
    <row r="13" spans="1:187" s="7" customFormat="1" ht="12" x14ac:dyDescent="0.2">
      <c r="A13" s="61">
        <v>1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>
        <v>2</v>
      </c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>
        <v>3</v>
      </c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>
        <v>4</v>
      </c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>
        <v>5</v>
      </c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>
        <v>6</v>
      </c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</row>
    <row r="14" spans="1:187" s="17" customFormat="1" ht="123" customHeight="1" x14ac:dyDescent="0.2">
      <c r="A14" s="64" t="s">
        <v>99</v>
      </c>
      <c r="B14" s="64" t="s">
        <v>56</v>
      </c>
      <c r="C14" s="64" t="s">
        <v>56</v>
      </c>
      <c r="D14" s="64" t="s">
        <v>56</v>
      </c>
      <c r="E14" s="64" t="s">
        <v>56</v>
      </c>
      <c r="F14" s="64" t="s">
        <v>56</v>
      </c>
      <c r="G14" s="64" t="s">
        <v>56</v>
      </c>
      <c r="H14" s="64" t="s">
        <v>56</v>
      </c>
      <c r="I14" s="64" t="s">
        <v>56</v>
      </c>
      <c r="J14" s="64" t="s">
        <v>56</v>
      </c>
      <c r="K14" s="64" t="s">
        <v>56</v>
      </c>
      <c r="L14" s="64" t="s">
        <v>56</v>
      </c>
      <c r="M14" s="64" t="s">
        <v>56</v>
      </c>
      <c r="N14" s="64" t="s">
        <v>56</v>
      </c>
      <c r="O14" s="64" t="s">
        <v>56</v>
      </c>
      <c r="P14" s="64" t="s">
        <v>56</v>
      </c>
      <c r="Q14" s="64" t="s">
        <v>56</v>
      </c>
      <c r="R14" s="64" t="s">
        <v>56</v>
      </c>
      <c r="S14" s="64" t="s">
        <v>56</v>
      </c>
      <c r="T14" s="64" t="s">
        <v>56</v>
      </c>
      <c r="U14" s="64" t="s">
        <v>56</v>
      </c>
      <c r="V14" s="64" t="s">
        <v>56</v>
      </c>
      <c r="W14" s="64" t="s">
        <v>101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43" t="s">
        <v>100</v>
      </c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25">
        <v>11.102</v>
      </c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65">
        <v>8.4589599999999994</v>
      </c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</row>
    <row r="15" spans="1:187" s="17" customFormat="1" ht="16.5" customHeight="1" x14ac:dyDescent="0.2">
      <c r="A15" s="25" t="s">
        <v>44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25">
        <f>BO14</f>
        <v>11.102</v>
      </c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65">
        <f>DZ14</f>
        <v>8.4589599999999994</v>
      </c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</row>
  </sheetData>
  <mergeCells count="33">
    <mergeCell ref="DZ15:FE15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BR8:CI8"/>
    <mergeCell ref="A9:R9"/>
    <mergeCell ref="A10:R10"/>
    <mergeCell ref="A12:V12"/>
    <mergeCell ref="W12:AR12"/>
    <mergeCell ref="AS12:BN12"/>
    <mergeCell ref="BO12:CS12"/>
    <mergeCell ref="A4:FE4"/>
    <mergeCell ref="CI5:EO5"/>
    <mergeCell ref="CI6:EO6"/>
    <mergeCell ref="BR7:CI7"/>
    <mergeCell ref="CJ7:CM7"/>
    <mergeCell ref="CN7:CQ7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15"/>
  <sheetViews>
    <sheetView view="pageBreakPreview" zoomScaleNormal="100" workbookViewId="0">
      <selection activeCell="CT14" sqref="CT14:DY14"/>
    </sheetView>
  </sheetViews>
  <sheetFormatPr defaultColWidth="0.85546875" defaultRowHeight="15" x14ac:dyDescent="0.25"/>
  <cols>
    <col min="1" max="16384" width="0.85546875" style="1"/>
  </cols>
  <sheetData>
    <row r="1" spans="1:187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37</v>
      </c>
    </row>
    <row r="2" spans="1:187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87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87" s="5" customFormat="1" ht="15.75" x14ac:dyDescent="0.25">
      <c r="A4" s="26" t="s">
        <v>11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</row>
    <row r="5" spans="1:187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23" t="s">
        <v>16</v>
      </c>
      <c r="CI5" s="27" t="str">
        <f>'2024'!CI5:EO5</f>
        <v>АО "ДГК" СП "Николаевская ТЭЦ"</v>
      </c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</row>
    <row r="6" spans="1:187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28" t="s">
        <v>3</v>
      </c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</row>
    <row r="7" spans="1:187" s="11" customFormat="1" ht="15" customHeight="1" x14ac:dyDescent="0.25">
      <c r="BQ7" s="23" t="s">
        <v>38</v>
      </c>
      <c r="BR7" s="47" t="s">
        <v>83</v>
      </c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30">
        <v>20</v>
      </c>
      <c r="CK7" s="30"/>
      <c r="CL7" s="30"/>
      <c r="CM7" s="30"/>
      <c r="CN7" s="63">
        <v>24</v>
      </c>
      <c r="CO7" s="63"/>
      <c r="CP7" s="63"/>
      <c r="CQ7" s="63"/>
      <c r="CR7" s="15" t="s">
        <v>13</v>
      </c>
      <c r="CV7" s="15"/>
      <c r="CW7" s="15"/>
      <c r="CX7" s="15"/>
    </row>
    <row r="8" spans="1:187" s="19" customFormat="1" ht="11.25" x14ac:dyDescent="0.2">
      <c r="BR8" s="54" t="s">
        <v>12</v>
      </c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</row>
    <row r="9" spans="1:187" x14ac:dyDescent="0.25">
      <c r="A9" s="49" t="s">
        <v>84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87" s="16" customFormat="1" ht="11.25" x14ac:dyDescent="0.2">
      <c r="A10" s="35" t="s">
        <v>15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1:187" s="16" customFormat="1" ht="11.25" x14ac:dyDescent="0.2">
      <c r="GE11" s="22"/>
    </row>
    <row r="12" spans="1:187" s="6" customFormat="1" ht="37.5" customHeight="1" x14ac:dyDescent="0.2">
      <c r="A12" s="33" t="s">
        <v>39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 t="s">
        <v>40</v>
      </c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 t="s">
        <v>41</v>
      </c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 t="s">
        <v>76</v>
      </c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 t="s">
        <v>42</v>
      </c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 t="s">
        <v>43</v>
      </c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</row>
    <row r="13" spans="1:187" s="7" customFormat="1" ht="12" x14ac:dyDescent="0.2">
      <c r="A13" s="61">
        <v>1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>
        <v>2</v>
      </c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>
        <v>3</v>
      </c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>
        <v>4</v>
      </c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>
        <v>5</v>
      </c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>
        <v>6</v>
      </c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</row>
    <row r="14" spans="1:187" s="17" customFormat="1" ht="123" customHeight="1" x14ac:dyDescent="0.2">
      <c r="A14" s="64" t="s">
        <v>99</v>
      </c>
      <c r="B14" s="64" t="s">
        <v>56</v>
      </c>
      <c r="C14" s="64" t="s">
        <v>56</v>
      </c>
      <c r="D14" s="64" t="s">
        <v>56</v>
      </c>
      <c r="E14" s="64" t="s">
        <v>56</v>
      </c>
      <c r="F14" s="64" t="s">
        <v>56</v>
      </c>
      <c r="G14" s="64" t="s">
        <v>56</v>
      </c>
      <c r="H14" s="64" t="s">
        <v>56</v>
      </c>
      <c r="I14" s="64" t="s">
        <v>56</v>
      </c>
      <c r="J14" s="64" t="s">
        <v>56</v>
      </c>
      <c r="K14" s="64" t="s">
        <v>56</v>
      </c>
      <c r="L14" s="64" t="s">
        <v>56</v>
      </c>
      <c r="M14" s="64" t="s">
        <v>56</v>
      </c>
      <c r="N14" s="64" t="s">
        <v>56</v>
      </c>
      <c r="O14" s="64" t="s">
        <v>56</v>
      </c>
      <c r="P14" s="64" t="s">
        <v>56</v>
      </c>
      <c r="Q14" s="64" t="s">
        <v>56</v>
      </c>
      <c r="R14" s="64" t="s">
        <v>56</v>
      </c>
      <c r="S14" s="64" t="s">
        <v>56</v>
      </c>
      <c r="T14" s="64" t="s">
        <v>56</v>
      </c>
      <c r="U14" s="64" t="s">
        <v>56</v>
      </c>
      <c r="V14" s="64" t="s">
        <v>56</v>
      </c>
      <c r="W14" s="64" t="s">
        <v>101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43" t="s">
        <v>100</v>
      </c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25">
        <v>10.404</v>
      </c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65">
        <v>9.8089919999999999</v>
      </c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</row>
    <row r="15" spans="1:187" s="17" customFormat="1" ht="16.5" customHeight="1" x14ac:dyDescent="0.2">
      <c r="A15" s="25" t="s">
        <v>44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25">
        <f>BO14</f>
        <v>10.404</v>
      </c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65">
        <f>DZ14</f>
        <v>9.8089919999999999</v>
      </c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</row>
  </sheetData>
  <mergeCells count="33">
    <mergeCell ref="DZ15:FE15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BR8:CI8"/>
    <mergeCell ref="A9:R9"/>
    <mergeCell ref="A10:R10"/>
    <mergeCell ref="A12:V12"/>
    <mergeCell ref="W12:AR12"/>
    <mergeCell ref="AS12:BN12"/>
    <mergeCell ref="BO12:CS12"/>
    <mergeCell ref="A4:FE4"/>
    <mergeCell ref="CI5:EO5"/>
    <mergeCell ref="CI6:EO6"/>
    <mergeCell ref="BR7:CI7"/>
    <mergeCell ref="CJ7:CM7"/>
    <mergeCell ref="CN7:CQ7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15"/>
  <sheetViews>
    <sheetView view="pageBreakPreview" zoomScaleNormal="100" workbookViewId="0">
      <selection activeCell="CX25" sqref="CX25"/>
    </sheetView>
  </sheetViews>
  <sheetFormatPr defaultColWidth="0.85546875" defaultRowHeight="15" x14ac:dyDescent="0.25"/>
  <cols>
    <col min="1" max="16384" width="0.85546875" style="1"/>
  </cols>
  <sheetData>
    <row r="1" spans="1:187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37</v>
      </c>
    </row>
    <row r="2" spans="1:187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87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87" s="5" customFormat="1" ht="15.75" x14ac:dyDescent="0.25">
      <c r="A4" s="26" t="s">
        <v>11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</row>
    <row r="5" spans="1:187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23" t="s">
        <v>16</v>
      </c>
      <c r="CI5" s="27" t="str">
        <f>'2024'!CI5:EO5</f>
        <v>АО "ДГК" СП "Николаевская ТЭЦ"</v>
      </c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</row>
    <row r="6" spans="1:187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28" t="s">
        <v>3</v>
      </c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</row>
    <row r="7" spans="1:187" s="11" customFormat="1" ht="15" customHeight="1" x14ac:dyDescent="0.25">
      <c r="BQ7" s="23" t="s">
        <v>38</v>
      </c>
      <c r="BR7" s="47" t="s">
        <v>85</v>
      </c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30">
        <v>20</v>
      </c>
      <c r="CK7" s="30"/>
      <c r="CL7" s="30"/>
      <c r="CM7" s="30"/>
      <c r="CN7" s="63">
        <v>24</v>
      </c>
      <c r="CO7" s="63"/>
      <c r="CP7" s="63"/>
      <c r="CQ7" s="63"/>
      <c r="CR7" s="15" t="s">
        <v>13</v>
      </c>
      <c r="CV7" s="15"/>
      <c r="CW7" s="15"/>
      <c r="CX7" s="15"/>
    </row>
    <row r="8" spans="1:187" s="19" customFormat="1" ht="11.25" x14ac:dyDescent="0.2">
      <c r="BR8" s="54" t="s">
        <v>12</v>
      </c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</row>
    <row r="9" spans="1:187" x14ac:dyDescent="0.25">
      <c r="A9" s="49" t="s">
        <v>86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87" s="16" customFormat="1" ht="11.25" x14ac:dyDescent="0.2">
      <c r="A10" s="35" t="s">
        <v>15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1:187" s="16" customFormat="1" ht="11.25" x14ac:dyDescent="0.2">
      <c r="GE11" s="22"/>
    </row>
    <row r="12" spans="1:187" s="6" customFormat="1" ht="37.5" customHeight="1" x14ac:dyDescent="0.2">
      <c r="A12" s="33" t="s">
        <v>39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 t="s">
        <v>40</v>
      </c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 t="s">
        <v>41</v>
      </c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 t="s">
        <v>76</v>
      </c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 t="s">
        <v>42</v>
      </c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 t="s">
        <v>43</v>
      </c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</row>
    <row r="13" spans="1:187" s="7" customFormat="1" ht="12" x14ac:dyDescent="0.2">
      <c r="A13" s="61">
        <v>1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>
        <v>2</v>
      </c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>
        <v>3</v>
      </c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>
        <v>4</v>
      </c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>
        <v>5</v>
      </c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>
        <v>6</v>
      </c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</row>
    <row r="14" spans="1:187" s="17" customFormat="1" ht="123" customHeight="1" x14ac:dyDescent="0.2">
      <c r="A14" s="64" t="s">
        <v>99</v>
      </c>
      <c r="B14" s="64" t="s">
        <v>56</v>
      </c>
      <c r="C14" s="64" t="s">
        <v>56</v>
      </c>
      <c r="D14" s="64" t="s">
        <v>56</v>
      </c>
      <c r="E14" s="64" t="s">
        <v>56</v>
      </c>
      <c r="F14" s="64" t="s">
        <v>56</v>
      </c>
      <c r="G14" s="64" t="s">
        <v>56</v>
      </c>
      <c r="H14" s="64" t="s">
        <v>56</v>
      </c>
      <c r="I14" s="64" t="s">
        <v>56</v>
      </c>
      <c r="J14" s="64" t="s">
        <v>56</v>
      </c>
      <c r="K14" s="64" t="s">
        <v>56</v>
      </c>
      <c r="L14" s="64" t="s">
        <v>56</v>
      </c>
      <c r="M14" s="64" t="s">
        <v>56</v>
      </c>
      <c r="N14" s="64" t="s">
        <v>56</v>
      </c>
      <c r="O14" s="64" t="s">
        <v>56</v>
      </c>
      <c r="P14" s="64" t="s">
        <v>56</v>
      </c>
      <c r="Q14" s="64" t="s">
        <v>56</v>
      </c>
      <c r="R14" s="64" t="s">
        <v>56</v>
      </c>
      <c r="S14" s="64" t="s">
        <v>56</v>
      </c>
      <c r="T14" s="64" t="s">
        <v>56</v>
      </c>
      <c r="U14" s="64" t="s">
        <v>56</v>
      </c>
      <c r="V14" s="64" t="s">
        <v>56</v>
      </c>
      <c r="W14" s="64" t="s">
        <v>101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43" t="s">
        <v>100</v>
      </c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25">
        <v>9.7940000000000005</v>
      </c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65">
        <v>9.7669599999999992</v>
      </c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</row>
    <row r="15" spans="1:187" s="17" customFormat="1" ht="16.5" customHeight="1" x14ac:dyDescent="0.2">
      <c r="A15" s="25" t="s">
        <v>44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25">
        <f>BO14</f>
        <v>9.7940000000000005</v>
      </c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65">
        <f>DZ14</f>
        <v>9.7669599999999992</v>
      </c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</row>
  </sheetData>
  <mergeCells count="33">
    <mergeCell ref="DZ15:FE15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BR8:CI8"/>
    <mergeCell ref="A9:R9"/>
    <mergeCell ref="A10:R10"/>
    <mergeCell ref="A12:V12"/>
    <mergeCell ref="W12:AR12"/>
    <mergeCell ref="AS12:BN12"/>
    <mergeCell ref="BO12:CS12"/>
    <mergeCell ref="A4:FE4"/>
    <mergeCell ref="CI5:EO5"/>
    <mergeCell ref="CI6:EO6"/>
    <mergeCell ref="BR7:CI7"/>
    <mergeCell ref="CJ7:CM7"/>
    <mergeCell ref="CN7:CQ7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14</vt:i4>
      </vt:variant>
    </vt:vector>
  </HeadingPairs>
  <TitlesOfParts>
    <vt:vector size="30" baseType="lpstr">
      <vt:lpstr>стр.1</vt:lpstr>
      <vt:lpstr>стр.2</vt:lpstr>
      <vt:lpstr>стр.3</vt:lpstr>
      <vt:lpstr>2024</vt:lpstr>
      <vt:lpstr>стр.4 (2)</vt:lpstr>
      <vt:lpstr>стр.4 (3)</vt:lpstr>
      <vt:lpstr>стр.4 (4)</vt:lpstr>
      <vt:lpstr>стр.4 (5)</vt:lpstr>
      <vt:lpstr>стр.4 (6)</vt:lpstr>
      <vt:lpstr>стр.4 (7)</vt:lpstr>
      <vt:lpstr>стр.4 (8)</vt:lpstr>
      <vt:lpstr>стр.4 (9)</vt:lpstr>
      <vt:lpstr>стр.4 (10)</vt:lpstr>
      <vt:lpstr>стр.4 (11)</vt:lpstr>
      <vt:lpstr>стр.4 (12)</vt:lpstr>
      <vt:lpstr>стр.5</vt:lpstr>
      <vt:lpstr>'2024'!Область_печати</vt:lpstr>
      <vt:lpstr>стр.1!Область_печати</vt:lpstr>
      <vt:lpstr>стр.2!Область_печати</vt:lpstr>
      <vt:lpstr>стр.3!Область_печати</vt:lpstr>
      <vt:lpstr>'стр.4 (10)'!Область_печати</vt:lpstr>
      <vt:lpstr>'стр.4 (11)'!Область_печати</vt:lpstr>
      <vt:lpstr>'стр.4 (12)'!Область_печати</vt:lpstr>
      <vt:lpstr>'стр.4 (2)'!Область_печати</vt:lpstr>
      <vt:lpstr>'стр.4 (4)'!Область_печати</vt:lpstr>
      <vt:lpstr>'стр.4 (5)'!Область_печати</vt:lpstr>
      <vt:lpstr>'стр.4 (6)'!Область_печати</vt:lpstr>
      <vt:lpstr>'стр.4 (7)'!Область_печати</vt:lpstr>
      <vt:lpstr>'стр.4 (8)'!Область_печати</vt:lpstr>
      <vt:lpstr>'стр.4 (9)'!Область_печати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Радченко Вячеслав Павлович</cp:lastModifiedBy>
  <cp:lastPrinted>2023-11-22T23:22:57Z</cp:lastPrinted>
  <dcterms:created xsi:type="dcterms:W3CDTF">2008-10-01T13:21:49Z</dcterms:created>
  <dcterms:modified xsi:type="dcterms:W3CDTF">2024-01-18T04:48:47Z</dcterms:modified>
</cp:coreProperties>
</file>