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Y:\Пятилетка 2010-2023\Планы отчеты для Минэнерго\2025\ИПР 2025-2031\Минэнерго 977 от 23.05.2025\Публикуемые\Папка 1_АО ДГК_ИПР 2025-2029\УНЦ\"/>
    </mc:Choice>
  </mc:AlternateContent>
  <bookViews>
    <workbookView xWindow="0" yWindow="0" windowWidth="8910" windowHeight="1365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'20.1'!$A$9:$XCG$97</definedName>
    <definedName name="_xlnm._FilterDatabase" localSheetId="1" hidden="1">'20.2'!$A$8:$AJ$38</definedName>
    <definedName name="_xlnm._FilterDatabase" localSheetId="2" hidden="1">'20.3'!$A$18:$AM$34</definedName>
    <definedName name="Print_Titles" localSheetId="0">'20.1'!$9:$9</definedName>
    <definedName name="_xlnm.Print_Area" localSheetId="0">'20.1'!$A$1:$X$9</definedName>
    <definedName name="_xlnm.Print_Area" localSheetId="1">'20.2'!$A$5:$O$8</definedName>
    <definedName name="_xlnm.Print_Area" localSheetId="2">'20.3'!$A$1:$W$67</definedName>
    <definedName name="_xlnm.Print_Area" localSheetId="3">'20.4'!$A$1:$L$22</definedName>
  </definedNames>
  <calcPr calcId="162913"/>
</workbook>
</file>

<file path=xl/calcChain.xml><?xml version="1.0" encoding="utf-8"?>
<calcChain xmlns="http://schemas.openxmlformats.org/spreadsheetml/2006/main">
  <c r="I25" i="3" l="1"/>
  <c r="P34" i="3" l="1"/>
  <c r="G34" i="3"/>
  <c r="H34" i="3" s="1"/>
  <c r="O34" i="3" s="1"/>
  <c r="I34" i="3" l="1"/>
  <c r="K34" i="3" s="1"/>
  <c r="M34" i="3" s="1"/>
  <c r="W72" i="1" l="1"/>
  <c r="W71" i="1"/>
  <c r="W99" i="1" l="1"/>
  <c r="W100" i="1" s="1"/>
  <c r="W98" i="1"/>
  <c r="P22" i="3" l="1"/>
  <c r="P33" i="3" l="1"/>
  <c r="P32" i="3"/>
  <c r="P31" i="3"/>
  <c r="P30" i="3"/>
  <c r="P29" i="3"/>
  <c r="P28" i="3"/>
  <c r="P27" i="3"/>
  <c r="P26" i="3"/>
  <c r="P24" i="3"/>
  <c r="P23" i="3"/>
  <c r="P21" i="3"/>
  <c r="P20" i="3"/>
  <c r="P19" i="3"/>
  <c r="W96" i="1"/>
  <c r="W95" i="1"/>
  <c r="W94" i="1"/>
  <c r="W93" i="1"/>
  <c r="W91" i="1"/>
  <c r="W90" i="1"/>
  <c r="W88" i="1"/>
  <c r="W87" i="1"/>
  <c r="W85" i="1"/>
  <c r="W84" i="1"/>
  <c r="W83" i="1"/>
  <c r="W82" i="1"/>
  <c r="W81" i="1"/>
  <c r="W80" i="1"/>
  <c r="W79" i="1"/>
  <c r="W78" i="1"/>
  <c r="W77" i="1"/>
  <c r="W75" i="1"/>
  <c r="W74" i="1"/>
  <c r="W73" i="1"/>
  <c r="W70" i="1"/>
  <c r="W68" i="1"/>
  <c r="W66" i="1"/>
  <c r="W65" i="1"/>
  <c r="W64" i="1"/>
  <c r="W63" i="1"/>
  <c r="W62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39" i="1"/>
  <c r="W37" i="1"/>
  <c r="W35" i="1"/>
  <c r="W34" i="1"/>
  <c r="W32" i="1"/>
  <c r="W31" i="1"/>
  <c r="W30" i="1"/>
  <c r="W29" i="1"/>
  <c r="W28" i="1"/>
  <c r="W27" i="1"/>
  <c r="W26" i="1"/>
  <c r="W25" i="1"/>
  <c r="W24" i="1"/>
  <c r="W23" i="1"/>
  <c r="W22" i="1"/>
  <c r="W20" i="1"/>
  <c r="W19" i="1"/>
  <c r="W18" i="1"/>
  <c r="W17" i="1"/>
  <c r="W16" i="1"/>
  <c r="W15" i="1"/>
  <c r="W14" i="1"/>
  <c r="W13" i="1"/>
  <c r="W12" i="1"/>
  <c r="W10" i="1"/>
  <c r="W76" i="1" l="1"/>
  <c r="W11" i="1"/>
  <c r="W69" i="1"/>
  <c r="W36" i="1"/>
  <c r="W38" i="1"/>
  <c r="W40" i="1"/>
  <c r="W21" i="1"/>
  <c r="W92" i="1"/>
  <c r="W33" i="1"/>
  <c r="W61" i="1"/>
  <c r="W67" i="1"/>
  <c r="W86" i="1"/>
  <c r="W97" i="1"/>
  <c r="G33" i="3" s="1"/>
  <c r="H33" i="3" s="1"/>
  <c r="O33" i="3" s="1"/>
  <c r="W89" i="1"/>
  <c r="G27" i="3" l="1"/>
  <c r="H27" i="3" s="1"/>
  <c r="O27" i="3" s="1"/>
  <c r="I27" i="3" s="1"/>
  <c r="K27" i="3" s="1"/>
  <c r="M27" i="3" s="1"/>
  <c r="G24" i="3"/>
  <c r="H24" i="3" s="1"/>
  <c r="O24" i="3" s="1"/>
  <c r="G31" i="3"/>
  <c r="H31" i="3" s="1"/>
  <c r="O31" i="3" s="1"/>
  <c r="G30" i="3"/>
  <c r="H30" i="3" s="1"/>
  <c r="O30" i="3" s="1"/>
  <c r="G26" i="3"/>
  <c r="H26" i="3" s="1"/>
  <c r="O26" i="3" s="1"/>
  <c r="G32" i="3"/>
  <c r="H32" i="3" s="1"/>
  <c r="O32" i="3" s="1"/>
  <c r="G23" i="3"/>
  <c r="H23" i="3" s="1"/>
  <c r="O23" i="3" s="1"/>
  <c r="I23" i="3" s="1"/>
  <c r="K23" i="3" s="1"/>
  <c r="M23" i="3" s="1"/>
  <c r="G25" i="3"/>
  <c r="H25" i="3" s="1"/>
  <c r="O25" i="3" s="1"/>
  <c r="G20" i="3"/>
  <c r="H20" i="3" s="1"/>
  <c r="O20" i="3" s="1"/>
  <c r="G28" i="3"/>
  <c r="H28" i="3" s="1"/>
  <c r="G22" i="3"/>
  <c r="H22" i="3" s="1"/>
  <c r="O22" i="3" s="1"/>
  <c r="G21" i="3"/>
  <c r="H21" i="3" s="1"/>
  <c r="O21" i="3" s="1"/>
  <c r="G19" i="3"/>
  <c r="H19" i="3" s="1"/>
  <c r="O19" i="3" s="1"/>
  <c r="I19" i="3" s="1"/>
  <c r="K19" i="3" s="1"/>
  <c r="M19" i="3" s="1"/>
  <c r="G29" i="3"/>
  <c r="H29" i="3" s="1"/>
  <c r="I24" i="3"/>
  <c r="K24" i="3" s="1"/>
  <c r="M24" i="3" s="1"/>
  <c r="P25" i="3"/>
  <c r="I22" i="3" l="1"/>
  <c r="K22" i="3" s="1"/>
  <c r="M22" i="3" s="1"/>
  <c r="O29" i="3"/>
  <c r="I29" i="3" s="1"/>
  <c r="K29" i="3" s="1"/>
  <c r="M29" i="3" s="1"/>
  <c r="O28" i="3"/>
  <c r="I33" i="3"/>
  <c r="K33" i="3" s="1"/>
  <c r="M33" i="3" s="1"/>
  <c r="I30" i="3"/>
  <c r="K30" i="3" s="1"/>
  <c r="M30" i="3" s="1"/>
  <c r="I31" i="3"/>
  <c r="K31" i="3" s="1"/>
  <c r="M31" i="3" s="1"/>
  <c r="I32" i="3"/>
  <c r="K32" i="3" s="1"/>
  <c r="M32" i="3" s="1"/>
  <c r="I26" i="3"/>
  <c r="K26" i="3" s="1"/>
  <c r="M26" i="3" s="1"/>
  <c r="I21" i="3"/>
  <c r="K21" i="3" s="1"/>
  <c r="M21" i="3" s="1"/>
  <c r="I20" i="3"/>
  <c r="K20" i="3" s="1"/>
  <c r="M20" i="3" s="1"/>
  <c r="I28" i="3" l="1"/>
  <c r="K28" i="3" s="1"/>
  <c r="M28" i="3" s="1"/>
  <c r="K25" i="3"/>
  <c r="M25" i="3" s="1"/>
</calcChain>
</file>

<file path=xl/sharedStrings.xml><?xml version="1.0" encoding="utf-8"?>
<sst xmlns="http://schemas.openxmlformats.org/spreadsheetml/2006/main" count="2081" uniqueCount="341">
  <si>
    <t>Форма 20. Результаты  расчетов объемов финансовых потребностей, необходимых для строительства (реконструкции)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электроэнергетики, утвержденными Министерством энергетики Российской Федерации (версия шаблона 1.0)</t>
  </si>
  <si>
    <t>Проект инвестиционной программы Акционерное общество "Дальневосточная генерирующая компания"</t>
  </si>
  <si>
    <t xml:space="preserve">                                                                 полное наименование субъекта электроэнергетики</t>
  </si>
  <si>
    <t>Раздел 1. Объемы финансовых потребностей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</si>
  <si>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Номер группы инвестиционных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</si>
  <si>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</si>
  <si>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</si>
  <si>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типового технологического решения</t>
  </si>
  <si>
    <t>Наименование УНЦ</t>
  </si>
  <si>
    <t>Наименование одного объекта, где реализуется  типовое технологическое решение</t>
  </si>
  <si>
    <t xml:space="preserve">Номер этапа строительства
(реализации проекта) </t>
  </si>
  <si>
    <t>Текущая стадия реализации инвестиционного проекта (этапа проекта)</t>
  </si>
  <si>
    <t>Планируемый (фактический) срок ввода объекта в эксплуатацию, год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</si>
  <si>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</si>
  <si>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</si>
  <si>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</si>
  <si>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</si>
  <si>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</si>
  <si>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</si>
  <si>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</si>
  <si>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 (ценовая зона), на территории которого реализуется типовое  технологическое решение</t>
  </si>
  <si>
    <t>Расчетный коэффициент УНЦ Кф1</t>
  </si>
  <si>
    <t>Расчетный коэффициент УНЦ Кф2</t>
  </si>
  <si>
    <t>Расчетный коэффициент УНЦ Кф3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</si>
  <si>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</si>
  <si>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</si>
  <si>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</si>
  <si>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тыс. рублей (без НДС) </t>
  </si>
  <si>
    <t>Коэффициент перехода (пересчета) от базового УНЦ к уровню цен УНЦ субъекта Российской Федерации</t>
  </si>
  <si>
    <r>
      <t xml:space="preserve">Объем финансовых потребностей, тыс. рублей (без НДС)
</t>
    </r>
    <r>
      <rPr>
        <b/>
        <sz val="16"/>
        <rFont val="Times New Roman"/>
        <family val="1"/>
        <charset val="204"/>
      </rPr>
      <t xml:space="preserve"> (ст.23=ст.15*ст.16*ст.17*ст.18*ст.21*ст.22)</t>
    </r>
  </si>
  <si>
    <t>нд</t>
  </si>
  <si>
    <t>Н</t>
  </si>
  <si>
    <t>1 ед.</t>
  </si>
  <si>
    <t>УНЦ контрольного (силового) кабеля</t>
  </si>
  <si>
    <t>1 км</t>
  </si>
  <si>
    <t>Итого объем финансовых потребностей по инвестиционному проекту, тыс рублей</t>
  </si>
  <si>
    <t>И</t>
  </si>
  <si>
    <t>1 объект</t>
  </si>
  <si>
    <t>УНЦ систем ПА, УПАСК</t>
  </si>
  <si>
    <t>УНЦ ячейки трансформатора 35-500 кВ</t>
  </si>
  <si>
    <t>1 ячейка</t>
  </si>
  <si>
    <t>км</t>
  </si>
  <si>
    <t>П6-09</t>
  </si>
  <si>
    <t>УНЦ ячейки выключателя НУ 110-750 кВ</t>
  </si>
  <si>
    <t>2</t>
  </si>
  <si>
    <t>Итого объем финансовых потребностей по инвестиционному проекту, тыс. рублей</t>
  </si>
  <si>
    <t>1 ед</t>
  </si>
  <si>
    <t>И12-06</t>
  </si>
  <si>
    <t>Ячейка выключателя и элементы ПС</t>
  </si>
  <si>
    <t>1.3.4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</si>
  <si>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</si>
  <si>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</si>
  <si>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УНЦ выключателя 110-750 кВ без устройства фундаментов (тыс. руб.)</t>
  </si>
  <si>
    <t>Комсомольская ТЭЦ-3</t>
  </si>
  <si>
    <t>Номинальный ток отключения, 50 кА</t>
  </si>
  <si>
    <t>Приказ СП КТЭЦ-3</t>
  </si>
  <si>
    <t>№ 199/1 от 23.04.2024</t>
  </si>
  <si>
    <t>Хабаровский край (2 зона)</t>
  </si>
  <si>
    <t>И6-03 -2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</si>
  <si>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</si>
  <si>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</si>
  <si>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РЗА, система оперативного постоянного тока</t>
  </si>
  <si>
    <t>УНЦ РЗА (тыс. руб.)</t>
  </si>
  <si>
    <t>РЗА линии (основная и резервные защиты) с работой по ВЧ каналу (без приемопередатчика)</t>
  </si>
  <si>
    <t>И11-17</t>
  </si>
  <si>
    <t>Резервная РЗА линии (РЗА электрической сети)</t>
  </si>
  <si>
    <t>И11-18</t>
  </si>
  <si>
    <t>Автоматика управления выключателем (присоединением)</t>
  </si>
  <si>
    <t>И11-16</t>
  </si>
  <si>
    <t>УНЦ РЗА и прочие шкафы (панели) (тыс. руб.)</t>
  </si>
  <si>
    <t>Шкаф ТН 6-35кВ</t>
  </si>
  <si>
    <t>УНЦ контрольного (силового) кабеля (тыс. руб.)</t>
  </si>
  <si>
    <t>Сечение жилы, 1,5 мм², 5 шт. жил</t>
  </si>
  <si>
    <t>Сечение жилы, 2,5 мм², 5 шт. жил</t>
  </si>
  <si>
    <t>Сечение жилы, 4 мм², 5 шт. жил</t>
  </si>
  <si>
    <t>Сечение жилы, 6 мм², 5 шт. жил</t>
  </si>
  <si>
    <t>Проектные и изыскательские работы</t>
  </si>
  <si>
    <t>Затраты на проектно-изыскательские работы для отдельных элементов электрических сетей (тыс. руб.)Проектные работы</t>
  </si>
  <si>
    <t>1.3.4.</t>
  </si>
  <si>
    <t>Амурская ТЭЦ-1</t>
  </si>
  <si>
    <t>Приказ СП АТЭЦ</t>
  </si>
  <si>
    <t>№273 от 25.04.2024г</t>
  </si>
  <si>
    <t>1 м по трассе</t>
  </si>
  <si>
    <t>1.3.1</t>
  </si>
  <si>
    <t>Установка на Амурской ТЭЦ-1 третьего трансформатора связи 110/35/6 кВ мощностью 60 МВА, СП Амурская ТЭЦ</t>
  </si>
  <si>
    <t>L_505-ХГ-178</t>
  </si>
  <si>
    <t>Класс напряжения обмоток 110/НН, кВ</t>
  </si>
  <si>
    <t>Т4-13-2</t>
  </si>
  <si>
    <t>РЗА</t>
  </si>
  <si>
    <t>УНЦ РЗА</t>
  </si>
  <si>
    <t>Шкаф защит трансформатора 110 - 220 кВ для решений без использования протоколов GOOSE и SV.</t>
  </si>
  <si>
    <t>И11-32</t>
  </si>
  <si>
    <t>РЗА трансформатора и ошиновки его низшего напряжения</t>
  </si>
  <si>
    <t>И11-08</t>
  </si>
  <si>
    <t>Резервная РЗА трансформатора и управление выключателем</t>
  </si>
  <si>
    <t>И11-09</t>
  </si>
  <si>
    <t>Шкаф защит с УРОВ и АУВ обходного выключателя 110 - 220 кВ для решений с использованием протокола GOOSE.</t>
  </si>
  <si>
    <t>И11-61</t>
  </si>
  <si>
    <t>Шкаф защит с УРОВ и АУВ шиносоединительного (секционного) выключателя для решений с использованием протокола GOOSE.</t>
  </si>
  <si>
    <t>И11-62</t>
  </si>
  <si>
    <t>УНЦ РЗА и прочие шкафы (панели)</t>
  </si>
  <si>
    <t xml:space="preserve">Шкаф автоматики ликвидации асинхронного режима (АЛАР), автоматики ограничения перегрузки оборудования (АОПО), автоматики ограничения повышений напряжения (АОПН), фиксации отключения линии (ФОЛ), фиксации отключения двух линий (ФОДЛ) для ЛЭП 110 - 220 кВ для решений без использования протоколов GOOSE и SV
</t>
  </si>
  <si>
    <t>А8-11</t>
  </si>
  <si>
    <t>УНЦ на проектные и изыскательские работы для ПС (ПП, ЗПС)</t>
  </si>
  <si>
    <t>Класс напряжения 110(150)/РУ СН/РУ НН</t>
  </si>
  <si>
    <t>1 ПС</t>
  </si>
  <si>
    <t>П1-02</t>
  </si>
  <si>
    <t>УНЦ ячейки выключателя ВУ 110-500 кВ без учета здания ЗРУ</t>
  </si>
  <si>
    <t>Ячейка выключателя 110 кВ (вкл. 1ШР, 2ШР, АУВ, РЗА, ТТ)</t>
  </si>
  <si>
    <t>В5-01-1</t>
  </si>
  <si>
    <t>Подготовка и устройство территории ПС (ЗПС, элементов ПС) 35-750 кВ)</t>
  </si>
  <si>
    <t>УНЦ элементов ПС с устройством фундаментов</t>
  </si>
  <si>
    <t>Устройство порталов и ошиновки открытого РУ</t>
  </si>
  <si>
    <t>И5-10-3</t>
  </si>
  <si>
    <t>УНЦ ячейки реактора ТОР 6 - 35 кВ</t>
  </si>
  <si>
    <t>6-15</t>
  </si>
  <si>
    <t>Тип ячейки  одинарный</t>
  </si>
  <si>
    <t>Р2-16-1</t>
  </si>
  <si>
    <t>Модернизация ЗРУ-35 кВ с заменой масляных выключателей ВМК-35 на вакуумные (6 шт), СП "Амурская ТЭЦ-1"</t>
  </si>
  <si>
    <t>N_505-АмТЭЦ-1-5</t>
  </si>
  <si>
    <t>УНЦ ячейки выключателя НУ 6 - 35 кВ</t>
  </si>
  <si>
    <t>Амурская ТЭЦ</t>
  </si>
  <si>
    <t>Номинальный ток, 630 А, Номинальный ток отключения 25 кА</t>
  </si>
  <si>
    <t>Приказ СП "Амурская ТЭЦ-1"</t>
  </si>
  <si>
    <t>В2-01-1</t>
  </si>
  <si>
    <t>кабельные сооружения и устройство переходов при прокладке кабельной линии (КЛ, волоконно-оптического кабеля (далее - ВОК)</t>
  </si>
  <si>
    <t>Количество жил 5 шт., сечение жилы 4 мм2</t>
  </si>
  <si>
    <t>1 км по трассе</t>
  </si>
  <si>
    <t>Н3-03-2</t>
  </si>
  <si>
    <t>УНЦ ячейки выключателя КРУ 6 - 35 кВ</t>
  </si>
  <si>
    <t>Номинальный ток отключения, 40 кА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</si>
  <si>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</si>
  <si>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</si>
  <si>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Резервная РЗА трансформатора и управления выключателем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</si>
  <si>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</si>
  <si>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</si>
  <si>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Система устройства передачи аварийных сигналов и команд (далее - УПАСК)</t>
  </si>
  <si>
    <t>Шкаф автоматики ликвидации асинхронного режима (АЛАР), автоматики ограничения перегрузки оборудования (АОПО), автоматики ограничения повышений напряжения (АОПН), фиксации отключения линии (ФОЛ), фиксации отключения двух линий (ФОДЛ) для ЛЭП 110 - 220 кВ для решений без использования протоколов GOOSE и SV</t>
  </si>
  <si>
    <t xml:space="preserve">Техперевооружение Амурская ТЭЦ-1 с заменой трансформаторного оборудования, коммутационных аппаратов и устройств релейной защиты, автоматики и сигнализации </t>
  </si>
  <si>
    <t>O_505-АмТЭЦ-1-19</t>
  </si>
  <si>
    <t>УНЦ ячейки двухобмоточного трансформатора 35 - 500 кВ</t>
  </si>
  <si>
    <t>Класс напряжения обмоток 110 ВН/НН, кВ</t>
  </si>
  <si>
    <t>УНЦ ячейки выключателя ВУ 110 - 330 кВ без учета здания ЗРУ</t>
  </si>
  <si>
    <t>Номинальный ток, 3000 А</t>
  </si>
  <si>
    <t xml:space="preserve">Шкаф защит с устройством резервирования при отказе выключателя (далее - УРОВ) и автоматикой управления выключателем (далее - АУВ) обходного выключателя 110 - 220 кВ для решений без использования протоколов GOOSE и SV.
</t>
  </si>
  <si>
    <t>Шкаф защит с УРОВ и АУВ шиносоединительного (секционного) выключателя для решений без использования протоколов GOOSE и SV.</t>
  </si>
  <si>
    <t>Напряжение, 220 кВ</t>
  </si>
  <si>
    <t>Трансфоматор1Т, 2Т</t>
  </si>
  <si>
    <t>высший класс напряжения оборудования,</t>
  </si>
  <si>
    <t>шт</t>
  </si>
  <si>
    <t>УНЦ ячейки трехобмоточного трансформатора 110 - 500 кВ</t>
  </si>
  <si>
    <t>Т1-01-1</t>
  </si>
  <si>
    <t>Ячейка выключателя НУ 35 кВ</t>
  </si>
  <si>
    <t>М6-01-1</t>
  </si>
  <si>
    <t>Ячейка выключателя НУ 110 кВ</t>
  </si>
  <si>
    <t>М6-01-2</t>
  </si>
  <si>
    <t>Ячейка выключателя КРУ 6 - 20 кВ</t>
  </si>
  <si>
    <t>М6-02-1</t>
  </si>
  <si>
    <t>Однополюсный разъединитель 110 кВ</t>
  </si>
  <si>
    <t>М6-12-3</t>
  </si>
  <si>
    <t>Прочий шкаф (панель)</t>
  </si>
  <si>
    <t>УНЦ КЛ 0,4 кВ</t>
  </si>
  <si>
    <t>К3-01-3</t>
  </si>
  <si>
    <t>Техперевооружение установки постоянного тока на Комсомольской ТЭЦ-1</t>
  </si>
  <si>
    <t>N_505-ХГ-162</t>
  </si>
  <si>
    <t>комплекс систем безопасности ПС</t>
  </si>
  <si>
    <t xml:space="preserve">УНЦ системы оперативного постоянного тока и собственных нужд ПС (тыс. руб.) </t>
  </si>
  <si>
    <t>Комсомольская ТЭЦ-2</t>
  </si>
  <si>
    <t>Шкаф с зарядно-подзарядными устройствами,
Номинальный ток, 100 А</t>
  </si>
  <si>
    <t>Приказ СП КТЭЦ-2</t>
  </si>
  <si>
    <t>№ 285 от 11.04.2024</t>
  </si>
  <si>
    <t>И13-04</t>
  </si>
  <si>
    <t>ЗРУ</t>
  </si>
  <si>
    <t>УНЦ зданий ЗРУ, ЗПС, ОПУ, РЩ, РПБ (тыс. руб.)</t>
  </si>
  <si>
    <t>1 м²</t>
  </si>
  <si>
    <t>З4-01</t>
  </si>
  <si>
    <t>Аккумуляторная батарея (элемент) емкостью 350 А*ч</t>
  </si>
  <si>
    <t>И12-09</t>
  </si>
  <si>
    <t>КЛ 0,4-500 кВ</t>
  </si>
  <si>
    <t>УНЦ КЛ 0,4 кВ (тыс. руб.)</t>
  </si>
  <si>
    <t>Сечение жилы, 95 мм², алюминиевая жила 4 шт.</t>
  </si>
  <si>
    <t>УНЦ кабельных сооружений для прокладки кабельной линии (тыс. руб.)</t>
  </si>
  <si>
    <t>Металлические лотки и короба</t>
  </si>
  <si>
    <t>Н2-01</t>
  </si>
  <si>
    <t>подготовка и устройство территории ПС (ЗПС, элементов ПС) 35 - 750 кВ</t>
  </si>
  <si>
    <t>Замена трансформатора типа ТС-2506 У(УХЛ)3 СП Николаевская ТЭЦ, 1 шт.</t>
  </si>
  <si>
    <t>O_505-НТЭЦ-6</t>
  </si>
  <si>
    <t>ячейка выключателя и элементы ПС</t>
  </si>
  <si>
    <t>Николаевская ТЭЦ</t>
  </si>
  <si>
    <t>Трансформатор ТС 250-6 250 кВТ</t>
  </si>
  <si>
    <t>Приказ СП НТЭЦ</t>
  </si>
  <si>
    <t>№ 136 от 24.04.2024</t>
  </si>
  <si>
    <t>Замена маслянного выключателя СМВ-110 на элегазовый СП Николаевская ТЭЦ, 1 шт.</t>
  </si>
  <si>
    <t>O_505-НТЭЦ-7</t>
  </si>
  <si>
    <t>Элегазовый выключатель ВБ-110</t>
  </si>
  <si>
    <t>И6-02-2</t>
  </si>
  <si>
    <t>Реконструкция панелей защит ВЛ-110 кВ СП Николаевская ТЭЦ, 2 шт.</t>
  </si>
  <si>
    <t>O_505-НТЭЦ-8</t>
  </si>
  <si>
    <t>УНЦ на проектные и изыскательские работы для отдельных элементов электрических сетей</t>
  </si>
  <si>
    <t>Микропроцесорные ЗА</t>
  </si>
  <si>
    <t>П6-07</t>
  </si>
  <si>
    <t>Шкаф АУВ 110 - 220 кВ и УРОВ для решений без использования протоколов GOOSE и SV</t>
  </si>
  <si>
    <t>И11-10</t>
  </si>
  <si>
    <t>Количество жил 5 шт.</t>
  </si>
  <si>
    <t>Н3-01-2</t>
  </si>
  <si>
    <t>Модернизация резервного источника электроснабжения на НТЭЦ</t>
  </si>
  <si>
    <t>I_505-ХГ-128</t>
  </si>
  <si>
    <t>ДГУ</t>
  </si>
  <si>
    <t>УНЦ ДГУ</t>
  </si>
  <si>
    <t>Дизельгенераторы 2 мВт - 2 шт</t>
  </si>
  <si>
    <t>У2-02</t>
  </si>
  <si>
    <t>УНЦ токопровода 6 - 35 кВ с литой изоляцией</t>
  </si>
  <si>
    <t>Напряжение, 35 кВ</t>
  </si>
  <si>
    <t>1 м</t>
  </si>
  <si>
    <t>У3-02</t>
  </si>
  <si>
    <t>УНЦ системы оперативного постоянного тока и собственных нужд ПС, РП (СП, ТП, РТП)</t>
  </si>
  <si>
    <t>Шкаф на 12 отходящих линий на постоянном токе с АВ (в том числе с применением предохранителей), номинальный ток 100 А</t>
  </si>
  <si>
    <t>И13-02</t>
  </si>
  <si>
    <t>УНЦ бакового выключателя 110 - 220 кВ с устройством фундаментов</t>
  </si>
  <si>
    <t>Номинальный ток отключения 40 кА</t>
  </si>
  <si>
    <t>И3-02-2</t>
  </si>
  <si>
    <t>КЛ 0,4 кВ</t>
  </si>
  <si>
    <t>УНЦ КЛ 6 - 500 кВ (с медной жилой)</t>
  </si>
  <si>
    <t>Сечение жилы, 150  мм², медь жила 4 шт.</t>
  </si>
  <si>
    <t>К2-06-1</t>
  </si>
  <si>
    <t>Сечение жилы, 25 мм², медь жила 4 шт.</t>
  </si>
  <si>
    <t>К3-02-2</t>
  </si>
  <si>
    <t>Сечение жилы, 16  мм², медь жила 5 шт.</t>
  </si>
  <si>
    <t>К3-01-4</t>
  </si>
  <si>
    <t>Номинальный ток, 3150 А, Номинальный ток отключения, 40 кА</t>
  </si>
  <si>
    <t>В3-01-3</t>
  </si>
  <si>
    <t>АСУ ТП ПС и ТМ</t>
  </si>
  <si>
    <t>УНЦ систем АСУ ТП и ТМ</t>
  </si>
  <si>
    <t>Хабаровский край (1 зона)</t>
  </si>
  <si>
    <t>1.2.4.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</si>
  <si>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</si>
  <si>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N_505-ХТЭЦ2-4</t>
  </si>
  <si>
    <t>Хабаровская ТЭЦ-2</t>
  </si>
  <si>
    <t>10</t>
  </si>
  <si>
    <t>Выкатной элемент ВЭ/TEL (К-104М)-10-20/630 У2 с вакуумным выключателем BB/TEL-10-20/1000 У2</t>
  </si>
  <si>
    <t>Приказ СП ХТЭЦ-2</t>
  </si>
  <si>
    <t>№ 183 от 26.04.2024г.</t>
  </si>
  <si>
    <t>27</t>
  </si>
  <si>
    <t>Выкатной элемент ВЭ/TEL (К-104М)-10-31,5/1000 У2 с вакуумным выключателем BB/TEL-10-31,5/2000  У2</t>
  </si>
  <si>
    <t>Хабаровская ТЭЦ-3</t>
  </si>
  <si>
    <t>Приказ СП ХТЭЦ-3</t>
  </si>
  <si>
    <t>Модернизация ОРУ-110 кВ БНС с заменой выработавших свой ресурс масляных выключателей 110 кВ на элегазовые (2 шт.) СП Хабаровская ТЭЦ-3"</t>
  </si>
  <si>
    <t>N_505-ХТЭЦ-3-29</t>
  </si>
  <si>
    <t>Номинальный ток, 2500 А, Номинальный ток отключения, 50 кА</t>
  </si>
  <si>
    <t>Приказ №272К от 20.11.2022</t>
  </si>
  <si>
    <t>Площадь подготовки и устройства территории под элементы ПС (ЗПС)
Ячейка выключателя НУ ПС</t>
  </si>
  <si>
    <t>Ячейка выключателя НУ ПС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</si>
  <si>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</si>
  <si>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</si>
  <si>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ТЭЦ в г. Советская Гавань</t>
  </si>
  <si>
    <t>Микропроцессорный терминал защит и автоматики вводного выключателя 6 - 35 кВ для решений с использованием протокола GOOSE.</t>
  </si>
  <si>
    <t>Приказ СП ТЭЦ в г. Советская Гавань</t>
  </si>
  <si>
    <t>№ 238 от 26.04.2024</t>
  </si>
  <si>
    <t>И11-161</t>
  </si>
  <si>
    <t>Микропроцессорный терминал для защиты и автоматики отходящих линий 6 - 35 кВ для решений с использованием протокола GOOSE.</t>
  </si>
  <si>
    <t>И11-165</t>
  </si>
  <si>
    <t>Микропроцессорный терминал для защиты трансформатора напряжения 6 - 35 кВ и функций автоматики по напряжению автоматической частотной разгрузки с автоматическим повторным включением по частоте, защиты минимального напряжения для решений с использованием протокола GOOSE.</t>
  </si>
  <si>
    <t>И11-169</t>
  </si>
  <si>
    <t>П6-10</t>
  </si>
  <si>
    <t>Раздел 2. Объемы финансовых потребностей в части затрат, не учтенных в укрупненных нормативах цены типовых технологических решений капитального строительства объектов электроэнергетики</t>
  </si>
  <si>
    <t>Группа затрат</t>
  </si>
  <si>
    <t>Наименование затрат</t>
  </si>
  <si>
    <t>Наименование одного объекта, где реализуется технологическое решение</t>
  </si>
  <si>
    <t>Номер этапа строительства (реализации проекта)</t>
  </si>
  <si>
    <t>Наименование организации (лица),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</si>
  <si>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</si>
  <si>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</si>
  <si>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</si>
  <si>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тыс. рублей (без НДС)</t>
  </si>
  <si>
    <r>
      <t xml:space="preserve">Удельный показатель затрат, тыс. рублей без НДС </t>
    </r>
    <r>
      <rPr>
        <b/>
        <sz val="16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</si>
  <si>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</si>
  <si>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Раздел 3. Объемы финансовых потребностей по инвестиционной программе в соответствии с УНЦ в прогнозном уровне цен</t>
  </si>
  <si>
    <t>Инвестиционная программа Акционерное общество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</si>
  <si>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</si>
  <si>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</si>
  <si>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</si>
  <si>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</si>
  <si>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</si>
  <si>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</si>
  <si>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</si>
  <si>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</si>
  <si>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</si>
  <si>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</si>
  <si>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</si>
  <si>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indexed="64"/>
        <rFont val="Times New Roman"/>
        <family val="1"/>
        <charset val="204"/>
      </rPr>
      <t>УНЦ</t>
    </r>
    <r>
      <rPr>
        <sz val="12"/>
        <color indexed="64"/>
        <rFont val="Times New Roman"/>
        <family val="1"/>
        <charset val="204"/>
      </rPr>
      <t>d в текущих ценах, млн рублей (с НДС) (данные формы 2 - п.16.3 (16.1))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</si>
  <si>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</si>
  <si>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</si>
  <si>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indexed="64"/>
        <rFont val="Times New Roman"/>
        <family val="1"/>
        <charset val="204"/>
      </rPr>
      <t>ПР</t>
    </r>
    <r>
      <rPr>
        <vertAlign val="superscript"/>
        <sz val="12"/>
        <color indexed="64"/>
        <rFont val="Times New Roman"/>
        <family val="1"/>
        <charset val="204"/>
      </rPr>
      <t>УНЦ</t>
    </r>
    <r>
      <rPr>
        <sz val="12"/>
        <color indexed="64"/>
        <rFont val="Times New Roman"/>
        <family val="1"/>
        <charset val="204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indexed="64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</si>
  <si>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</si>
  <si>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</si>
  <si>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</si>
  <si>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</si>
  <si>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</si>
  <si>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</si>
  <si>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t>15.7</t>
  </si>
  <si>
    <t>Раздел 4. Индексы-дефляторы инвестиций в основной капитал (капитальных вложений)</t>
  </si>
  <si>
    <t>Инвестиционная программа  Акционерное общество "Дальневосточная генерирующая компания</t>
  </si>
  <si>
    <t>Наименование</t>
  </si>
  <si>
    <t>Годы</t>
  </si>
  <si>
    <t>Индекс-дефлятор</t>
  </si>
  <si>
    <t>Примечание: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</si>
  <si>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</si>
  <si>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</si>
  <si>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</si>
  <si>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r>
      <t>ОФ</t>
    </r>
    <r>
      <rPr>
        <i/>
        <vertAlign val="subscript"/>
        <sz val="16"/>
        <rFont val="Times New Roman"/>
        <family val="1"/>
        <charset val="204"/>
      </rPr>
      <t>ПР</t>
    </r>
    <r>
      <rPr>
        <i/>
        <vertAlign val="superscript"/>
        <sz val="16"/>
        <rFont val="Times New Roman"/>
        <family val="1"/>
        <charset val="204"/>
      </rPr>
      <t>2025</t>
    </r>
  </si>
  <si>
    <r>
      <t>ОФ</t>
    </r>
    <r>
      <rPr>
        <i/>
        <vertAlign val="subscript"/>
        <sz val="16"/>
        <rFont val="Times New Roman"/>
        <family val="1"/>
        <charset val="204"/>
      </rPr>
      <t>ПР</t>
    </r>
    <r>
      <rPr>
        <i/>
        <vertAlign val="superscript"/>
        <sz val="16"/>
        <rFont val="Times New Roman"/>
        <family val="1"/>
        <charset val="204"/>
      </rPr>
      <t>2026</t>
    </r>
  </si>
  <si>
    <r>
      <t>ОФ</t>
    </r>
    <r>
      <rPr>
        <i/>
        <vertAlign val="subscript"/>
        <sz val="16"/>
        <rFont val="Times New Roman"/>
        <family val="1"/>
        <charset val="204"/>
      </rPr>
      <t>ПР</t>
    </r>
    <r>
      <rPr>
        <i/>
        <vertAlign val="superscript"/>
        <sz val="16"/>
        <rFont val="Times New Roman"/>
        <family val="1"/>
        <charset val="204"/>
      </rPr>
      <t>2027</t>
    </r>
  </si>
  <si>
    <r>
      <t>ОФ</t>
    </r>
    <r>
      <rPr>
        <i/>
        <vertAlign val="subscript"/>
        <sz val="16"/>
        <rFont val="Times New Roman"/>
        <family val="1"/>
        <charset val="204"/>
      </rPr>
      <t>ПР</t>
    </r>
    <r>
      <rPr>
        <i/>
        <vertAlign val="superscript"/>
        <sz val="16"/>
        <rFont val="Times New Roman"/>
        <family val="1"/>
        <charset val="204"/>
      </rPr>
      <t>2028</t>
    </r>
  </si>
  <si>
    <r>
      <t>ОФ</t>
    </r>
    <r>
      <rPr>
        <i/>
        <vertAlign val="subscript"/>
        <sz val="16"/>
        <rFont val="Times New Roman"/>
        <family val="1"/>
        <charset val="204"/>
      </rPr>
      <t>ПР</t>
    </r>
    <r>
      <rPr>
        <i/>
        <vertAlign val="superscript"/>
        <sz val="16"/>
        <rFont val="Times New Roman"/>
        <family val="1"/>
        <charset val="204"/>
      </rPr>
      <t>2029</t>
    </r>
  </si>
  <si>
    <r>
      <t>ОФ</t>
    </r>
    <r>
      <rPr>
        <i/>
        <vertAlign val="subscript"/>
        <sz val="16"/>
        <rFont val="Times New Roman"/>
        <family val="1"/>
        <charset val="204"/>
      </rPr>
      <t>ПР</t>
    </r>
    <r>
      <rPr>
        <i/>
        <vertAlign val="superscript"/>
        <sz val="16"/>
        <rFont val="Times New Roman"/>
        <family val="1"/>
        <charset val="204"/>
      </rPr>
      <t>2030</t>
    </r>
  </si>
  <si>
    <t>В1-01-2</t>
  </si>
  <si>
    <t>Н3-02-2</t>
  </si>
  <si>
    <t>Н3-04-2</t>
  </si>
  <si>
    <t>К3-06-1</t>
  </si>
  <si>
    <t>В3-01-1</t>
  </si>
  <si>
    <t>В3-04-1</t>
  </si>
  <si>
    <t>С1-01-2</t>
  </si>
  <si>
    <t>Год раскрытия информации: 2025 год</t>
  </si>
  <si>
    <r>
      <t>ОФ</t>
    </r>
    <r>
      <rPr>
        <i/>
        <vertAlign val="subscript"/>
        <sz val="16"/>
        <rFont val="Times New Roman"/>
        <family val="1"/>
        <charset val="204"/>
      </rPr>
      <t xml:space="preserve">ПР </t>
    </r>
    <r>
      <rPr>
        <i/>
        <vertAlign val="superscript"/>
        <sz val="16"/>
        <rFont val="Times New Roman"/>
        <family val="1"/>
        <charset val="204"/>
      </rPr>
      <t>2024</t>
    </r>
  </si>
  <si>
    <r>
      <t>ОФ</t>
    </r>
    <r>
      <rPr>
        <i/>
        <vertAlign val="subscript"/>
        <sz val="16"/>
        <rFont val="Times New Roman"/>
        <family val="1"/>
        <charset val="204"/>
      </rPr>
      <t>ПР</t>
    </r>
    <r>
      <rPr>
        <i/>
        <vertAlign val="superscript"/>
        <sz val="16"/>
        <rFont val="Times New Roman"/>
        <family val="1"/>
        <charset val="204"/>
      </rPr>
      <t>2031</t>
    </r>
  </si>
  <si>
    <t>1.2.4</t>
  </si>
  <si>
    <t>1.2.5</t>
  </si>
  <si>
    <t>Реконструкция ЗРУ-35кВ и ЗРУ-110кВ, СП Хабаровская ТЭЦ-1</t>
  </si>
  <si>
    <t>P_505-ХТЭЦ-1-18</t>
  </si>
  <si>
    <t>Ячейка выключателя КРУ 6 - 35 кВ</t>
  </si>
  <si>
    <t>Ячейка выключателя ВУ110-330 кВ без учета здания ЗРУ</t>
  </si>
  <si>
    <t>УНЦ ячейки выключателя ВУ 110-330 кВ</t>
  </si>
  <si>
    <t>Хабаровская ТЭЦ-1</t>
  </si>
  <si>
    <t>2000/20, номинальный ток отключения 20 кА</t>
  </si>
  <si>
    <t>31150/40, номинальный ток отключения 40кА</t>
  </si>
  <si>
    <t>Приказ СП ХТЭЦ-1</t>
  </si>
  <si>
    <t>№П-ТЗ-100/349</t>
  </si>
  <si>
    <t>В3-17-1</t>
  </si>
  <si>
    <t>контрольный (силовой) кабель</t>
  </si>
  <si>
    <t>сечение жилы 6 мм2, количество жил 5</t>
  </si>
  <si>
    <t>1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</si>
</sst>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\ _₽_-;\-* #,##0.00\ _₽_-;_-* &quot;-&quot;??\ _₽_-;_-@_-"/>
    <numFmt numFmtId="168" formatCode="0.0"/>
    <numFmt numFmtId="169" formatCode="#,##0.0000000"/>
  </numFmts>
  <fonts count="58" x14ac:knownFonts="1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4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color indexed="64"/>
      <name val="SimSun"/>
    </font>
    <font>
      <sz val="11"/>
      <name val="SimSun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2"/>
      <name val="Calibri"/>
      <family val="2"/>
      <charset val="204"/>
    </font>
    <font>
      <sz val="11"/>
      <color indexed="17"/>
      <name val="Calibri"/>
      <family val="2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6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64"/>
      <name val="Calibri"/>
      <family val="2"/>
      <charset val="204"/>
    </font>
    <font>
      <sz val="8"/>
      <color indexed="64"/>
      <name val="Calibri"/>
      <family val="2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2"/>
      <color indexed="64"/>
      <name val="Calibri"/>
      <family val="2"/>
      <charset val="204"/>
      <scheme val="minor"/>
    </font>
    <font>
      <u/>
      <sz val="12"/>
      <color indexed="6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vertAlign val="subscript"/>
      <sz val="16"/>
      <name val="Times New Roman"/>
      <family val="1"/>
      <charset val="204"/>
    </font>
    <font>
      <i/>
      <vertAlign val="superscript"/>
      <sz val="16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vertAlign val="subscript"/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15">
    <xf numFmtId="0" fontId="0" fillId="0" borderId="0"/>
    <xf numFmtId="0" fontId="1" fillId="2" borderId="0" applyNumberFormat="0" applyBorder="0" applyProtection="0"/>
    <xf numFmtId="0" fontId="2" fillId="3" borderId="0" applyNumberFormat="0" applyBorder="0" applyProtection="0"/>
    <xf numFmtId="0" fontId="1" fillId="4" borderId="0" applyNumberFormat="0" applyBorder="0" applyProtection="0"/>
    <xf numFmtId="0" fontId="2" fillId="5" borderId="0" applyNumberFormat="0" applyBorder="0" applyProtection="0"/>
    <xf numFmtId="0" fontId="1" fillId="6" borderId="0" applyNumberFormat="0" applyBorder="0" applyProtection="0"/>
    <xf numFmtId="0" fontId="2" fillId="7" borderId="0" applyNumberFormat="0" applyBorder="0" applyProtection="0"/>
    <xf numFmtId="0" fontId="1" fillId="8" borderId="0" applyNumberFormat="0" applyBorder="0" applyProtection="0"/>
    <xf numFmtId="0" fontId="2" fillId="9" borderId="0" applyNumberFormat="0" applyBorder="0" applyProtection="0"/>
    <xf numFmtId="0" fontId="1" fillId="10" borderId="0" applyNumberFormat="0" applyBorder="0" applyProtection="0"/>
    <xf numFmtId="0" fontId="2" fillId="11" borderId="0" applyNumberFormat="0" applyBorder="0" applyProtection="0"/>
    <xf numFmtId="0" fontId="1" fillId="12" borderId="0" applyNumberFormat="0" applyBorder="0" applyProtection="0"/>
    <xf numFmtId="0" fontId="2" fillId="13" borderId="0" applyNumberFormat="0" applyBorder="0" applyProtection="0"/>
    <xf numFmtId="0" fontId="1" fillId="14" borderId="0" applyNumberFormat="0" applyBorder="0" applyProtection="0"/>
    <xf numFmtId="0" fontId="2" fillId="15" borderId="0" applyNumberFormat="0" applyBorder="0" applyProtection="0"/>
    <xf numFmtId="0" fontId="1" fillId="16" borderId="0" applyNumberFormat="0" applyBorder="0" applyProtection="0"/>
    <xf numFmtId="0" fontId="2" fillId="17" borderId="0" applyNumberFormat="0" applyBorder="0" applyProtection="0"/>
    <xf numFmtId="0" fontId="1" fillId="18" borderId="0" applyNumberFormat="0" applyBorder="0" applyProtection="0"/>
    <xf numFmtId="0" fontId="2" fillId="19" borderId="0" applyNumberFormat="0" applyBorder="0" applyProtection="0"/>
    <xf numFmtId="0" fontId="1" fillId="8" borderId="0" applyNumberFormat="0" applyBorder="0" applyProtection="0"/>
    <xf numFmtId="0" fontId="2" fillId="9" borderId="0" applyNumberFormat="0" applyBorder="0" applyProtection="0"/>
    <xf numFmtId="0" fontId="1" fillId="14" borderId="0" applyNumberFormat="0" applyBorder="0" applyProtection="0"/>
    <xf numFmtId="0" fontId="2" fillId="15" borderId="0" applyNumberFormat="0" applyBorder="0" applyProtection="0"/>
    <xf numFmtId="0" fontId="1" fillId="20" borderId="0" applyNumberFormat="0" applyBorder="0" applyProtection="0"/>
    <xf numFmtId="0" fontId="2" fillId="21" borderId="0" applyNumberFormat="0" applyBorder="0" applyProtection="0"/>
    <xf numFmtId="0" fontId="3" fillId="22" borderId="0" applyNumberFormat="0" applyBorder="0" applyProtection="0"/>
    <xf numFmtId="0" fontId="3" fillId="23" borderId="0" applyNumberFormat="0" applyBorder="0" applyProtection="0"/>
    <xf numFmtId="0" fontId="3" fillId="16" borderId="0" applyNumberFormat="0" applyBorder="0" applyProtection="0"/>
    <xf numFmtId="0" fontId="3" fillId="17" borderId="0" applyNumberFormat="0" applyBorder="0" applyProtection="0"/>
    <xf numFmtId="0" fontId="3" fillId="18" borderId="0" applyNumberFormat="0" applyBorder="0" applyProtection="0"/>
    <xf numFmtId="0" fontId="3" fillId="19" borderId="0" applyNumberFormat="0" applyBorder="0" applyProtection="0"/>
    <xf numFmtId="0" fontId="3" fillId="24" borderId="0" applyNumberFormat="0" applyBorder="0" applyProtection="0"/>
    <xf numFmtId="0" fontId="3" fillId="25" borderId="0" applyNumberFormat="0" applyBorder="0" applyProtection="0"/>
    <xf numFmtId="0" fontId="3" fillId="26" borderId="0" applyNumberFormat="0" applyBorder="0" applyProtection="0"/>
    <xf numFmtId="0" fontId="3" fillId="27" borderId="0" applyNumberFormat="0" applyBorder="0" applyProtection="0"/>
    <xf numFmtId="0" fontId="3" fillId="28" borderId="0" applyNumberFormat="0" applyBorder="0" applyProtection="0"/>
    <xf numFmtId="0" fontId="3" fillId="29" borderId="0" applyNumberFormat="0" applyBorder="0" applyProtection="0"/>
    <xf numFmtId="0" fontId="4" fillId="0" borderId="0"/>
    <xf numFmtId="0" fontId="5" fillId="0" borderId="0"/>
    <xf numFmtId="0" fontId="5" fillId="0" borderId="0"/>
    <xf numFmtId="0" fontId="4" fillId="0" borderId="0"/>
    <xf numFmtId="0" fontId="3" fillId="30" borderId="0" applyNumberFormat="0" applyBorder="0" applyProtection="0"/>
    <xf numFmtId="0" fontId="3" fillId="31" borderId="0" applyNumberFormat="0" applyBorder="0" applyProtection="0"/>
    <xf numFmtId="0" fontId="3" fillId="32" borderId="0" applyNumberFormat="0" applyBorder="0" applyProtection="0"/>
    <xf numFmtId="0" fontId="3" fillId="33" borderId="0" applyNumberFormat="0" applyBorder="0" applyProtection="0"/>
    <xf numFmtId="0" fontId="3" fillId="34" borderId="0" applyNumberFormat="0" applyBorder="0" applyProtection="0"/>
    <xf numFmtId="0" fontId="3" fillId="35" borderId="0" applyNumberFormat="0" applyBorder="0" applyProtection="0"/>
    <xf numFmtId="0" fontId="3" fillId="24" borderId="0" applyNumberFormat="0" applyBorder="0" applyProtection="0"/>
    <xf numFmtId="0" fontId="3" fillId="25" borderId="0" applyNumberFormat="0" applyBorder="0" applyProtection="0"/>
    <xf numFmtId="0" fontId="3" fillId="26" borderId="0" applyNumberFormat="0" applyBorder="0" applyProtection="0"/>
    <xf numFmtId="0" fontId="3" fillId="27" borderId="0" applyNumberFormat="0" applyBorder="0" applyProtection="0"/>
    <xf numFmtId="0" fontId="3" fillId="36" borderId="0" applyNumberFormat="0" applyBorder="0" applyProtection="0"/>
    <xf numFmtId="0" fontId="3" fillId="37" borderId="0" applyNumberFormat="0" applyBorder="0" applyProtection="0"/>
    <xf numFmtId="0" fontId="6" fillId="12" borderId="1" applyNumberFormat="0" applyProtection="0"/>
    <xf numFmtId="0" fontId="6" fillId="12" borderId="1" applyNumberFormat="0" applyProtection="0"/>
    <xf numFmtId="0" fontId="6" fillId="13" borderId="1" applyNumberFormat="0" applyProtection="0"/>
    <xf numFmtId="0" fontId="6" fillId="13" borderId="1" applyNumberFormat="0" applyProtection="0"/>
    <xf numFmtId="0" fontId="6" fillId="12" borderId="1" applyNumberFormat="0" applyProtection="0"/>
    <xf numFmtId="0" fontId="6" fillId="13" borderId="1" applyNumberFormat="0" applyProtection="0"/>
    <xf numFmtId="0" fontId="7" fillId="38" borderId="2" applyNumberFormat="0" applyProtection="0"/>
    <xf numFmtId="0" fontId="7" fillId="38" borderId="2" applyNumberFormat="0" applyProtection="0"/>
    <xf numFmtId="0" fontId="7" fillId="39" borderId="2" applyNumberFormat="0" applyProtection="0"/>
    <xf numFmtId="0" fontId="7" fillId="39" borderId="2" applyNumberFormat="0" applyProtection="0"/>
    <xf numFmtId="0" fontId="7" fillId="38" borderId="2" applyNumberFormat="0" applyProtection="0"/>
    <xf numFmtId="0" fontId="7" fillId="39" borderId="2" applyNumberFormat="0" applyProtection="0"/>
    <xf numFmtId="0" fontId="7" fillId="38" borderId="2" applyNumberFormat="0" applyProtection="0"/>
    <xf numFmtId="0" fontId="7" fillId="39" borderId="2" applyNumberFormat="0" applyProtection="0"/>
    <xf numFmtId="0" fontId="8" fillId="38" borderId="1" applyNumberFormat="0" applyProtection="0"/>
    <xf numFmtId="0" fontId="8" fillId="38" borderId="1" applyNumberFormat="0" applyProtection="0"/>
    <xf numFmtId="0" fontId="8" fillId="39" borderId="1" applyNumberFormat="0" applyProtection="0"/>
    <xf numFmtId="0" fontId="8" fillId="39" borderId="1" applyNumberFormat="0" applyProtection="0"/>
    <xf numFmtId="0" fontId="8" fillId="38" borderId="1" applyNumberFormat="0" applyProtection="0"/>
    <xf numFmtId="0" fontId="8" fillId="39" borderId="1" applyNumberFormat="0" applyProtection="0"/>
    <xf numFmtId="0" fontId="9" fillId="0" borderId="3" applyNumberFormat="0" applyFill="0" applyProtection="0"/>
    <xf numFmtId="0" fontId="9" fillId="0" borderId="3" applyNumberFormat="0" applyFill="0" applyProtection="0"/>
    <xf numFmtId="0" fontId="10" fillId="0" borderId="4" applyNumberFormat="0" applyFill="0" applyProtection="0"/>
    <xf numFmtId="0" fontId="10" fillId="0" borderId="4" applyNumberFormat="0" applyFill="0" applyProtection="0"/>
    <xf numFmtId="0" fontId="11" fillId="0" borderId="5" applyNumberFormat="0" applyFill="0" applyProtection="0"/>
    <xf numFmtId="0" fontId="11" fillId="0" borderId="5" applyNumberFormat="0" applyFill="0" applyProtection="0"/>
    <xf numFmtId="0" fontId="11" fillId="0" borderId="0" applyNumberFormat="0" applyFill="0" applyBorder="0" applyProtection="0"/>
    <xf numFmtId="0" fontId="11" fillId="0" borderId="0" applyNumberFormat="0" applyFill="0" applyBorder="0" applyProtection="0"/>
    <xf numFmtId="0" fontId="12" fillId="0" borderId="6" applyNumberFormat="0" applyFill="0" applyProtection="0"/>
    <xf numFmtId="0" fontId="12" fillId="0" borderId="6" applyNumberFormat="0" applyFill="0" applyProtection="0"/>
    <xf numFmtId="0" fontId="13" fillId="0" borderId="6" applyNumberFormat="0" applyFill="0" applyProtection="0"/>
    <xf numFmtId="0" fontId="13" fillId="0" borderId="6" applyNumberFormat="0" applyFill="0" applyProtection="0"/>
    <xf numFmtId="0" fontId="12" fillId="0" borderId="6" applyNumberFormat="0" applyFill="0" applyProtection="0"/>
    <xf numFmtId="0" fontId="13" fillId="0" borderId="6" applyNumberFormat="0" applyFill="0" applyProtection="0"/>
    <xf numFmtId="0" fontId="12" fillId="0" borderId="6" applyNumberFormat="0" applyFill="0" applyProtection="0"/>
    <xf numFmtId="0" fontId="13" fillId="0" borderId="6" applyNumberFormat="0" applyFill="0" applyProtection="0"/>
    <xf numFmtId="0" fontId="14" fillId="40" borderId="7" applyNumberFormat="0" applyProtection="0"/>
    <xf numFmtId="0" fontId="14" fillId="41" borderId="7" applyNumberFormat="0" applyProtection="0"/>
    <xf numFmtId="0" fontId="15" fillId="0" borderId="0" applyNumberFormat="0" applyFill="0" applyBorder="0" applyProtection="0"/>
    <xf numFmtId="0" fontId="15" fillId="0" borderId="0" applyNumberFormat="0" applyFill="0" applyBorder="0" applyProtection="0"/>
    <xf numFmtId="0" fontId="16" fillId="42" borderId="0" applyNumberFormat="0" applyBorder="0" applyProtection="0"/>
    <xf numFmtId="0" fontId="16" fillId="43" borderId="0" applyNumberFormat="0" applyBorder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5" fillId="0" borderId="0"/>
    <xf numFmtId="0" fontId="4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8" fillId="0" borderId="0"/>
    <xf numFmtId="0" fontId="17" fillId="0" borderId="0"/>
    <xf numFmtId="0" fontId="5" fillId="0" borderId="0"/>
    <xf numFmtId="0" fontId="18" fillId="0" borderId="0"/>
    <xf numFmtId="0" fontId="17" fillId="0" borderId="0"/>
    <xf numFmtId="0" fontId="20" fillId="0" borderId="0"/>
    <xf numFmtId="0" fontId="17" fillId="0" borderId="0"/>
    <xf numFmtId="0" fontId="21" fillId="0" borderId="0"/>
    <xf numFmtId="0" fontId="20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4" borderId="0" applyNumberFormat="0" applyBorder="0" applyProtection="0"/>
    <xf numFmtId="0" fontId="22" fillId="5" borderId="0" applyNumberFormat="0" applyBorder="0" applyProtection="0"/>
    <xf numFmtId="0" fontId="23" fillId="0" borderId="0" applyNumberFormat="0" applyFill="0" applyBorder="0" applyProtection="0"/>
    <xf numFmtId="0" fontId="23" fillId="0" borderId="0" applyNumberFormat="0" applyFill="0" applyBorder="0" applyProtection="0"/>
    <xf numFmtId="0" fontId="1" fillId="44" borderId="8" applyNumberFormat="0" applyFont="0" applyProtection="0"/>
    <xf numFmtId="0" fontId="1" fillId="44" borderId="8" applyNumberFormat="0" applyFont="0" applyProtection="0"/>
    <xf numFmtId="0" fontId="2" fillId="45" borderId="8" applyNumberFormat="0" applyFont="0" applyProtection="0"/>
    <xf numFmtId="0" fontId="2" fillId="45" borderId="8" applyNumberFormat="0" applyFont="0" applyProtection="0"/>
    <xf numFmtId="0" fontId="1" fillId="44" borderId="8" applyNumberFormat="0" applyFont="0" applyProtection="0"/>
    <xf numFmtId="0" fontId="2" fillId="45" borderId="8" applyNumberFormat="0" applyFont="0" applyProtection="0"/>
    <xf numFmtId="0" fontId="1" fillId="44" borderId="8" applyNumberFormat="0" applyFont="0" applyProtection="0"/>
    <xf numFmtId="0" fontId="2" fillId="45" borderId="8" applyNumberFormat="0" applyFont="0" applyProtection="0"/>
    <xf numFmtId="9" fontId="5" fillId="0" borderId="0" applyFont="0" applyFill="0" applyBorder="0" applyProtection="0"/>
    <xf numFmtId="9" fontId="5" fillId="0" borderId="0" applyFont="0" applyFill="0" applyBorder="0" applyProtection="0"/>
    <xf numFmtId="9" fontId="17" fillId="0" borderId="0" applyFont="0" applyFill="0" applyBorder="0" applyProtection="0"/>
    <xf numFmtId="9" fontId="17" fillId="0" borderId="0" applyFont="0" applyFill="0" applyBorder="0" applyProtection="0"/>
    <xf numFmtId="0" fontId="24" fillId="0" borderId="9" applyNumberFormat="0" applyFill="0" applyProtection="0"/>
    <xf numFmtId="0" fontId="24" fillId="0" borderId="9" applyNumberFormat="0" applyFill="0" applyProtection="0"/>
    <xf numFmtId="0" fontId="25" fillId="0" borderId="0"/>
    <xf numFmtId="0" fontId="25" fillId="0" borderId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5" fontId="5" fillId="0" borderId="0" applyFont="0" applyFill="0" applyBorder="0" applyProtection="0"/>
    <xf numFmtId="165" fontId="5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4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6" fontId="18" fillId="0" borderId="0" applyFont="0" applyFill="0" applyBorder="0" applyProtection="0"/>
    <xf numFmtId="167" fontId="17" fillId="0" borderId="0" applyFont="0" applyFill="0" applyBorder="0" applyProtection="0"/>
    <xf numFmtId="167" fontId="17" fillId="0" borderId="0" applyFont="0" applyFill="0" applyBorder="0" applyProtection="0"/>
    <xf numFmtId="0" fontId="27" fillId="6" borderId="0" applyNumberFormat="0" applyBorder="0" applyProtection="0"/>
    <xf numFmtId="0" fontId="27" fillId="7" borderId="0" applyNumberFormat="0" applyBorder="0" applyProtection="0"/>
  </cellStyleXfs>
  <cellXfs count="148">
    <xf numFmtId="0" fontId="0" fillId="0" borderId="0" xfId="0"/>
    <xf numFmtId="0" fontId="28" fillId="0" borderId="0" xfId="103" applyFont="1"/>
    <xf numFmtId="49" fontId="28" fillId="0" borderId="0" xfId="103" applyNumberFormat="1" applyFont="1" applyAlignment="1">
      <alignment horizontal="center"/>
    </xf>
    <xf numFmtId="0" fontId="28" fillId="0" borderId="0" xfId="103" applyFont="1" applyAlignment="1">
      <alignment wrapText="1"/>
    </xf>
    <xf numFmtId="0" fontId="28" fillId="0" borderId="0" xfId="103" applyFont="1" applyAlignment="1">
      <alignment horizontal="center" wrapText="1"/>
    </xf>
    <xf numFmtId="0" fontId="28" fillId="0" borderId="0" xfId="103" applyFont="1" applyAlignment="1">
      <alignment horizontal="center"/>
    </xf>
    <xf numFmtId="0" fontId="30" fillId="0" borderId="0" xfId="103" applyFont="1" applyAlignment="1">
      <alignment vertical="center"/>
    </xf>
    <xf numFmtId="0" fontId="30" fillId="0" borderId="0" xfId="103" applyFont="1" applyAlignment="1">
      <alignment horizontal="center" vertical="center" wrapText="1"/>
    </xf>
    <xf numFmtId="0" fontId="28" fillId="0" borderId="0" xfId="103" applyFont="1" applyAlignment="1">
      <alignment vertical="center"/>
    </xf>
    <xf numFmtId="0" fontId="30" fillId="0" borderId="0" xfId="103" applyFont="1" applyAlignment="1">
      <alignment horizontal="center" vertical="center"/>
    </xf>
    <xf numFmtId="0" fontId="30" fillId="46" borderId="0" xfId="103" applyFont="1" applyFill="1" applyAlignment="1">
      <alignment horizontal="center" vertical="center" wrapText="1"/>
    </xf>
    <xf numFmtId="0" fontId="28" fillId="0" borderId="10" xfId="103" applyFont="1" applyBorder="1" applyAlignment="1">
      <alignment horizontal="center" vertical="center" wrapText="1"/>
    </xf>
    <xf numFmtId="0" fontId="28" fillId="0" borderId="11" xfId="103" applyFont="1" applyBorder="1" applyAlignment="1">
      <alignment horizontal="center" vertical="center" wrapText="1"/>
    </xf>
    <xf numFmtId="3" fontId="28" fillId="0" borderId="11" xfId="103" applyNumberFormat="1" applyFont="1" applyBorder="1" applyAlignment="1">
      <alignment horizontal="center" vertical="center" wrapText="1"/>
    </xf>
    <xf numFmtId="0" fontId="28" fillId="46" borderId="11" xfId="103" applyFont="1" applyFill="1" applyBorder="1" applyAlignment="1">
      <alignment horizontal="center" vertical="center" wrapText="1"/>
    </xf>
    <xf numFmtId="0" fontId="28" fillId="0" borderId="0" xfId="103" applyFont="1" applyAlignment="1">
      <alignment horizontal="center" vertical="center" wrapText="1"/>
    </xf>
    <xf numFmtId="49" fontId="32" fillId="0" borderId="11" xfId="103" applyNumberFormat="1" applyFont="1" applyBorder="1" applyAlignment="1">
      <alignment horizontal="center" vertical="center" wrapText="1"/>
    </xf>
    <xf numFmtId="49" fontId="32" fillId="0" borderId="11" xfId="103" applyNumberFormat="1" applyFont="1" applyBorder="1" applyAlignment="1">
      <alignment horizontal="left" vertical="center" wrapText="1"/>
    </xf>
    <xf numFmtId="0" fontId="32" fillId="0" borderId="11" xfId="103" applyFont="1" applyBorder="1" applyAlignment="1">
      <alignment horizontal="center" vertical="center" wrapText="1"/>
    </xf>
    <xf numFmtId="4" fontId="32" fillId="0" borderId="11" xfId="103" applyNumberFormat="1" applyFont="1" applyBorder="1" applyAlignment="1">
      <alignment horizontal="center" vertical="center" wrapText="1"/>
    </xf>
    <xf numFmtId="0" fontId="28" fillId="47" borderId="11" xfId="103" applyFont="1" applyFill="1" applyBorder="1" applyAlignment="1">
      <alignment vertical="center" wrapText="1"/>
    </xf>
    <xf numFmtId="0" fontId="28" fillId="47" borderId="11" xfId="103" applyFont="1" applyFill="1" applyBorder="1" applyAlignment="1">
      <alignment horizontal="center" vertical="center" wrapText="1"/>
    </xf>
    <xf numFmtId="0" fontId="28" fillId="47" borderId="11" xfId="103" applyFont="1" applyFill="1" applyBorder="1" applyAlignment="1">
      <alignment horizontal="center" vertical="center"/>
    </xf>
    <xf numFmtId="4" fontId="28" fillId="47" borderId="11" xfId="103" applyNumberFormat="1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 vertical="center" wrapText="1"/>
    </xf>
    <xf numFmtId="0" fontId="32" fillId="47" borderId="11" xfId="103" applyFont="1" applyFill="1" applyBorder="1" applyAlignment="1">
      <alignment vertical="center" wrapText="1"/>
    </xf>
    <xf numFmtId="0" fontId="32" fillId="47" borderId="11" xfId="103" applyFont="1" applyFill="1" applyBorder="1" applyAlignment="1">
      <alignment horizontal="center" vertical="center" wrapText="1"/>
    </xf>
    <xf numFmtId="0" fontId="32" fillId="47" borderId="11" xfId="103" applyFont="1" applyFill="1" applyBorder="1" applyAlignment="1">
      <alignment horizontal="center" vertical="center"/>
    </xf>
    <xf numFmtId="4" fontId="32" fillId="47" borderId="11" xfId="103" applyNumberFormat="1" applyFont="1" applyFill="1" applyBorder="1" applyAlignment="1">
      <alignment horizontal="center" vertical="center"/>
    </xf>
    <xf numFmtId="0" fontId="32" fillId="0" borderId="11" xfId="103" applyFont="1" applyBorder="1" applyAlignment="1">
      <alignment vertical="center" wrapText="1"/>
    </xf>
    <xf numFmtId="49" fontId="32" fillId="0" borderId="11" xfId="103" applyNumberFormat="1" applyFont="1" applyBorder="1" applyAlignment="1">
      <alignment vertical="center" wrapText="1"/>
    </xf>
    <xf numFmtId="49" fontId="32" fillId="0" borderId="11" xfId="103" applyNumberFormat="1" applyFont="1" applyBorder="1" applyAlignment="1">
      <alignment horizontal="center" vertical="center"/>
    </xf>
    <xf numFmtId="49" fontId="32" fillId="0" borderId="11" xfId="103" applyNumberFormat="1" applyFont="1" applyBorder="1" applyAlignment="1">
      <alignment horizontal="left" vertical="center"/>
    </xf>
    <xf numFmtId="0" fontId="32" fillId="0" borderId="11" xfId="103" applyFont="1" applyBorder="1" applyAlignment="1">
      <alignment horizontal="left" vertical="center" wrapText="1"/>
    </xf>
    <xf numFmtId="0" fontId="32" fillId="0" borderId="11" xfId="103" applyFont="1" applyBorder="1" applyAlignment="1">
      <alignment horizontal="center" vertical="center"/>
    </xf>
    <xf numFmtId="4" fontId="32" fillId="0" borderId="11" xfId="103" applyNumberFormat="1" applyFont="1" applyBorder="1" applyAlignment="1">
      <alignment horizontal="center" vertical="center"/>
    </xf>
    <xf numFmtId="0" fontId="34" fillId="0" borderId="0" xfId="0" applyFont="1"/>
    <xf numFmtId="0" fontId="29" fillId="0" borderId="0" xfId="103" applyFont="1" applyAlignment="1">
      <alignment vertical="center" wrapText="1"/>
    </xf>
    <xf numFmtId="0" fontId="31" fillId="0" borderId="0" xfId="103" applyFont="1" applyAlignment="1">
      <alignment vertical="center"/>
    </xf>
    <xf numFmtId="0" fontId="28" fillId="0" borderId="0" xfId="333" applyFont="1" applyAlignment="1">
      <alignment vertical="top"/>
    </xf>
    <xf numFmtId="0" fontId="34" fillId="0" borderId="0" xfId="0" applyFont="1" applyAlignment="1">
      <alignment horizontal="center"/>
    </xf>
    <xf numFmtId="0" fontId="32" fillId="0" borderId="10" xfId="103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0" fillId="0" borderId="0" xfId="0"/>
    <xf numFmtId="0" fontId="17" fillId="0" borderId="0" xfId="103" applyFont="1"/>
    <xf numFmtId="0" fontId="17" fillId="0" borderId="0" xfId="103" applyFont="1" applyAlignment="1">
      <alignment vertical="center"/>
    </xf>
    <xf numFmtId="49" fontId="17" fillId="0" borderId="0" xfId="103" applyNumberFormat="1" applyFont="1"/>
    <xf numFmtId="0" fontId="35" fillId="0" borderId="0" xfId="333" applyFont="1" applyAlignment="1">
      <alignment vertical="top"/>
    </xf>
    <xf numFmtId="0" fontId="37" fillId="0" borderId="0" xfId="103" applyFont="1" applyAlignment="1">
      <alignment vertical="center"/>
    </xf>
    <xf numFmtId="168" fontId="17" fillId="0" borderId="0" xfId="0" applyNumberFormat="1" applyFont="1" applyAlignment="1">
      <alignment horizontal="center" wrapText="1"/>
    </xf>
    <xf numFmtId="0" fontId="17" fillId="0" borderId="11" xfId="103" applyFont="1" applyBorder="1" applyAlignment="1">
      <alignment horizontal="center" vertical="center" wrapText="1"/>
    </xf>
    <xf numFmtId="0" fontId="17" fillId="0" borderId="0" xfId="0" applyFont="1"/>
    <xf numFmtId="0" fontId="17" fillId="46" borderId="11" xfId="103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49" fontId="45" fillId="0" borderId="0" xfId="0" applyNumberFormat="1" applyFont="1"/>
    <xf numFmtId="0" fontId="46" fillId="0" borderId="0" xfId="0" applyFont="1"/>
    <xf numFmtId="0" fontId="41" fillId="0" borderId="0" xfId="0" applyFont="1"/>
    <xf numFmtId="0" fontId="17" fillId="0" borderId="11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/>
    </xf>
    <xf numFmtId="0" fontId="41" fillId="0" borderId="11" xfId="0" applyFont="1" applyBorder="1" applyAlignment="1">
      <alignment horizontal="center" vertical="center"/>
    </xf>
    <xf numFmtId="169" fontId="17" fillId="0" borderId="11" xfId="0" applyNumberFormat="1" applyFont="1" applyBorder="1" applyAlignment="1">
      <alignment horizontal="center" wrapText="1"/>
    </xf>
    <xf numFmtId="169" fontId="17" fillId="46" borderId="11" xfId="0" applyNumberFormat="1" applyFont="1" applyFill="1" applyBorder="1" applyAlignment="1">
      <alignment horizontal="center" wrapText="1"/>
    </xf>
    <xf numFmtId="169" fontId="41" fillId="0" borderId="11" xfId="0" applyNumberFormat="1" applyFont="1" applyBorder="1" applyAlignment="1">
      <alignment horizontal="center"/>
    </xf>
    <xf numFmtId="0" fontId="41" fillId="0" borderId="0" xfId="0" applyFont="1" applyAlignment="1">
      <alignment horizontal="center" vertical="center"/>
    </xf>
    <xf numFmtId="0" fontId="47" fillId="0" borderId="0" xfId="0" applyFont="1"/>
    <xf numFmtId="0" fontId="48" fillId="0" borderId="0" xfId="0" applyFont="1"/>
    <xf numFmtId="0" fontId="43" fillId="0" borderId="0" xfId="0" applyFont="1" applyAlignment="1">
      <alignment horizontal="center" wrapText="1"/>
    </xf>
    <xf numFmtId="0" fontId="43" fillId="0" borderId="0" xfId="0" applyFont="1" applyAlignment="1">
      <alignment wrapText="1"/>
    </xf>
    <xf numFmtId="0" fontId="0" fillId="0" borderId="0" xfId="0" applyAlignment="1">
      <alignment wrapText="1"/>
    </xf>
    <xf numFmtId="0" fontId="46" fillId="0" borderId="0" xfId="0" applyFont="1" applyAlignment="1">
      <alignment wrapText="1"/>
    </xf>
    <xf numFmtId="0" fontId="17" fillId="0" borderId="0" xfId="103" applyFont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49" fontId="28" fillId="47" borderId="11" xfId="103" applyNumberFormat="1" applyFont="1" applyFill="1" applyBorder="1" applyAlignment="1">
      <alignment horizontal="center" vertical="center" wrapText="1"/>
    </xf>
    <xf numFmtId="49" fontId="28" fillId="47" borderId="11" xfId="103" applyNumberFormat="1" applyFont="1" applyFill="1" applyBorder="1" applyAlignment="1">
      <alignment horizontal="left" vertical="center" wrapText="1"/>
    </xf>
    <xf numFmtId="0" fontId="32" fillId="0" borderId="11" xfId="103" applyFont="1" applyFill="1" applyBorder="1" applyAlignment="1">
      <alignment horizontal="center" vertical="center" wrapText="1"/>
    </xf>
    <xf numFmtId="4" fontId="32" fillId="0" borderId="11" xfId="103" applyNumberFormat="1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48" borderId="11" xfId="0" applyFont="1" applyFill="1" applyBorder="1" applyAlignment="1">
      <alignment horizontal="center" vertical="center"/>
    </xf>
    <xf numFmtId="0" fontId="32" fillId="48" borderId="11" xfId="0" applyFont="1" applyFill="1" applyBorder="1" applyAlignment="1">
      <alignment horizontal="center" vertical="center" wrapText="1"/>
    </xf>
    <xf numFmtId="0" fontId="32" fillId="48" borderId="11" xfId="103" applyFont="1" applyFill="1" applyBorder="1" applyAlignment="1">
      <alignment vertical="center" wrapText="1"/>
    </xf>
    <xf numFmtId="0" fontId="32" fillId="0" borderId="11" xfId="0" applyFont="1" applyBorder="1"/>
    <xf numFmtId="0" fontId="32" fillId="48" borderId="11" xfId="0" applyFont="1" applyFill="1" applyBorder="1"/>
    <xf numFmtId="0" fontId="17" fillId="0" borderId="0" xfId="103" applyFont="1" applyFill="1"/>
    <xf numFmtId="49" fontId="17" fillId="0" borderId="0" xfId="103" applyNumberFormat="1" applyFont="1" applyFill="1" applyAlignment="1">
      <alignment horizontal="center"/>
    </xf>
    <xf numFmtId="0" fontId="17" fillId="0" borderId="0" xfId="103" applyFont="1" applyFill="1" applyAlignment="1">
      <alignment vertical="center"/>
    </xf>
    <xf numFmtId="49" fontId="17" fillId="0" borderId="0" xfId="103" applyNumberFormat="1" applyFont="1" applyFill="1"/>
    <xf numFmtId="0" fontId="35" fillId="0" borderId="0" xfId="333" applyFont="1" applyFill="1" applyAlignment="1">
      <alignment vertical="top"/>
    </xf>
    <xf numFmtId="0" fontId="36" fillId="0" borderId="0" xfId="0" applyFont="1" applyFill="1"/>
    <xf numFmtId="0" fontId="37" fillId="0" borderId="0" xfId="103" applyFont="1" applyFill="1" applyAlignment="1">
      <alignment vertical="center"/>
    </xf>
    <xf numFmtId="0" fontId="38" fillId="0" borderId="0" xfId="103" applyFont="1" applyFill="1" applyAlignment="1">
      <alignment horizontal="center" vertical="center" wrapText="1"/>
    </xf>
    <xf numFmtId="0" fontId="39" fillId="0" borderId="0" xfId="0" applyFont="1" applyFill="1" applyAlignment="1">
      <alignment horizontal="center" wrapText="1"/>
    </xf>
    <xf numFmtId="168" fontId="17" fillId="0" borderId="0" xfId="0" applyNumberFormat="1" applyFont="1" applyFill="1" applyAlignment="1">
      <alignment horizontal="center" wrapText="1"/>
    </xf>
    <xf numFmtId="0" fontId="17" fillId="0" borderId="16" xfId="0" applyFont="1" applyFill="1" applyBorder="1"/>
    <xf numFmtId="0" fontId="41" fillId="0" borderId="11" xfId="0" applyFont="1" applyFill="1" applyBorder="1" applyAlignment="1">
      <alignment horizontal="center" vertical="center" wrapText="1"/>
    </xf>
    <xf numFmtId="0" fontId="17" fillId="0" borderId="11" xfId="103" applyFont="1" applyFill="1" applyBorder="1" applyAlignment="1">
      <alignment horizontal="center" vertical="center" wrapText="1"/>
    </xf>
    <xf numFmtId="0" fontId="17" fillId="0" borderId="0" xfId="0" applyFont="1" applyFill="1"/>
    <xf numFmtId="16" fontId="17" fillId="0" borderId="11" xfId="103" quotePrefix="1" applyNumberFormat="1" applyFont="1" applyFill="1" applyBorder="1" applyAlignment="1">
      <alignment horizontal="center" vertical="center" wrapText="1"/>
    </xf>
    <xf numFmtId="49" fontId="42" fillId="0" borderId="11" xfId="0" applyNumberFormat="1" applyFont="1" applyFill="1" applyBorder="1" applyAlignment="1">
      <alignment horizontal="center" vertical="center"/>
    </xf>
    <xf numFmtId="4" fontId="17" fillId="0" borderId="11" xfId="103" applyNumberFormat="1" applyFont="1" applyFill="1" applyBorder="1" applyAlignment="1">
      <alignment horizontal="center" vertical="center" wrapText="1"/>
    </xf>
    <xf numFmtId="2" fontId="17" fillId="0" borderId="11" xfId="103" quotePrefix="1" applyNumberFormat="1" applyFont="1" applyFill="1" applyBorder="1" applyAlignment="1">
      <alignment horizontal="center" vertical="center" wrapText="1"/>
    </xf>
    <xf numFmtId="2" fontId="42" fillId="0" borderId="11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/>
    </xf>
    <xf numFmtId="0" fontId="44" fillId="0" borderId="0" xfId="0" applyFont="1" applyFill="1"/>
    <xf numFmtId="0" fontId="44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17" fillId="0" borderId="17" xfId="0" applyFont="1" applyFill="1" applyBorder="1"/>
    <xf numFmtId="0" fontId="43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0" fillId="0" borderId="0" xfId="0" applyFill="1"/>
    <xf numFmtId="0" fontId="0" fillId="0" borderId="0" xfId="0" applyFill="1" applyAlignment="1">
      <alignment horizontal="center"/>
    </xf>
    <xf numFmtId="0" fontId="17" fillId="0" borderId="11" xfId="103" applyFont="1" applyFill="1" applyBorder="1" applyAlignment="1">
      <alignment horizontal="center" vertical="center" wrapText="1"/>
    </xf>
    <xf numFmtId="0" fontId="32" fillId="0" borderId="11" xfId="103" applyFont="1" applyFill="1" applyBorder="1" applyAlignment="1">
      <alignment horizontal="center" vertical="center"/>
    </xf>
    <xf numFmtId="0" fontId="28" fillId="0" borderId="18" xfId="103" applyFont="1" applyBorder="1" applyAlignment="1">
      <alignment horizontal="center" vertical="center" wrapText="1"/>
    </xf>
    <xf numFmtId="0" fontId="32" fillId="0" borderId="18" xfId="103" applyFont="1" applyBorder="1" applyAlignment="1">
      <alignment horizontal="center" vertical="center"/>
    </xf>
    <xf numFmtId="0" fontId="32" fillId="47" borderId="18" xfId="103" applyFont="1" applyFill="1" applyBorder="1" applyAlignment="1">
      <alignment vertical="center"/>
    </xf>
    <xf numFmtId="0" fontId="28" fillId="47" borderId="18" xfId="103" applyFont="1" applyFill="1" applyBorder="1" applyAlignment="1">
      <alignment vertical="center"/>
    </xf>
    <xf numFmtId="0" fontId="17" fillId="0" borderId="11" xfId="103" applyFont="1" applyFill="1" applyBorder="1" applyAlignment="1">
      <alignment horizontal="center" vertical="center" wrapText="1"/>
    </xf>
    <xf numFmtId="0" fontId="28" fillId="0" borderId="13" xfId="103" applyFont="1" applyBorder="1" applyAlignment="1">
      <alignment horizontal="center" vertical="center" wrapText="1"/>
    </xf>
    <xf numFmtId="0" fontId="28" fillId="0" borderId="14" xfId="103" applyFont="1" applyBorder="1" applyAlignment="1">
      <alignment horizontal="center" vertical="center" wrapText="1"/>
    </xf>
    <xf numFmtId="0" fontId="28" fillId="0" borderId="18" xfId="103" applyFont="1" applyBorder="1" applyAlignment="1">
      <alignment horizontal="center" vertical="center" wrapText="1"/>
    </xf>
    <xf numFmtId="0" fontId="28" fillId="0" borderId="11" xfId="103" applyFont="1" applyBorder="1" applyAlignment="1">
      <alignment horizontal="center" vertical="center" wrapText="1"/>
    </xf>
    <xf numFmtId="0" fontId="28" fillId="0" borderId="10" xfId="103" applyFont="1" applyBorder="1" applyAlignment="1">
      <alignment horizontal="center" vertical="center" wrapText="1"/>
    </xf>
    <xf numFmtId="0" fontId="28" fillId="0" borderId="15" xfId="103" applyFont="1" applyBorder="1" applyAlignment="1">
      <alignment horizontal="center" vertical="center" wrapText="1"/>
    </xf>
    <xf numFmtId="0" fontId="28" fillId="0" borderId="12" xfId="103" applyFont="1" applyBorder="1" applyAlignment="1">
      <alignment horizontal="center" vertical="center" wrapText="1"/>
    </xf>
    <xf numFmtId="0" fontId="28" fillId="46" borderId="10" xfId="103" applyFont="1" applyFill="1" applyBorder="1" applyAlignment="1">
      <alignment horizontal="center" vertical="center" wrapText="1"/>
    </xf>
    <xf numFmtId="0" fontId="28" fillId="46" borderId="15" xfId="103" applyFont="1" applyFill="1" applyBorder="1" applyAlignment="1">
      <alignment horizontal="center" vertical="center" wrapText="1"/>
    </xf>
    <xf numFmtId="0" fontId="29" fillId="0" borderId="0" xfId="103" applyFont="1" applyAlignment="1">
      <alignment horizontal="center" vertical="center" wrapText="1"/>
    </xf>
    <xf numFmtId="0" fontId="31" fillId="0" borderId="0" xfId="103" applyFont="1" applyAlignment="1">
      <alignment horizontal="center" vertical="center"/>
    </xf>
    <xf numFmtId="0" fontId="28" fillId="0" borderId="0" xfId="333" applyFont="1" applyAlignment="1">
      <alignment horizontal="center" vertical="top"/>
    </xf>
    <xf numFmtId="0" fontId="31" fillId="0" borderId="0" xfId="103" applyFont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/>
    </xf>
    <xf numFmtId="0" fontId="40" fillId="0" borderId="15" xfId="0" applyFont="1" applyFill="1" applyBorder="1" applyAlignment="1">
      <alignment horizontal="center" vertical="center"/>
    </xf>
    <xf numFmtId="0" fontId="33" fillId="0" borderId="0" xfId="103" applyFont="1" applyFill="1" applyAlignment="1">
      <alignment horizontal="center" vertical="center" wrapText="1"/>
    </xf>
    <xf numFmtId="0" fontId="17" fillId="0" borderId="11" xfId="103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top" wrapText="1"/>
    </xf>
    <xf numFmtId="49" fontId="41" fillId="0" borderId="19" xfId="0" applyNumberFormat="1" applyFont="1" applyBorder="1" applyAlignment="1">
      <alignment horizontal="center" vertical="center" wrapText="1"/>
    </xf>
    <xf numFmtId="49" fontId="41" fillId="0" borderId="0" xfId="0" applyNumberFormat="1" applyFont="1" applyBorder="1" applyAlignment="1">
      <alignment horizontal="center" vertical="center" wrapText="1"/>
    </xf>
    <xf numFmtId="49" fontId="32" fillId="0" borderId="18" xfId="103" applyNumberFormat="1" applyFont="1" applyBorder="1" applyAlignment="1">
      <alignment horizontal="center" vertical="center" wrapText="1"/>
    </xf>
    <xf numFmtId="49" fontId="32" fillId="0" borderId="18" xfId="103" applyNumberFormat="1" applyFont="1" applyBorder="1" applyAlignment="1">
      <alignment horizontal="left" vertical="center" wrapText="1"/>
    </xf>
    <xf numFmtId="0" fontId="32" fillId="0" borderId="18" xfId="103" applyFont="1" applyBorder="1" applyAlignment="1">
      <alignment vertical="center" wrapText="1"/>
    </xf>
    <xf numFmtId="0" fontId="32" fillId="0" borderId="18" xfId="103" applyFont="1" applyBorder="1" applyAlignment="1">
      <alignment horizontal="center" vertical="center" wrapText="1"/>
    </xf>
    <xf numFmtId="4" fontId="32" fillId="0" borderId="18" xfId="103" applyNumberFormat="1" applyFont="1" applyBorder="1" applyAlignment="1">
      <alignment horizontal="center" vertical="center"/>
    </xf>
  </cellXfs>
  <cellStyles count="515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1 2 2" xfId="26"/>
    <cellStyle name="60% - Акцент2 2" xfId="27"/>
    <cellStyle name="60% - Акцент2 2 2" xfId="28"/>
    <cellStyle name="60% - Акцент3 2" xfId="29"/>
    <cellStyle name="60% - Акцент3 2 2" xfId="30"/>
    <cellStyle name="60% - Акцент4 2" xfId="31"/>
    <cellStyle name="60% - Акцент4 2 2" xfId="32"/>
    <cellStyle name="60% - Акцент5 2" xfId="33"/>
    <cellStyle name="60% - Акцент5 2 2" xfId="34"/>
    <cellStyle name="60% - Акцент6 2" xfId="35"/>
    <cellStyle name="60% - Акцент6 2 2" xfId="36"/>
    <cellStyle name="Normal" xfId="37"/>
    <cellStyle name="Normal 2" xfId="38"/>
    <cellStyle name="Normal 2 2" xfId="39"/>
    <cellStyle name="Normal 3" xfId="40"/>
    <cellStyle name="Акцент1 2" xfId="41"/>
    <cellStyle name="Акцент1 2 2" xfId="42"/>
    <cellStyle name="Акцент2 2" xfId="43"/>
    <cellStyle name="Акцент2 2 2" xfId="44"/>
    <cellStyle name="Акцент3 2" xfId="45"/>
    <cellStyle name="Акцент3 2 2" xfId="46"/>
    <cellStyle name="Акцент4 2" xfId="47"/>
    <cellStyle name="Акцент4 2 2" xfId="48"/>
    <cellStyle name="Акцент5 2" xfId="49"/>
    <cellStyle name="Акцент5 2 2" xfId="50"/>
    <cellStyle name="Акцент6 2" xfId="51"/>
    <cellStyle name="Акцент6 2 2" xfId="52"/>
    <cellStyle name="Ввод  2" xfId="53"/>
    <cellStyle name="Ввод  2 2" xfId="54"/>
    <cellStyle name="Ввод  2 2 2" xfId="55"/>
    <cellStyle name="Ввод  2 3" xfId="56"/>
    <cellStyle name="Ввод  3" xfId="57"/>
    <cellStyle name="Ввод  3 2" xfId="58"/>
    <cellStyle name="Вывод 2" xfId="59"/>
    <cellStyle name="Вывод 2 2" xfId="60"/>
    <cellStyle name="Вывод 2 2 2" xfId="61"/>
    <cellStyle name="Вывод 2 3" xfId="62"/>
    <cellStyle name="Вывод 3" xfId="63"/>
    <cellStyle name="Вывод 3 2" xfId="64"/>
    <cellStyle name="Вывод 4" xfId="65"/>
    <cellStyle name="Вывод 4 2" xfId="66"/>
    <cellStyle name="Вычисление 2" xfId="67"/>
    <cellStyle name="Вычисление 2 2" xfId="68"/>
    <cellStyle name="Вычисление 2 2 2" xfId="69"/>
    <cellStyle name="Вычисление 2 3" xfId="70"/>
    <cellStyle name="Вычисление 3" xfId="71"/>
    <cellStyle name="Вычисление 3 2" xfId="72"/>
    <cellStyle name="Заголовок 1 2" xfId="73"/>
    <cellStyle name="Заголовок 1 2 2" xfId="74"/>
    <cellStyle name="Заголовок 2 2" xfId="75"/>
    <cellStyle name="Заголовок 2 2 2" xfId="76"/>
    <cellStyle name="Заголовок 3 2" xfId="77"/>
    <cellStyle name="Заголовок 3 2 2" xfId="78"/>
    <cellStyle name="Заголовок 4 2" xfId="79"/>
    <cellStyle name="Заголовок 4 2 2" xfId="80"/>
    <cellStyle name="Итог 2" xfId="81"/>
    <cellStyle name="Итог 2 2" xfId="82"/>
    <cellStyle name="Итог 2 2 2" xfId="83"/>
    <cellStyle name="Итог 2 3" xfId="84"/>
    <cellStyle name="Итог 3" xfId="85"/>
    <cellStyle name="Итог 3 2" xfId="86"/>
    <cellStyle name="Итог 4" xfId="87"/>
    <cellStyle name="Итог 4 2" xfId="88"/>
    <cellStyle name="Контрольная ячейка 2" xfId="89"/>
    <cellStyle name="Контрольная ячейка 2 2" xfId="90"/>
    <cellStyle name="Название 2" xfId="91"/>
    <cellStyle name="Название 2 2" xfId="92"/>
    <cellStyle name="Нейтральный 2" xfId="93"/>
    <cellStyle name="Нейтральный 2 2" xfId="94"/>
    <cellStyle name="Обычный" xfId="0" builtinId="0"/>
    <cellStyle name="Обычный 10" xfId="95"/>
    <cellStyle name="Обычный 10 2" xfId="96"/>
    <cellStyle name="Обычный 11" xfId="97"/>
    <cellStyle name="Обычный 11 2" xfId="98"/>
    <cellStyle name="Обычный 12" xfId="99"/>
    <cellStyle name="Обычный 12 2" xfId="100"/>
    <cellStyle name="Обычный 12 3" xfId="101"/>
    <cellStyle name="Обычный 13" xfId="102"/>
    <cellStyle name="Обычный 14" xfId="103"/>
    <cellStyle name="Обычный 2" xfId="104"/>
    <cellStyle name="Обычный 2 2" xfId="105"/>
    <cellStyle name="Обычный 2 26 2" xfId="106"/>
    <cellStyle name="Обычный 2 26 2 2" xfId="107"/>
    <cellStyle name="Обычный 3" xfId="108"/>
    <cellStyle name="Обычный 3 2" xfId="109"/>
    <cellStyle name="Обычный 3 2 2" xfId="110"/>
    <cellStyle name="Обычный 3 2 2 2" xfId="111"/>
    <cellStyle name="Обычный 3 2 3" xfId="112"/>
    <cellStyle name="Обычный 3 21" xfId="113"/>
    <cellStyle name="Обычный 4" xfId="114"/>
    <cellStyle name="Обычный 4 2" xfId="115"/>
    <cellStyle name="Обычный 4 3" xfId="116"/>
    <cellStyle name="Обычный 5" xfId="117"/>
    <cellStyle name="Обычный 5 2" xfId="118"/>
    <cellStyle name="Обычный 6" xfId="119"/>
    <cellStyle name="Обычный 6 10" xfId="120"/>
    <cellStyle name="Обычный 6 10 2" xfId="121"/>
    <cellStyle name="Обычный 6 11" xfId="122"/>
    <cellStyle name="Обычный 6 2" xfId="123"/>
    <cellStyle name="Обычный 6 2 10" xfId="124"/>
    <cellStyle name="Обычный 6 2 10 2" xfId="125"/>
    <cellStyle name="Обычный 6 2 11" xfId="126"/>
    <cellStyle name="Обычный 6 2 11 2" xfId="127"/>
    <cellStyle name="Обычный 6 2 12" xfId="128"/>
    <cellStyle name="Обычный 6 2 2" xfId="129"/>
    <cellStyle name="Обычный 6 2 2 10" xfId="130"/>
    <cellStyle name="Обычный 6 2 2 2" xfId="131"/>
    <cellStyle name="Обычный 6 2 2 2 2" xfId="132"/>
    <cellStyle name="Обычный 6 2 2 2 2 2" xfId="133"/>
    <cellStyle name="Обычный 6 2 2 2 2 2 2" xfId="134"/>
    <cellStyle name="Обычный 6 2 2 2 2 2 2 2" xfId="135"/>
    <cellStyle name="Обычный 6 2 2 2 2 2 3" xfId="136"/>
    <cellStyle name="Обычный 6 2 2 2 2 2 3 2" xfId="137"/>
    <cellStyle name="Обычный 6 2 2 2 2 2 4" xfId="138"/>
    <cellStyle name="Обычный 6 2 2 2 2 3" xfId="139"/>
    <cellStyle name="Обычный 6 2 2 2 2 3 2" xfId="140"/>
    <cellStyle name="Обычный 6 2 2 2 2 4" xfId="141"/>
    <cellStyle name="Обычный 6 2 2 2 2 4 2" xfId="142"/>
    <cellStyle name="Обычный 6 2 2 2 2 5" xfId="143"/>
    <cellStyle name="Обычный 6 2 2 2 3" xfId="144"/>
    <cellStyle name="Обычный 6 2 2 2 3 2" xfId="145"/>
    <cellStyle name="Обычный 6 2 2 2 3 2 2" xfId="146"/>
    <cellStyle name="Обычный 6 2 2 2 3 3" xfId="147"/>
    <cellStyle name="Обычный 6 2 2 2 3 3 2" xfId="148"/>
    <cellStyle name="Обычный 6 2 2 2 3 4" xfId="149"/>
    <cellStyle name="Обычный 6 2 2 2 4" xfId="150"/>
    <cellStyle name="Обычный 6 2 2 2 4 2" xfId="151"/>
    <cellStyle name="Обычный 6 2 2 2 5" xfId="152"/>
    <cellStyle name="Обычный 6 2 2 2 5 2" xfId="153"/>
    <cellStyle name="Обычный 6 2 2 2 6" xfId="154"/>
    <cellStyle name="Обычный 6 2 2 3" xfId="155"/>
    <cellStyle name="Обычный 6 2 2 3 2" xfId="156"/>
    <cellStyle name="Обычный 6 2 2 3 2 2" xfId="157"/>
    <cellStyle name="Обычный 6 2 2 3 2 2 2" xfId="158"/>
    <cellStyle name="Обычный 6 2 2 3 2 3" xfId="159"/>
    <cellStyle name="Обычный 6 2 2 3 2 3 2" xfId="160"/>
    <cellStyle name="Обычный 6 2 2 3 2 4" xfId="161"/>
    <cellStyle name="Обычный 6 2 2 3 3" xfId="162"/>
    <cellStyle name="Обычный 6 2 2 3 3 2" xfId="163"/>
    <cellStyle name="Обычный 6 2 2 3 4" xfId="164"/>
    <cellStyle name="Обычный 6 2 2 3 4 2" xfId="165"/>
    <cellStyle name="Обычный 6 2 2 3 5" xfId="166"/>
    <cellStyle name="Обычный 6 2 2 4" xfId="167"/>
    <cellStyle name="Обычный 6 2 2 4 2" xfId="168"/>
    <cellStyle name="Обычный 6 2 2 4 2 2" xfId="169"/>
    <cellStyle name="Обычный 6 2 2 4 2 2 2" xfId="170"/>
    <cellStyle name="Обычный 6 2 2 4 2 3" xfId="171"/>
    <cellStyle name="Обычный 6 2 2 4 2 3 2" xfId="172"/>
    <cellStyle name="Обычный 6 2 2 4 2 4" xfId="173"/>
    <cellStyle name="Обычный 6 2 2 4 3" xfId="174"/>
    <cellStyle name="Обычный 6 2 2 4 3 2" xfId="175"/>
    <cellStyle name="Обычный 6 2 2 4 4" xfId="176"/>
    <cellStyle name="Обычный 6 2 2 4 4 2" xfId="177"/>
    <cellStyle name="Обычный 6 2 2 4 5" xfId="178"/>
    <cellStyle name="Обычный 6 2 2 5" xfId="179"/>
    <cellStyle name="Обычный 6 2 2 5 2" xfId="180"/>
    <cellStyle name="Обычный 6 2 2 5 2 2" xfId="181"/>
    <cellStyle name="Обычный 6 2 2 5 3" xfId="182"/>
    <cellStyle name="Обычный 6 2 2 5 3 2" xfId="183"/>
    <cellStyle name="Обычный 6 2 2 5 4" xfId="184"/>
    <cellStyle name="Обычный 6 2 2 6" xfId="185"/>
    <cellStyle name="Обычный 6 2 2 6 2" xfId="186"/>
    <cellStyle name="Обычный 6 2 2 7" xfId="187"/>
    <cellStyle name="Обычный 6 2 2 7 2" xfId="188"/>
    <cellStyle name="Обычный 6 2 2 8" xfId="189"/>
    <cellStyle name="Обычный 6 2 2 8 2" xfId="190"/>
    <cellStyle name="Обычный 6 2 2 9" xfId="191"/>
    <cellStyle name="Обычный 6 2 2 9 2" xfId="192"/>
    <cellStyle name="Обычный 6 2 3" xfId="193"/>
    <cellStyle name="Обычный 6 2 3 10" xfId="194"/>
    <cellStyle name="Обычный 6 2 3 2" xfId="195"/>
    <cellStyle name="Обычный 6 2 3 2 2" xfId="196"/>
    <cellStyle name="Обычный 6 2 3 2 2 2" xfId="197"/>
    <cellStyle name="Обычный 6 2 3 2 2 2 2" xfId="198"/>
    <cellStyle name="Обычный 6 2 3 2 2 2 2 2" xfId="199"/>
    <cellStyle name="Обычный 6 2 3 2 2 2 3" xfId="200"/>
    <cellStyle name="Обычный 6 2 3 2 2 2 3 2" xfId="201"/>
    <cellStyle name="Обычный 6 2 3 2 2 2 4" xfId="202"/>
    <cellStyle name="Обычный 6 2 3 2 2 3" xfId="203"/>
    <cellStyle name="Обычный 6 2 3 2 2 3 2" xfId="204"/>
    <cellStyle name="Обычный 6 2 3 2 2 4" xfId="205"/>
    <cellStyle name="Обычный 6 2 3 2 2 4 2" xfId="206"/>
    <cellStyle name="Обычный 6 2 3 2 2 5" xfId="207"/>
    <cellStyle name="Обычный 6 2 3 2 3" xfId="208"/>
    <cellStyle name="Обычный 6 2 3 2 3 2" xfId="209"/>
    <cellStyle name="Обычный 6 2 3 2 3 2 2" xfId="210"/>
    <cellStyle name="Обычный 6 2 3 2 3 3" xfId="211"/>
    <cellStyle name="Обычный 6 2 3 2 3 3 2" xfId="212"/>
    <cellStyle name="Обычный 6 2 3 2 3 4" xfId="213"/>
    <cellStyle name="Обычный 6 2 3 2 4" xfId="214"/>
    <cellStyle name="Обычный 6 2 3 2 4 2" xfId="215"/>
    <cellStyle name="Обычный 6 2 3 2 5" xfId="216"/>
    <cellStyle name="Обычный 6 2 3 2 5 2" xfId="217"/>
    <cellStyle name="Обычный 6 2 3 2 6" xfId="218"/>
    <cellStyle name="Обычный 6 2 3 3" xfId="219"/>
    <cellStyle name="Обычный 6 2 3 3 2" xfId="220"/>
    <cellStyle name="Обычный 6 2 3 3 2 2" xfId="221"/>
    <cellStyle name="Обычный 6 2 3 3 2 2 2" xfId="222"/>
    <cellStyle name="Обычный 6 2 3 3 2 3" xfId="223"/>
    <cellStyle name="Обычный 6 2 3 3 2 3 2" xfId="224"/>
    <cellStyle name="Обычный 6 2 3 3 2 4" xfId="225"/>
    <cellStyle name="Обычный 6 2 3 3 3" xfId="226"/>
    <cellStyle name="Обычный 6 2 3 3 3 2" xfId="227"/>
    <cellStyle name="Обычный 6 2 3 3 4" xfId="228"/>
    <cellStyle name="Обычный 6 2 3 3 4 2" xfId="229"/>
    <cellStyle name="Обычный 6 2 3 3 5" xfId="230"/>
    <cellStyle name="Обычный 6 2 3 4" xfId="231"/>
    <cellStyle name="Обычный 6 2 3 4 2" xfId="232"/>
    <cellStyle name="Обычный 6 2 3 4 2 2" xfId="233"/>
    <cellStyle name="Обычный 6 2 3 4 2 2 2" xfId="234"/>
    <cellStyle name="Обычный 6 2 3 4 2 3" xfId="235"/>
    <cellStyle name="Обычный 6 2 3 4 2 3 2" xfId="236"/>
    <cellStyle name="Обычный 6 2 3 4 2 4" xfId="237"/>
    <cellStyle name="Обычный 6 2 3 4 3" xfId="238"/>
    <cellStyle name="Обычный 6 2 3 4 3 2" xfId="239"/>
    <cellStyle name="Обычный 6 2 3 4 4" xfId="240"/>
    <cellStyle name="Обычный 6 2 3 4 4 2" xfId="241"/>
    <cellStyle name="Обычный 6 2 3 4 5" xfId="242"/>
    <cellStyle name="Обычный 6 2 3 5" xfId="243"/>
    <cellStyle name="Обычный 6 2 3 5 2" xfId="244"/>
    <cellStyle name="Обычный 6 2 3 5 2 2" xfId="245"/>
    <cellStyle name="Обычный 6 2 3 5 3" xfId="246"/>
    <cellStyle name="Обычный 6 2 3 5 3 2" xfId="247"/>
    <cellStyle name="Обычный 6 2 3 5 4" xfId="248"/>
    <cellStyle name="Обычный 6 2 3 6" xfId="249"/>
    <cellStyle name="Обычный 6 2 3 6 2" xfId="250"/>
    <cellStyle name="Обычный 6 2 3 7" xfId="251"/>
    <cellStyle name="Обычный 6 2 3 7 2" xfId="252"/>
    <cellStyle name="Обычный 6 2 3 8" xfId="253"/>
    <cellStyle name="Обычный 6 2 3 8 2" xfId="254"/>
    <cellStyle name="Обычный 6 2 3 9" xfId="255"/>
    <cellStyle name="Обычный 6 2 3 9 2" xfId="256"/>
    <cellStyle name="Обычный 6 2 4" xfId="257"/>
    <cellStyle name="Обычный 6 2 4 2" xfId="258"/>
    <cellStyle name="Обычный 6 2 4 2 2" xfId="259"/>
    <cellStyle name="Обычный 6 2 4 2 2 2" xfId="260"/>
    <cellStyle name="Обычный 6 2 4 2 3" xfId="261"/>
    <cellStyle name="Обычный 6 2 4 2 3 2" xfId="262"/>
    <cellStyle name="Обычный 6 2 4 2 4" xfId="263"/>
    <cellStyle name="Обычный 6 2 4 3" xfId="264"/>
    <cellStyle name="Обычный 6 2 4 3 2" xfId="265"/>
    <cellStyle name="Обычный 6 2 4 4" xfId="266"/>
    <cellStyle name="Обычный 6 2 4 4 2" xfId="267"/>
    <cellStyle name="Обычный 6 2 4 5" xfId="268"/>
    <cellStyle name="Обычный 6 2 4 5 2" xfId="269"/>
    <cellStyle name="Обычный 6 2 4 6" xfId="270"/>
    <cellStyle name="Обычный 6 2 5" xfId="271"/>
    <cellStyle name="Обычный 6 2 5 2" xfId="272"/>
    <cellStyle name="Обычный 6 2 5 2 2" xfId="273"/>
    <cellStyle name="Обычный 6 2 5 2 2 2" xfId="274"/>
    <cellStyle name="Обычный 6 2 5 2 3" xfId="275"/>
    <cellStyle name="Обычный 6 2 5 2 3 2" xfId="276"/>
    <cellStyle name="Обычный 6 2 5 2 4" xfId="277"/>
    <cellStyle name="Обычный 6 2 5 3" xfId="278"/>
    <cellStyle name="Обычный 6 2 5 3 2" xfId="279"/>
    <cellStyle name="Обычный 6 2 5 4" xfId="280"/>
    <cellStyle name="Обычный 6 2 5 4 2" xfId="281"/>
    <cellStyle name="Обычный 6 2 5 5" xfId="282"/>
    <cellStyle name="Обычный 6 2 6" xfId="283"/>
    <cellStyle name="Обычный 6 2 6 2" xfId="284"/>
    <cellStyle name="Обычный 6 2 6 2 2" xfId="285"/>
    <cellStyle name="Обычный 6 2 6 3" xfId="286"/>
    <cellStyle name="Обычный 6 2 6 3 2" xfId="287"/>
    <cellStyle name="Обычный 6 2 6 4" xfId="288"/>
    <cellStyle name="Обычный 6 2 7" xfId="289"/>
    <cellStyle name="Обычный 6 2 7 2" xfId="290"/>
    <cellStyle name="Обычный 6 2 8" xfId="291"/>
    <cellStyle name="Обычный 6 2 8 2" xfId="292"/>
    <cellStyle name="Обычный 6 2 9" xfId="293"/>
    <cellStyle name="Обычный 6 2 9 2" xfId="294"/>
    <cellStyle name="Обычный 6 3" xfId="295"/>
    <cellStyle name="Обычный 6 3 2" xfId="296"/>
    <cellStyle name="Обычный 6 3 2 2" xfId="297"/>
    <cellStyle name="Обычный 6 3 2 2 2" xfId="298"/>
    <cellStyle name="Обычный 6 3 2 3" xfId="299"/>
    <cellStyle name="Обычный 6 3 2 3 2" xfId="300"/>
    <cellStyle name="Обычный 6 3 2 4" xfId="301"/>
    <cellStyle name="Обычный 6 3 3" xfId="302"/>
    <cellStyle name="Обычный 6 3 3 2" xfId="303"/>
    <cellStyle name="Обычный 6 3 4" xfId="304"/>
    <cellStyle name="Обычный 6 3 4 2" xfId="305"/>
    <cellStyle name="Обычный 6 3 5" xfId="306"/>
    <cellStyle name="Обычный 6 4" xfId="307"/>
    <cellStyle name="Обычный 6 4 2" xfId="308"/>
    <cellStyle name="Обычный 6 4 2 2" xfId="309"/>
    <cellStyle name="Обычный 6 4 2 2 2" xfId="310"/>
    <cellStyle name="Обычный 6 4 2 3" xfId="311"/>
    <cellStyle name="Обычный 6 4 2 3 2" xfId="312"/>
    <cellStyle name="Обычный 6 4 2 4" xfId="313"/>
    <cellStyle name="Обычный 6 4 3" xfId="314"/>
    <cellStyle name="Обычный 6 4 3 2" xfId="315"/>
    <cellStyle name="Обычный 6 4 4" xfId="316"/>
    <cellStyle name="Обычный 6 4 4 2" xfId="317"/>
    <cellStyle name="Обычный 6 4 5" xfId="318"/>
    <cellStyle name="Обычный 6 5" xfId="319"/>
    <cellStyle name="Обычный 6 5 2" xfId="320"/>
    <cellStyle name="Обычный 6 5 2 2" xfId="321"/>
    <cellStyle name="Обычный 6 5 3" xfId="322"/>
    <cellStyle name="Обычный 6 5 3 2" xfId="323"/>
    <cellStyle name="Обычный 6 5 4" xfId="324"/>
    <cellStyle name="Обычный 6 6" xfId="325"/>
    <cellStyle name="Обычный 6 6 2" xfId="326"/>
    <cellStyle name="Обычный 6 7" xfId="327"/>
    <cellStyle name="Обычный 6 7 2" xfId="328"/>
    <cellStyle name="Обычный 6 8" xfId="329"/>
    <cellStyle name="Обычный 6 8 2" xfId="330"/>
    <cellStyle name="Обычный 6 9" xfId="331"/>
    <cellStyle name="Обычный 6 9 2" xfId="332"/>
    <cellStyle name="Обычный 7" xfId="333"/>
    <cellStyle name="Обычный 7 2" xfId="334"/>
    <cellStyle name="Обычный 7 2 2" xfId="335"/>
    <cellStyle name="Обычный 7 2 2 2" xfId="336"/>
    <cellStyle name="Обычный 7 2 2 2 2" xfId="337"/>
    <cellStyle name="Обычный 7 2 2 2 2 2" xfId="338"/>
    <cellStyle name="Обычный 7 2 2 2 3" xfId="339"/>
    <cellStyle name="Обычный 7 2 2 2 3 2" xfId="340"/>
    <cellStyle name="Обычный 7 2 2 2 4" xfId="341"/>
    <cellStyle name="Обычный 7 2 2 3" xfId="342"/>
    <cellStyle name="Обычный 7 2 2 3 2" xfId="343"/>
    <cellStyle name="Обычный 7 2 2 4" xfId="344"/>
    <cellStyle name="Обычный 7 2 2 4 2" xfId="345"/>
    <cellStyle name="Обычный 7 2 2 5" xfId="346"/>
    <cellStyle name="Обычный 7 2 3" xfId="347"/>
    <cellStyle name="Обычный 7 2 3 2" xfId="348"/>
    <cellStyle name="Обычный 7 2 3 2 2" xfId="349"/>
    <cellStyle name="Обычный 7 2 3 2 2 2" xfId="350"/>
    <cellStyle name="Обычный 7 2 3 2 3" xfId="351"/>
    <cellStyle name="Обычный 7 2 3 2 3 2" xfId="352"/>
    <cellStyle name="Обычный 7 2 3 2 4" xfId="353"/>
    <cellStyle name="Обычный 7 2 3 3" xfId="354"/>
    <cellStyle name="Обычный 7 2 3 3 2" xfId="355"/>
    <cellStyle name="Обычный 7 2 3 4" xfId="356"/>
    <cellStyle name="Обычный 7 2 3 4 2" xfId="357"/>
    <cellStyle name="Обычный 7 2 3 5" xfId="358"/>
    <cellStyle name="Обычный 7 2 4" xfId="359"/>
    <cellStyle name="Обычный 7 2 4 2" xfId="360"/>
    <cellStyle name="Обычный 7 2 4 2 2" xfId="361"/>
    <cellStyle name="Обычный 7 2 4 3" xfId="362"/>
    <cellStyle name="Обычный 7 2 4 3 2" xfId="363"/>
    <cellStyle name="Обычный 7 2 4 4" xfId="364"/>
    <cellStyle name="Обычный 7 2 5" xfId="365"/>
    <cellStyle name="Обычный 7 2 5 2" xfId="366"/>
    <cellStyle name="Обычный 7 2 6" xfId="367"/>
    <cellStyle name="Обычный 7 2 6 2" xfId="368"/>
    <cellStyle name="Обычный 7 2 7" xfId="369"/>
    <cellStyle name="Обычный 7 2 7 2" xfId="370"/>
    <cellStyle name="Обычный 7 2 8" xfId="371"/>
    <cellStyle name="Обычный 7 3" xfId="372"/>
    <cellStyle name="Обычный 7 4" xfId="373"/>
    <cellStyle name="Обычный 8" xfId="374"/>
    <cellStyle name="Обычный 9" xfId="375"/>
    <cellStyle name="Обычный 9 2" xfId="376"/>
    <cellStyle name="Обычный 9 2 2" xfId="377"/>
    <cellStyle name="Обычный 9 2 2 2" xfId="378"/>
    <cellStyle name="Обычный 9 2 2 2 2" xfId="379"/>
    <cellStyle name="Обычный 9 2 2 3" xfId="380"/>
    <cellStyle name="Обычный 9 2 2 3 2" xfId="381"/>
    <cellStyle name="Обычный 9 2 2 4" xfId="382"/>
    <cellStyle name="Обычный 9 2 2 4 2" xfId="383"/>
    <cellStyle name="Обычный 9 2 2 5" xfId="384"/>
    <cellStyle name="Обычный 9 2 3" xfId="385"/>
    <cellStyle name="Обычный 9 2 3 2" xfId="386"/>
    <cellStyle name="Обычный 9 2 4" xfId="387"/>
    <cellStyle name="Обычный 9 2 4 2" xfId="388"/>
    <cellStyle name="Обычный 9 2 5" xfId="389"/>
    <cellStyle name="Обычный 9 3" xfId="390"/>
    <cellStyle name="Обычный 9 3 2" xfId="391"/>
    <cellStyle name="Обычный 9 3 2 2" xfId="392"/>
    <cellStyle name="Обычный 9 3 3" xfId="393"/>
    <cellStyle name="Обычный 9 3 3 2" xfId="394"/>
    <cellStyle name="Обычный 9 3 4" xfId="395"/>
    <cellStyle name="Обычный 9 3 4 2" xfId="396"/>
    <cellStyle name="Обычный 9 3 5" xfId="397"/>
    <cellStyle name="Обычный 9 4" xfId="398"/>
    <cellStyle name="Обычный 9 4 2" xfId="399"/>
    <cellStyle name="Обычный 9 5" xfId="400"/>
    <cellStyle name="Обычный 9 5 2" xfId="401"/>
    <cellStyle name="Обычный 9 6" xfId="402"/>
    <cellStyle name="Плохой 2" xfId="403"/>
    <cellStyle name="Плохой 2 2" xfId="404"/>
    <cellStyle name="Пояснение 2" xfId="405"/>
    <cellStyle name="Пояснение 2 2" xfId="406"/>
    <cellStyle name="Примечание 2" xfId="407"/>
    <cellStyle name="Примечание 2 2" xfId="408"/>
    <cellStyle name="Примечание 2 2 2" xfId="409"/>
    <cellStyle name="Примечание 2 3" xfId="410"/>
    <cellStyle name="Примечание 3" xfId="411"/>
    <cellStyle name="Примечание 3 2" xfId="412"/>
    <cellStyle name="Примечание 4" xfId="413"/>
    <cellStyle name="Примечание 4 2" xfId="414"/>
    <cellStyle name="Процентный 2" xfId="415"/>
    <cellStyle name="Процентный 2 2" xfId="416"/>
    <cellStyle name="Процентный 3" xfId="417"/>
    <cellStyle name="Процентный 3 2" xfId="418"/>
    <cellStyle name="Связанная ячейка 2" xfId="419"/>
    <cellStyle name="Связанная ячейка 2 2" xfId="420"/>
    <cellStyle name="Стиль 1" xfId="421"/>
    <cellStyle name="Стиль 1 2" xfId="422"/>
    <cellStyle name="Текст предупреждения 2" xfId="423"/>
    <cellStyle name="Текст предупреждения 2 2" xfId="424"/>
    <cellStyle name="Финансовый 2" xfId="425"/>
    <cellStyle name="Финансовый 2 10" xfId="426"/>
    <cellStyle name="Финансовый 2 2" xfId="427"/>
    <cellStyle name="Финансовый 2 2 2" xfId="428"/>
    <cellStyle name="Финансовый 2 2 2 2" xfId="429"/>
    <cellStyle name="Финансовый 2 2 2 2 2" xfId="430"/>
    <cellStyle name="Финансовый 2 2 2 2 2 2" xfId="431"/>
    <cellStyle name="Финансовый 2 2 2 2 3" xfId="432"/>
    <cellStyle name="Финансовый 2 2 2 3" xfId="433"/>
    <cellStyle name="Финансовый 2 2 2 3 2" xfId="434"/>
    <cellStyle name="Финансовый 2 2 2 4" xfId="435"/>
    <cellStyle name="Финансовый 2 2 3" xfId="436"/>
    <cellStyle name="Финансовый 2 2 3 2" xfId="437"/>
    <cellStyle name="Финансовый 2 2 4" xfId="438"/>
    <cellStyle name="Финансовый 2 2 4 2" xfId="439"/>
    <cellStyle name="Финансовый 2 2 5" xfId="440"/>
    <cellStyle name="Финансовый 2 3" xfId="441"/>
    <cellStyle name="Финансовый 2 3 2" xfId="442"/>
    <cellStyle name="Финансовый 2 3 2 2" xfId="443"/>
    <cellStyle name="Финансовый 2 3 2 2 2" xfId="444"/>
    <cellStyle name="Финансовый 2 3 2 3" xfId="445"/>
    <cellStyle name="Финансовый 2 3 2 3 2" xfId="446"/>
    <cellStyle name="Финансовый 2 3 2 4" xfId="447"/>
    <cellStyle name="Финансовый 2 3 3" xfId="448"/>
    <cellStyle name="Финансовый 2 3 3 2" xfId="449"/>
    <cellStyle name="Финансовый 2 3 4" xfId="450"/>
    <cellStyle name="Финансовый 2 3 4 2" xfId="451"/>
    <cellStyle name="Финансовый 2 3 5" xfId="452"/>
    <cellStyle name="Финансовый 2 4" xfId="453"/>
    <cellStyle name="Финансовый 2 4 2" xfId="454"/>
    <cellStyle name="Финансовый 2 4 2 2" xfId="455"/>
    <cellStyle name="Финансовый 2 4 3" xfId="456"/>
    <cellStyle name="Финансовый 2 4 3 2" xfId="457"/>
    <cellStyle name="Финансовый 2 4 4" xfId="458"/>
    <cellStyle name="Финансовый 2 5" xfId="459"/>
    <cellStyle name="Финансовый 2 5 2" xfId="460"/>
    <cellStyle name="Финансовый 2 6" xfId="461"/>
    <cellStyle name="Финансовый 2 6 2" xfId="462"/>
    <cellStyle name="Финансовый 2 7" xfId="463"/>
    <cellStyle name="Финансовый 2 7 2" xfId="464"/>
    <cellStyle name="Финансовый 2 8" xfId="465"/>
    <cellStyle name="Финансовый 2 8 2" xfId="466"/>
    <cellStyle name="Финансовый 2 9" xfId="467"/>
    <cellStyle name="Финансовый 2 9 2" xfId="468"/>
    <cellStyle name="Финансовый 3" xfId="469"/>
    <cellStyle name="Финансовый 3 10" xfId="470"/>
    <cellStyle name="Финансовый 3 2" xfId="471"/>
    <cellStyle name="Финансовый 3 2 2" xfId="472"/>
    <cellStyle name="Финансовый 3 2 2 2" xfId="473"/>
    <cellStyle name="Финансовый 3 2 2 2 2" xfId="474"/>
    <cellStyle name="Финансовый 3 2 2 3" xfId="475"/>
    <cellStyle name="Финансовый 3 2 2 3 2" xfId="476"/>
    <cellStyle name="Финансовый 3 2 2 4" xfId="477"/>
    <cellStyle name="Финансовый 3 2 3" xfId="478"/>
    <cellStyle name="Финансовый 3 2 3 2" xfId="479"/>
    <cellStyle name="Финансовый 3 2 4" xfId="480"/>
    <cellStyle name="Финансовый 3 2 4 2" xfId="481"/>
    <cellStyle name="Финансовый 3 2 5" xfId="482"/>
    <cellStyle name="Финансовый 3 3" xfId="483"/>
    <cellStyle name="Финансовый 3 3 2" xfId="484"/>
    <cellStyle name="Финансовый 3 3 2 2" xfId="485"/>
    <cellStyle name="Финансовый 3 3 2 2 2" xfId="486"/>
    <cellStyle name="Финансовый 3 3 2 3" xfId="487"/>
    <cellStyle name="Финансовый 3 3 2 3 2" xfId="488"/>
    <cellStyle name="Финансовый 3 3 2 4" xfId="489"/>
    <cellStyle name="Финансовый 3 3 3" xfId="490"/>
    <cellStyle name="Финансовый 3 3 3 2" xfId="491"/>
    <cellStyle name="Финансовый 3 3 4" xfId="492"/>
    <cellStyle name="Финансовый 3 3 4 2" xfId="493"/>
    <cellStyle name="Финансовый 3 3 5" xfId="494"/>
    <cellStyle name="Финансовый 3 4" xfId="495"/>
    <cellStyle name="Финансовый 3 4 2" xfId="496"/>
    <cellStyle name="Финансовый 3 4 2 2" xfId="497"/>
    <cellStyle name="Финансовый 3 4 3" xfId="498"/>
    <cellStyle name="Финансовый 3 4 3 2" xfId="499"/>
    <cellStyle name="Финансовый 3 4 4" xfId="500"/>
    <cellStyle name="Финансовый 3 5" xfId="501"/>
    <cellStyle name="Финансовый 3 5 2" xfId="502"/>
    <cellStyle name="Финансовый 3 6" xfId="503"/>
    <cellStyle name="Финансовый 3 6 2" xfId="504"/>
    <cellStyle name="Финансовый 3 7" xfId="505"/>
    <cellStyle name="Финансовый 3 7 2" xfId="506"/>
    <cellStyle name="Финансовый 3 8" xfId="507"/>
    <cellStyle name="Финансовый 3 8 2" xfId="508"/>
    <cellStyle name="Финансовый 3 9" xfId="509"/>
    <cellStyle name="Финансовый 3 9 2" xfId="510"/>
    <cellStyle name="Финансовый 4" xfId="511"/>
    <cellStyle name="Финансовый 4 2" xfId="512"/>
    <cellStyle name="Хороший 2" xfId="513"/>
    <cellStyle name="Хороший 2 2" xfId="51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X100"/>
  <sheetViews>
    <sheetView tabSelected="1" zoomScale="70" zoomScaleNormal="70" workbookViewId="0">
      <pane ySplit="8" topLeftCell="A9" activePane="bottomLeft" state="frozen"/>
      <selection activeCell="I11" sqref="I11"/>
      <selection pane="bottomLeft" activeCell="O44" sqref="O44"/>
    </sheetView>
  </sheetViews>
  <sheetFormatPr defaultColWidth="9.140625" defaultRowHeight="20.25" x14ac:dyDescent="0.3"/>
  <cols>
    <col min="1" max="1" width="13" style="2" customWidth="1"/>
    <col min="2" max="2" width="55.140625" style="2" customWidth="1"/>
    <col min="3" max="3" width="27.42578125" style="2" customWidth="1"/>
    <col min="4" max="4" width="44.140625" style="2" customWidth="1"/>
    <col min="5" max="5" width="57.28515625" style="3" customWidth="1"/>
    <col min="6" max="6" width="30.85546875" style="3" customWidth="1"/>
    <col min="7" max="7" width="22.85546875" style="3" customWidth="1"/>
    <col min="8" max="8" width="25.5703125" style="3" customWidth="1"/>
    <col min="9" max="9" width="25.42578125" style="3" customWidth="1"/>
    <col min="10" max="10" width="19.42578125" style="4" customWidth="1"/>
    <col min="11" max="11" width="28.85546875" style="3" customWidth="1"/>
    <col min="12" max="12" width="31.42578125" style="4" customWidth="1"/>
    <col min="13" max="13" width="27.140625" style="4" customWidth="1"/>
    <col min="14" max="14" width="31.85546875" style="4" customWidth="1"/>
    <col min="15" max="15" width="21.85546875" style="4" customWidth="1"/>
    <col min="16" max="16" width="19.85546875" style="4" customWidth="1"/>
    <col min="17" max="17" width="20.85546875" style="4" customWidth="1"/>
    <col min="18" max="18" width="18.5703125" style="4" customWidth="1"/>
    <col min="19" max="19" width="17.42578125" style="5" customWidth="1"/>
    <col min="20" max="20" width="16.5703125" style="5" customWidth="1"/>
    <col min="21" max="21" width="22.42578125" style="5" customWidth="1"/>
    <col min="22" max="22" width="30.140625" style="5" customWidth="1"/>
    <col min="23" max="23" width="36.85546875" style="5" customWidth="1"/>
    <col min="24" max="24" width="27.5703125" style="1" customWidth="1"/>
    <col min="25" max="25" width="23.5703125" style="1" customWidth="1"/>
    <col min="26" max="26" width="19.5703125" style="1" customWidth="1"/>
    <col min="27" max="16384" width="9.140625" style="1"/>
  </cols>
  <sheetData>
    <row r="1" spans="1:24" ht="87" customHeight="1" x14ac:dyDescent="0.3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</row>
    <row r="2" spans="1:24" ht="25.5" x14ac:dyDescent="0.3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</row>
    <row r="3" spans="1:24" x14ac:dyDescent="0.3">
      <c r="A3" s="131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</row>
    <row r="4" spans="1:24" ht="40.35" customHeight="1" x14ac:dyDescent="0.3">
      <c r="A4" s="130" t="s">
        <v>322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</row>
    <row r="5" spans="1:24" ht="47.45" customHeight="1" x14ac:dyDescent="0.3">
      <c r="A5" s="132" t="s">
        <v>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7"/>
    </row>
    <row r="6" spans="1:24" s="8" customFormat="1" x14ac:dyDescent="0.25">
      <c r="A6" s="9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10"/>
      <c r="W6" s="6"/>
      <c r="X6" s="6"/>
    </row>
    <row r="7" spans="1:24" ht="29.45" customHeight="1" x14ac:dyDescent="0.3">
      <c r="A7" s="124" t="s">
        <v>4</v>
      </c>
      <c r="B7" s="124" t="s">
        <v>5</v>
      </c>
      <c r="C7" s="124" t="s">
        <v>6</v>
      </c>
      <c r="D7" s="127" t="s">
        <v>7</v>
      </c>
      <c r="E7" s="124" t="s">
        <v>8</v>
      </c>
      <c r="F7" s="123" t="s">
        <v>9</v>
      </c>
      <c r="G7" s="124" t="s">
        <v>10</v>
      </c>
      <c r="H7" s="124" t="s">
        <v>11</v>
      </c>
      <c r="I7" s="124" t="s">
        <v>12</v>
      </c>
      <c r="J7" s="126" t="s">
        <v>13</v>
      </c>
      <c r="K7" s="120"/>
      <c r="L7" s="120"/>
      <c r="M7" s="120"/>
      <c r="N7" s="121"/>
      <c r="O7" s="120" t="s">
        <v>14</v>
      </c>
      <c r="P7" s="120"/>
      <c r="Q7" s="120"/>
      <c r="R7" s="120"/>
      <c r="S7" s="120"/>
      <c r="T7" s="120"/>
      <c r="U7" s="120"/>
      <c r="V7" s="120"/>
      <c r="W7" s="121"/>
      <c r="X7" s="122" t="s">
        <v>15</v>
      </c>
    </row>
    <row r="8" spans="1:24" s="7" customFormat="1" ht="227.25" customHeight="1" x14ac:dyDescent="0.25">
      <c r="A8" s="125"/>
      <c r="B8" s="125"/>
      <c r="C8" s="125"/>
      <c r="D8" s="128"/>
      <c r="E8" s="125"/>
      <c r="F8" s="123"/>
      <c r="G8" s="125"/>
      <c r="H8" s="125"/>
      <c r="I8" s="125"/>
      <c r="J8" s="12" t="s">
        <v>16</v>
      </c>
      <c r="K8" s="12" t="s">
        <v>17</v>
      </c>
      <c r="L8" s="12" t="s">
        <v>18</v>
      </c>
      <c r="M8" s="12" t="s">
        <v>19</v>
      </c>
      <c r="N8" s="13" t="s">
        <v>20</v>
      </c>
      <c r="O8" s="14" t="s">
        <v>21</v>
      </c>
      <c r="P8" s="14" t="s">
        <v>22</v>
      </c>
      <c r="Q8" s="14" t="s">
        <v>23</v>
      </c>
      <c r="R8" s="12" t="s">
        <v>24</v>
      </c>
      <c r="S8" s="12" t="s">
        <v>25</v>
      </c>
      <c r="T8" s="12" t="s">
        <v>26</v>
      </c>
      <c r="U8" s="12" t="s">
        <v>27</v>
      </c>
      <c r="V8" s="14" t="s">
        <v>28</v>
      </c>
      <c r="W8" s="13" t="s">
        <v>29</v>
      </c>
      <c r="X8" s="122"/>
    </row>
    <row r="9" spans="1:24" s="15" customFormat="1" x14ac:dyDescent="0.25">
      <c r="A9" s="12">
        <v>1</v>
      </c>
      <c r="B9" s="12">
        <v>2</v>
      </c>
      <c r="C9" s="12">
        <v>3</v>
      </c>
      <c r="D9" s="14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4">
        <v>15</v>
      </c>
      <c r="P9" s="14">
        <v>16</v>
      </c>
      <c r="Q9" s="14">
        <v>17</v>
      </c>
      <c r="R9" s="12">
        <v>18</v>
      </c>
      <c r="S9" s="12">
        <v>19</v>
      </c>
      <c r="T9" s="12">
        <v>20</v>
      </c>
      <c r="U9" s="12">
        <v>21</v>
      </c>
      <c r="V9" s="14">
        <v>22</v>
      </c>
      <c r="W9" s="12">
        <v>23</v>
      </c>
      <c r="X9" s="115">
        <v>24</v>
      </c>
    </row>
    <row r="10" spans="1:24" ht="75" x14ac:dyDescent="0.3">
      <c r="A10" s="31" t="s">
        <v>49</v>
      </c>
      <c r="B10" s="17" t="s">
        <v>50</v>
      </c>
      <c r="C10" s="32" t="s">
        <v>51</v>
      </c>
      <c r="D10" s="17" t="s">
        <v>48</v>
      </c>
      <c r="E10" s="33" t="s">
        <v>52</v>
      </c>
      <c r="F10" s="33" t="s">
        <v>53</v>
      </c>
      <c r="G10" s="18" t="s">
        <v>30</v>
      </c>
      <c r="H10" s="18" t="s">
        <v>31</v>
      </c>
      <c r="I10" s="18">
        <v>2026</v>
      </c>
      <c r="J10" s="18">
        <v>220</v>
      </c>
      <c r="K10" s="33" t="s">
        <v>54</v>
      </c>
      <c r="L10" s="33" t="s">
        <v>55</v>
      </c>
      <c r="M10" s="29" t="s">
        <v>56</v>
      </c>
      <c r="N10" s="29" t="s">
        <v>57</v>
      </c>
      <c r="O10" s="18">
        <v>1</v>
      </c>
      <c r="P10" s="18">
        <v>1</v>
      </c>
      <c r="Q10" s="18">
        <v>1</v>
      </c>
      <c r="R10" s="18">
        <v>10</v>
      </c>
      <c r="S10" s="18" t="s">
        <v>32</v>
      </c>
      <c r="T10" s="34" t="s">
        <v>58</v>
      </c>
      <c r="U10" s="35">
        <v>28141.360000000001</v>
      </c>
      <c r="V10" s="35">
        <v>1.49</v>
      </c>
      <c r="W10" s="35">
        <f t="shared" ref="W10:W20" si="0">O10*P10*Q10*R10*U10*V10</f>
        <v>419306.26399999997</v>
      </c>
      <c r="X10" s="116" t="s">
        <v>30</v>
      </c>
    </row>
    <row r="11" spans="1:24" ht="20.25" customHeight="1" x14ac:dyDescent="0.3">
      <c r="A11" s="75" t="s">
        <v>49</v>
      </c>
      <c r="B11" s="76" t="s">
        <v>50</v>
      </c>
      <c r="C11" s="76" t="s">
        <v>51</v>
      </c>
      <c r="D11" s="76" t="s">
        <v>30</v>
      </c>
      <c r="E11" s="76" t="s">
        <v>35</v>
      </c>
      <c r="F11" s="75" t="s">
        <v>30</v>
      </c>
      <c r="G11" s="25" t="s">
        <v>30</v>
      </c>
      <c r="H11" s="25" t="s">
        <v>30</v>
      </c>
      <c r="I11" s="25" t="s">
        <v>30</v>
      </c>
      <c r="J11" s="26" t="s">
        <v>30</v>
      </c>
      <c r="K11" s="25" t="s">
        <v>30</v>
      </c>
      <c r="L11" s="26" t="s">
        <v>30</v>
      </c>
      <c r="M11" s="26" t="s">
        <v>30</v>
      </c>
      <c r="N11" s="26" t="s">
        <v>30</v>
      </c>
      <c r="O11" s="26" t="s">
        <v>30</v>
      </c>
      <c r="P11" s="26" t="s">
        <v>30</v>
      </c>
      <c r="Q11" s="26" t="s">
        <v>30</v>
      </c>
      <c r="R11" s="26" t="s">
        <v>30</v>
      </c>
      <c r="S11" s="26" t="s">
        <v>30</v>
      </c>
      <c r="T11" s="27" t="s">
        <v>30</v>
      </c>
      <c r="U11" s="28" t="s">
        <v>30</v>
      </c>
      <c r="V11" s="28" t="s">
        <v>30</v>
      </c>
      <c r="W11" s="28">
        <f>SUM(W10)</f>
        <v>419306.26399999997</v>
      </c>
      <c r="X11" s="117" t="s">
        <v>30</v>
      </c>
    </row>
    <row r="12" spans="1:24" ht="93.75" x14ac:dyDescent="0.3">
      <c r="A12" s="16" t="s">
        <v>49</v>
      </c>
      <c r="B12" s="17" t="s">
        <v>59</v>
      </c>
      <c r="C12" s="17" t="s">
        <v>60</v>
      </c>
      <c r="D12" s="17" t="s">
        <v>61</v>
      </c>
      <c r="E12" s="29" t="s">
        <v>62</v>
      </c>
      <c r="F12" s="29" t="s">
        <v>53</v>
      </c>
      <c r="G12" s="18" t="s">
        <v>30</v>
      </c>
      <c r="H12" s="18" t="s">
        <v>31</v>
      </c>
      <c r="I12" s="18">
        <v>2026</v>
      </c>
      <c r="J12" s="18">
        <v>110</v>
      </c>
      <c r="K12" s="29" t="s">
        <v>63</v>
      </c>
      <c r="L12" s="18" t="s">
        <v>55</v>
      </c>
      <c r="M12" s="29" t="s">
        <v>56</v>
      </c>
      <c r="N12" s="29" t="s">
        <v>57</v>
      </c>
      <c r="O12" s="18">
        <v>1</v>
      </c>
      <c r="P12" s="18">
        <v>1</v>
      </c>
      <c r="Q12" s="18">
        <v>1</v>
      </c>
      <c r="R12" s="18">
        <v>8</v>
      </c>
      <c r="S12" s="18" t="s">
        <v>32</v>
      </c>
      <c r="T12" s="34" t="s">
        <v>64</v>
      </c>
      <c r="U12" s="35">
        <v>3441.14</v>
      </c>
      <c r="V12" s="35">
        <v>1.63</v>
      </c>
      <c r="W12" s="35">
        <f t="shared" si="0"/>
        <v>44872.465599999996</v>
      </c>
      <c r="X12" s="116" t="s">
        <v>30</v>
      </c>
    </row>
    <row r="13" spans="1:24" ht="93.75" x14ac:dyDescent="0.3">
      <c r="A13" s="16" t="s">
        <v>49</v>
      </c>
      <c r="B13" s="17" t="s">
        <v>59</v>
      </c>
      <c r="C13" s="17" t="s">
        <v>60</v>
      </c>
      <c r="D13" s="17" t="s">
        <v>61</v>
      </c>
      <c r="E13" s="29" t="s">
        <v>62</v>
      </c>
      <c r="F13" s="29" t="s">
        <v>53</v>
      </c>
      <c r="G13" s="18" t="s">
        <v>30</v>
      </c>
      <c r="H13" s="18" t="s">
        <v>31</v>
      </c>
      <c r="I13" s="18">
        <v>2026</v>
      </c>
      <c r="J13" s="18">
        <v>110</v>
      </c>
      <c r="K13" s="29" t="s">
        <v>65</v>
      </c>
      <c r="L13" s="18" t="s">
        <v>55</v>
      </c>
      <c r="M13" s="29" t="s">
        <v>56</v>
      </c>
      <c r="N13" s="29" t="s">
        <v>57</v>
      </c>
      <c r="O13" s="18">
        <v>1</v>
      </c>
      <c r="P13" s="18">
        <v>1</v>
      </c>
      <c r="Q13" s="18">
        <v>1</v>
      </c>
      <c r="R13" s="18">
        <v>8</v>
      </c>
      <c r="S13" s="18" t="s">
        <v>32</v>
      </c>
      <c r="T13" s="34" t="s">
        <v>66</v>
      </c>
      <c r="U13" s="35">
        <v>3441.14</v>
      </c>
      <c r="V13" s="35">
        <v>1.63</v>
      </c>
      <c r="W13" s="35">
        <f t="shared" si="0"/>
        <v>44872.465599999996</v>
      </c>
      <c r="X13" s="116" t="s">
        <v>30</v>
      </c>
    </row>
    <row r="14" spans="1:24" ht="93.75" x14ac:dyDescent="0.3">
      <c r="A14" s="16" t="s">
        <v>49</v>
      </c>
      <c r="B14" s="17" t="s">
        <v>59</v>
      </c>
      <c r="C14" s="17" t="s">
        <v>60</v>
      </c>
      <c r="D14" s="17" t="s">
        <v>61</v>
      </c>
      <c r="E14" s="29" t="s">
        <v>62</v>
      </c>
      <c r="F14" s="29" t="s">
        <v>53</v>
      </c>
      <c r="G14" s="18" t="s">
        <v>30</v>
      </c>
      <c r="H14" s="18" t="s">
        <v>31</v>
      </c>
      <c r="I14" s="18">
        <v>2026</v>
      </c>
      <c r="J14" s="18">
        <v>110</v>
      </c>
      <c r="K14" s="29" t="s">
        <v>67</v>
      </c>
      <c r="L14" s="18" t="s">
        <v>55</v>
      </c>
      <c r="M14" s="29" t="s">
        <v>56</v>
      </c>
      <c r="N14" s="29" t="s">
        <v>57</v>
      </c>
      <c r="O14" s="18">
        <v>1</v>
      </c>
      <c r="P14" s="18">
        <v>1</v>
      </c>
      <c r="Q14" s="18">
        <v>1</v>
      </c>
      <c r="R14" s="18">
        <v>8</v>
      </c>
      <c r="S14" s="18" t="s">
        <v>32</v>
      </c>
      <c r="T14" s="34" t="s">
        <v>68</v>
      </c>
      <c r="U14" s="35">
        <v>3167.39</v>
      </c>
      <c r="V14" s="35">
        <v>1.63</v>
      </c>
      <c r="W14" s="35">
        <f t="shared" si="0"/>
        <v>41302.765599999999</v>
      </c>
      <c r="X14" s="116" t="s">
        <v>30</v>
      </c>
    </row>
    <row r="15" spans="1:24" ht="93.75" x14ac:dyDescent="0.3">
      <c r="A15" s="16" t="s">
        <v>49</v>
      </c>
      <c r="B15" s="17" t="s">
        <v>59</v>
      </c>
      <c r="C15" s="17" t="s">
        <v>60</v>
      </c>
      <c r="D15" s="17" t="s">
        <v>61</v>
      </c>
      <c r="E15" s="29" t="s">
        <v>69</v>
      </c>
      <c r="F15" s="29" t="s">
        <v>53</v>
      </c>
      <c r="G15" s="18" t="s">
        <v>30</v>
      </c>
      <c r="H15" s="18" t="s">
        <v>31</v>
      </c>
      <c r="I15" s="18">
        <v>2026</v>
      </c>
      <c r="J15" s="18" t="s">
        <v>30</v>
      </c>
      <c r="K15" s="29" t="s">
        <v>70</v>
      </c>
      <c r="L15" s="18" t="s">
        <v>55</v>
      </c>
      <c r="M15" s="29" t="s">
        <v>56</v>
      </c>
      <c r="N15" s="29" t="s">
        <v>57</v>
      </c>
      <c r="O15" s="18">
        <v>1</v>
      </c>
      <c r="P15" s="18">
        <v>1</v>
      </c>
      <c r="Q15" s="18">
        <v>1</v>
      </c>
      <c r="R15" s="18">
        <v>8</v>
      </c>
      <c r="S15" s="18" t="s">
        <v>32</v>
      </c>
      <c r="T15" s="34" t="s">
        <v>47</v>
      </c>
      <c r="U15" s="19">
        <v>262.52999999999997</v>
      </c>
      <c r="V15" s="35">
        <v>1.63</v>
      </c>
      <c r="W15" s="35">
        <f t="shared" si="0"/>
        <v>3423.3911999999996</v>
      </c>
      <c r="X15" s="116" t="s">
        <v>30</v>
      </c>
    </row>
    <row r="16" spans="1:24" ht="93.75" x14ac:dyDescent="0.3">
      <c r="A16" s="16" t="s">
        <v>49</v>
      </c>
      <c r="B16" s="17" t="s">
        <v>59</v>
      </c>
      <c r="C16" s="17" t="s">
        <v>60</v>
      </c>
      <c r="D16" s="17" t="s">
        <v>61</v>
      </c>
      <c r="E16" s="29" t="s">
        <v>71</v>
      </c>
      <c r="F16" s="29" t="s">
        <v>53</v>
      </c>
      <c r="G16" s="18" t="s">
        <v>30</v>
      </c>
      <c r="H16" s="18" t="s">
        <v>31</v>
      </c>
      <c r="I16" s="18">
        <v>2026</v>
      </c>
      <c r="J16" s="18" t="s">
        <v>30</v>
      </c>
      <c r="K16" s="29" t="s">
        <v>72</v>
      </c>
      <c r="L16" s="18" t="s">
        <v>55</v>
      </c>
      <c r="M16" s="29" t="s">
        <v>56</v>
      </c>
      <c r="N16" s="29" t="s">
        <v>57</v>
      </c>
      <c r="O16" s="18">
        <v>1</v>
      </c>
      <c r="P16" s="18">
        <v>1</v>
      </c>
      <c r="Q16" s="18">
        <v>1</v>
      </c>
      <c r="R16" s="18">
        <v>22</v>
      </c>
      <c r="S16" s="18" t="s">
        <v>34</v>
      </c>
      <c r="T16" s="34" t="s">
        <v>204</v>
      </c>
      <c r="U16" s="35">
        <v>291.14</v>
      </c>
      <c r="V16" s="35">
        <v>1.66</v>
      </c>
      <c r="W16" s="35">
        <f t="shared" si="0"/>
        <v>10632.432799999999</v>
      </c>
      <c r="X16" s="116" t="s">
        <v>30</v>
      </c>
    </row>
    <row r="17" spans="1:24" ht="93.75" x14ac:dyDescent="0.3">
      <c r="A17" s="16" t="s">
        <v>49</v>
      </c>
      <c r="B17" s="17" t="s">
        <v>59</v>
      </c>
      <c r="C17" s="17" t="s">
        <v>60</v>
      </c>
      <c r="D17" s="17" t="s">
        <v>61</v>
      </c>
      <c r="E17" s="29" t="s">
        <v>71</v>
      </c>
      <c r="F17" s="29" t="s">
        <v>53</v>
      </c>
      <c r="G17" s="18" t="s">
        <v>30</v>
      </c>
      <c r="H17" s="18" t="s">
        <v>31</v>
      </c>
      <c r="I17" s="18">
        <v>2026</v>
      </c>
      <c r="J17" s="18" t="s">
        <v>30</v>
      </c>
      <c r="K17" s="29" t="s">
        <v>73</v>
      </c>
      <c r="L17" s="18" t="s">
        <v>55</v>
      </c>
      <c r="M17" s="29" t="s">
        <v>56</v>
      </c>
      <c r="N17" s="29" t="s">
        <v>57</v>
      </c>
      <c r="O17" s="18">
        <v>1</v>
      </c>
      <c r="P17" s="18">
        <v>1</v>
      </c>
      <c r="Q17" s="18">
        <v>1</v>
      </c>
      <c r="R17" s="18">
        <v>6</v>
      </c>
      <c r="S17" s="18" t="s">
        <v>34</v>
      </c>
      <c r="T17" s="34" t="s">
        <v>316</v>
      </c>
      <c r="U17" s="35">
        <v>363.18</v>
      </c>
      <c r="V17" s="35">
        <v>1.66</v>
      </c>
      <c r="W17" s="35">
        <f t="shared" si="0"/>
        <v>3617.2727999999997</v>
      </c>
      <c r="X17" s="116" t="s">
        <v>30</v>
      </c>
    </row>
    <row r="18" spans="1:24" ht="93.75" x14ac:dyDescent="0.3">
      <c r="A18" s="16" t="s">
        <v>49</v>
      </c>
      <c r="B18" s="17" t="s">
        <v>59</v>
      </c>
      <c r="C18" s="17" t="s">
        <v>60</v>
      </c>
      <c r="D18" s="17" t="s">
        <v>61</v>
      </c>
      <c r="E18" s="29" t="s">
        <v>71</v>
      </c>
      <c r="F18" s="29" t="s">
        <v>53</v>
      </c>
      <c r="G18" s="18" t="s">
        <v>30</v>
      </c>
      <c r="H18" s="18" t="s">
        <v>31</v>
      </c>
      <c r="I18" s="18">
        <v>2026</v>
      </c>
      <c r="J18" s="18" t="s">
        <v>30</v>
      </c>
      <c r="K18" s="29" t="s">
        <v>74</v>
      </c>
      <c r="L18" s="18" t="s">
        <v>55</v>
      </c>
      <c r="M18" s="29" t="s">
        <v>56</v>
      </c>
      <c r="N18" s="29" t="s">
        <v>57</v>
      </c>
      <c r="O18" s="18">
        <v>1</v>
      </c>
      <c r="P18" s="18">
        <v>1</v>
      </c>
      <c r="Q18" s="18">
        <v>1</v>
      </c>
      <c r="R18" s="18">
        <v>0.8</v>
      </c>
      <c r="S18" s="18" t="s">
        <v>34</v>
      </c>
      <c r="T18" s="34" t="s">
        <v>128</v>
      </c>
      <c r="U18" s="35">
        <v>504.24</v>
      </c>
      <c r="V18" s="35">
        <v>1.66</v>
      </c>
      <c r="W18" s="35">
        <f t="shared" si="0"/>
        <v>669.63072000000011</v>
      </c>
      <c r="X18" s="116" t="s">
        <v>30</v>
      </c>
    </row>
    <row r="19" spans="1:24" ht="93.75" x14ac:dyDescent="0.3">
      <c r="A19" s="16" t="s">
        <v>49</v>
      </c>
      <c r="B19" s="17" t="s">
        <v>59</v>
      </c>
      <c r="C19" s="17" t="s">
        <v>60</v>
      </c>
      <c r="D19" s="17" t="s">
        <v>61</v>
      </c>
      <c r="E19" s="29" t="s">
        <v>71</v>
      </c>
      <c r="F19" s="29" t="s">
        <v>53</v>
      </c>
      <c r="G19" s="18" t="s">
        <v>30</v>
      </c>
      <c r="H19" s="18" t="s">
        <v>31</v>
      </c>
      <c r="I19" s="18">
        <v>2026</v>
      </c>
      <c r="J19" s="18" t="s">
        <v>30</v>
      </c>
      <c r="K19" s="29" t="s">
        <v>75</v>
      </c>
      <c r="L19" s="18" t="s">
        <v>55</v>
      </c>
      <c r="M19" s="29" t="s">
        <v>56</v>
      </c>
      <c r="N19" s="29" t="s">
        <v>57</v>
      </c>
      <c r="O19" s="18">
        <v>1</v>
      </c>
      <c r="P19" s="18">
        <v>1</v>
      </c>
      <c r="Q19" s="18">
        <v>1</v>
      </c>
      <c r="R19" s="18">
        <v>60</v>
      </c>
      <c r="S19" s="18" t="s">
        <v>34</v>
      </c>
      <c r="T19" s="34" t="s">
        <v>317</v>
      </c>
      <c r="U19" s="35">
        <v>658.25</v>
      </c>
      <c r="V19" s="35">
        <v>1.66</v>
      </c>
      <c r="W19" s="35">
        <f t="shared" si="0"/>
        <v>65561.7</v>
      </c>
      <c r="X19" s="116" t="s">
        <v>30</v>
      </c>
    </row>
    <row r="20" spans="1:24" ht="93.75" x14ac:dyDescent="0.3">
      <c r="A20" s="16" t="s">
        <v>49</v>
      </c>
      <c r="B20" s="17" t="s">
        <v>59</v>
      </c>
      <c r="C20" s="17" t="s">
        <v>60</v>
      </c>
      <c r="D20" s="17" t="s">
        <v>76</v>
      </c>
      <c r="E20" s="29" t="s">
        <v>77</v>
      </c>
      <c r="F20" s="29" t="s">
        <v>53</v>
      </c>
      <c r="G20" s="18" t="s">
        <v>30</v>
      </c>
      <c r="H20" s="18" t="s">
        <v>31</v>
      </c>
      <c r="I20" s="18">
        <v>2026</v>
      </c>
      <c r="J20" s="18" t="s">
        <v>30</v>
      </c>
      <c r="K20" s="29" t="s">
        <v>30</v>
      </c>
      <c r="L20" s="18" t="s">
        <v>55</v>
      </c>
      <c r="M20" s="29" t="s">
        <v>56</v>
      </c>
      <c r="N20" s="29" t="s">
        <v>57</v>
      </c>
      <c r="O20" s="18">
        <v>1</v>
      </c>
      <c r="P20" s="18">
        <v>1</v>
      </c>
      <c r="Q20" s="18">
        <v>1</v>
      </c>
      <c r="R20" s="18">
        <v>4</v>
      </c>
      <c r="S20" s="18" t="s">
        <v>37</v>
      </c>
      <c r="T20" s="34" t="s">
        <v>42</v>
      </c>
      <c r="U20" s="35">
        <v>4255.01</v>
      </c>
      <c r="V20" s="35">
        <v>1</v>
      </c>
      <c r="W20" s="35">
        <f t="shared" si="0"/>
        <v>17020.04</v>
      </c>
      <c r="X20" s="116" t="s">
        <v>30</v>
      </c>
    </row>
    <row r="21" spans="1:24" ht="20.25" customHeight="1" x14ac:dyDescent="0.3">
      <c r="A21" s="75" t="s">
        <v>49</v>
      </c>
      <c r="B21" s="76" t="s">
        <v>59</v>
      </c>
      <c r="C21" s="76" t="s">
        <v>60</v>
      </c>
      <c r="D21" s="76" t="s">
        <v>30</v>
      </c>
      <c r="E21" s="76" t="s">
        <v>35</v>
      </c>
      <c r="F21" s="75" t="s">
        <v>30</v>
      </c>
      <c r="G21" s="25" t="s">
        <v>30</v>
      </c>
      <c r="H21" s="25" t="s">
        <v>30</v>
      </c>
      <c r="I21" s="25" t="s">
        <v>30</v>
      </c>
      <c r="J21" s="26" t="s">
        <v>30</v>
      </c>
      <c r="K21" s="25" t="s">
        <v>30</v>
      </c>
      <c r="L21" s="26" t="s">
        <v>30</v>
      </c>
      <c r="M21" s="26" t="s">
        <v>30</v>
      </c>
      <c r="N21" s="26" t="s">
        <v>30</v>
      </c>
      <c r="O21" s="26" t="s">
        <v>30</v>
      </c>
      <c r="P21" s="26" t="s">
        <v>30</v>
      </c>
      <c r="Q21" s="26" t="s">
        <v>30</v>
      </c>
      <c r="R21" s="26" t="s">
        <v>30</v>
      </c>
      <c r="S21" s="26" t="s">
        <v>30</v>
      </c>
      <c r="T21" s="27" t="s">
        <v>30</v>
      </c>
      <c r="U21" s="28" t="s">
        <v>30</v>
      </c>
      <c r="V21" s="28" t="s">
        <v>30</v>
      </c>
      <c r="W21" s="28">
        <f>SUM(W12:W20)</f>
        <v>231972.16432000001</v>
      </c>
      <c r="X21" s="117" t="s">
        <v>30</v>
      </c>
    </row>
    <row r="22" spans="1:24" ht="56.25" x14ac:dyDescent="0.3">
      <c r="A22" s="16" t="s">
        <v>83</v>
      </c>
      <c r="B22" s="17" t="s">
        <v>84</v>
      </c>
      <c r="C22" s="17" t="s">
        <v>85</v>
      </c>
      <c r="D22" s="17" t="s">
        <v>48</v>
      </c>
      <c r="E22" s="33" t="s">
        <v>39</v>
      </c>
      <c r="F22" s="33" t="s">
        <v>79</v>
      </c>
      <c r="G22" s="18" t="s">
        <v>30</v>
      </c>
      <c r="H22" s="18" t="s">
        <v>36</v>
      </c>
      <c r="I22" s="18">
        <v>2024</v>
      </c>
      <c r="J22" s="18">
        <v>100</v>
      </c>
      <c r="K22" s="29" t="s">
        <v>86</v>
      </c>
      <c r="L22" s="18" t="s">
        <v>80</v>
      </c>
      <c r="M22" s="18" t="s">
        <v>81</v>
      </c>
      <c r="N22" s="29" t="s">
        <v>57</v>
      </c>
      <c r="O22" s="18">
        <v>1</v>
      </c>
      <c r="P22" s="18">
        <v>1</v>
      </c>
      <c r="Q22" s="18">
        <v>1</v>
      </c>
      <c r="R22" s="18">
        <v>1</v>
      </c>
      <c r="S22" s="18" t="s">
        <v>40</v>
      </c>
      <c r="T22" s="34" t="s">
        <v>87</v>
      </c>
      <c r="U22" s="35">
        <v>113834.57</v>
      </c>
      <c r="V22" s="35">
        <v>1.53</v>
      </c>
      <c r="W22" s="35">
        <f t="shared" ref="W22:W37" si="1">O22*P22*Q22*R22*U22*V22</f>
        <v>174166.89210000003</v>
      </c>
      <c r="X22" s="116" t="s">
        <v>30</v>
      </c>
    </row>
    <row r="23" spans="1:24" ht="112.5" x14ac:dyDescent="0.3">
      <c r="A23" s="16" t="s">
        <v>83</v>
      </c>
      <c r="B23" s="17" t="s">
        <v>84</v>
      </c>
      <c r="C23" s="17" t="s">
        <v>85</v>
      </c>
      <c r="D23" s="17" t="s">
        <v>88</v>
      </c>
      <c r="E23" s="33" t="s">
        <v>89</v>
      </c>
      <c r="F23" s="33" t="s">
        <v>79</v>
      </c>
      <c r="G23" s="18" t="s">
        <v>30</v>
      </c>
      <c r="H23" s="18" t="s">
        <v>36</v>
      </c>
      <c r="I23" s="18">
        <v>2024</v>
      </c>
      <c r="J23" s="18">
        <v>100</v>
      </c>
      <c r="K23" s="29" t="s">
        <v>90</v>
      </c>
      <c r="L23" s="18" t="s">
        <v>80</v>
      </c>
      <c r="M23" s="18" t="s">
        <v>81</v>
      </c>
      <c r="N23" s="29" t="s">
        <v>57</v>
      </c>
      <c r="O23" s="18">
        <v>1</v>
      </c>
      <c r="P23" s="18">
        <v>1</v>
      </c>
      <c r="Q23" s="18">
        <v>1</v>
      </c>
      <c r="R23" s="18">
        <v>2</v>
      </c>
      <c r="S23" s="18" t="s">
        <v>46</v>
      </c>
      <c r="T23" s="34" t="s">
        <v>91</v>
      </c>
      <c r="U23" s="35">
        <v>4465.96</v>
      </c>
      <c r="V23" s="35">
        <v>1.63</v>
      </c>
      <c r="W23" s="35">
        <f t="shared" si="1"/>
        <v>14559.0296</v>
      </c>
      <c r="X23" s="116" t="s">
        <v>30</v>
      </c>
    </row>
    <row r="24" spans="1:24" ht="56.25" x14ac:dyDescent="0.3">
      <c r="A24" s="16" t="s">
        <v>83</v>
      </c>
      <c r="B24" s="17" t="s">
        <v>84</v>
      </c>
      <c r="C24" s="17" t="s">
        <v>85</v>
      </c>
      <c r="D24" s="17" t="s">
        <v>88</v>
      </c>
      <c r="E24" s="33" t="s">
        <v>89</v>
      </c>
      <c r="F24" s="33" t="s">
        <v>79</v>
      </c>
      <c r="G24" s="18" t="s">
        <v>30</v>
      </c>
      <c r="H24" s="18" t="s">
        <v>36</v>
      </c>
      <c r="I24" s="18">
        <v>2024</v>
      </c>
      <c r="J24" s="18">
        <v>100</v>
      </c>
      <c r="K24" s="29" t="s">
        <v>92</v>
      </c>
      <c r="L24" s="18" t="s">
        <v>80</v>
      </c>
      <c r="M24" s="18" t="s">
        <v>81</v>
      </c>
      <c r="N24" s="29" t="s">
        <v>57</v>
      </c>
      <c r="O24" s="18">
        <v>1</v>
      </c>
      <c r="P24" s="18">
        <v>1</v>
      </c>
      <c r="Q24" s="18">
        <v>1</v>
      </c>
      <c r="R24" s="18">
        <v>1</v>
      </c>
      <c r="S24" s="18" t="s">
        <v>46</v>
      </c>
      <c r="T24" s="34" t="s">
        <v>93</v>
      </c>
      <c r="U24" s="35">
        <v>2744.78</v>
      </c>
      <c r="V24" s="35">
        <v>1.63</v>
      </c>
      <c r="W24" s="35">
        <f t="shared" si="1"/>
        <v>4473.9913999999999</v>
      </c>
      <c r="X24" s="116" t="s">
        <v>30</v>
      </c>
    </row>
    <row r="25" spans="1:24" ht="75" x14ac:dyDescent="0.3">
      <c r="A25" s="16" t="s">
        <v>83</v>
      </c>
      <c r="B25" s="17" t="s">
        <v>84</v>
      </c>
      <c r="C25" s="17" t="s">
        <v>85</v>
      </c>
      <c r="D25" s="17" t="s">
        <v>88</v>
      </c>
      <c r="E25" s="33" t="s">
        <v>89</v>
      </c>
      <c r="F25" s="33" t="s">
        <v>79</v>
      </c>
      <c r="G25" s="18" t="s">
        <v>30</v>
      </c>
      <c r="H25" s="18" t="s">
        <v>36</v>
      </c>
      <c r="I25" s="18">
        <v>2024</v>
      </c>
      <c r="J25" s="18">
        <v>100</v>
      </c>
      <c r="K25" s="29" t="s">
        <v>94</v>
      </c>
      <c r="L25" s="18" t="s">
        <v>80</v>
      </c>
      <c r="M25" s="18" t="s">
        <v>81</v>
      </c>
      <c r="N25" s="29" t="s">
        <v>57</v>
      </c>
      <c r="O25" s="18">
        <v>1</v>
      </c>
      <c r="P25" s="18">
        <v>1</v>
      </c>
      <c r="Q25" s="18">
        <v>1</v>
      </c>
      <c r="R25" s="18">
        <v>1</v>
      </c>
      <c r="S25" s="18" t="s">
        <v>46</v>
      </c>
      <c r="T25" s="34" t="s">
        <v>95</v>
      </c>
      <c r="U25" s="35">
        <v>3659.78</v>
      </c>
      <c r="V25" s="35">
        <v>1.63</v>
      </c>
      <c r="W25" s="35">
        <f t="shared" si="1"/>
        <v>5965.4413999999997</v>
      </c>
      <c r="X25" s="116" t="s">
        <v>30</v>
      </c>
    </row>
    <row r="26" spans="1:24" ht="112.5" x14ac:dyDescent="0.3">
      <c r="A26" s="16" t="s">
        <v>83</v>
      </c>
      <c r="B26" s="17" t="s">
        <v>84</v>
      </c>
      <c r="C26" s="17" t="s">
        <v>85</v>
      </c>
      <c r="D26" s="17" t="s">
        <v>88</v>
      </c>
      <c r="E26" s="33" t="s">
        <v>89</v>
      </c>
      <c r="F26" s="33" t="s">
        <v>79</v>
      </c>
      <c r="G26" s="18" t="s">
        <v>30</v>
      </c>
      <c r="H26" s="18" t="s">
        <v>36</v>
      </c>
      <c r="I26" s="18">
        <v>2024</v>
      </c>
      <c r="J26" s="18">
        <v>100</v>
      </c>
      <c r="K26" s="29" t="s">
        <v>96</v>
      </c>
      <c r="L26" s="18" t="s">
        <v>80</v>
      </c>
      <c r="M26" s="18" t="s">
        <v>81</v>
      </c>
      <c r="N26" s="29" t="s">
        <v>57</v>
      </c>
      <c r="O26" s="18">
        <v>1</v>
      </c>
      <c r="P26" s="18">
        <v>1</v>
      </c>
      <c r="Q26" s="18">
        <v>1</v>
      </c>
      <c r="R26" s="18">
        <v>1</v>
      </c>
      <c r="S26" s="18" t="s">
        <v>46</v>
      </c>
      <c r="T26" s="34" t="s">
        <v>97</v>
      </c>
      <c r="U26" s="35">
        <v>2893.03</v>
      </c>
      <c r="V26" s="35">
        <v>1.63</v>
      </c>
      <c r="W26" s="35">
        <f t="shared" si="1"/>
        <v>4715.6388999999999</v>
      </c>
      <c r="X26" s="116" t="s">
        <v>30</v>
      </c>
    </row>
    <row r="27" spans="1:24" ht="150" x14ac:dyDescent="0.3">
      <c r="A27" s="16" t="s">
        <v>83</v>
      </c>
      <c r="B27" s="17" t="s">
        <v>84</v>
      </c>
      <c r="C27" s="17" t="s">
        <v>85</v>
      </c>
      <c r="D27" s="17" t="s">
        <v>88</v>
      </c>
      <c r="E27" s="33" t="s">
        <v>89</v>
      </c>
      <c r="F27" s="33" t="s">
        <v>79</v>
      </c>
      <c r="G27" s="18" t="s">
        <v>30</v>
      </c>
      <c r="H27" s="18" t="s">
        <v>36</v>
      </c>
      <c r="I27" s="18">
        <v>2024</v>
      </c>
      <c r="J27" s="18">
        <v>100</v>
      </c>
      <c r="K27" s="29" t="s">
        <v>98</v>
      </c>
      <c r="L27" s="18" t="s">
        <v>80</v>
      </c>
      <c r="M27" s="18" t="s">
        <v>81</v>
      </c>
      <c r="N27" s="29" t="s">
        <v>57</v>
      </c>
      <c r="O27" s="18">
        <v>1</v>
      </c>
      <c r="P27" s="18">
        <v>1</v>
      </c>
      <c r="Q27" s="18">
        <v>1</v>
      </c>
      <c r="R27" s="18">
        <v>1</v>
      </c>
      <c r="S27" s="18" t="s">
        <v>46</v>
      </c>
      <c r="T27" s="34" t="s">
        <v>99</v>
      </c>
      <c r="U27" s="35">
        <v>2893.03</v>
      </c>
      <c r="V27" s="35">
        <v>1.63</v>
      </c>
      <c r="W27" s="35">
        <f t="shared" si="1"/>
        <v>4715.6388999999999</v>
      </c>
      <c r="X27" s="116" t="s">
        <v>30</v>
      </c>
    </row>
    <row r="28" spans="1:24" ht="357" customHeight="1" x14ac:dyDescent="0.3">
      <c r="A28" s="16" t="s">
        <v>83</v>
      </c>
      <c r="B28" s="17" t="s">
        <v>84</v>
      </c>
      <c r="C28" s="17" t="s">
        <v>85</v>
      </c>
      <c r="D28" s="17" t="s">
        <v>88</v>
      </c>
      <c r="E28" s="33" t="s">
        <v>100</v>
      </c>
      <c r="F28" s="33" t="s">
        <v>79</v>
      </c>
      <c r="G28" s="18" t="s">
        <v>30</v>
      </c>
      <c r="H28" s="18" t="s">
        <v>36</v>
      </c>
      <c r="I28" s="18">
        <v>2024</v>
      </c>
      <c r="J28" s="18">
        <v>100</v>
      </c>
      <c r="K28" s="29" t="s">
        <v>101</v>
      </c>
      <c r="L28" s="18" t="s">
        <v>80</v>
      </c>
      <c r="M28" s="18" t="s">
        <v>81</v>
      </c>
      <c r="N28" s="29" t="s">
        <v>57</v>
      </c>
      <c r="O28" s="18">
        <v>1</v>
      </c>
      <c r="P28" s="18">
        <v>1</v>
      </c>
      <c r="Q28" s="18">
        <v>1</v>
      </c>
      <c r="R28" s="18">
        <v>2</v>
      </c>
      <c r="S28" s="18" t="s">
        <v>32</v>
      </c>
      <c r="T28" s="34" t="s">
        <v>102</v>
      </c>
      <c r="U28" s="35">
        <v>6830.42</v>
      </c>
      <c r="V28" s="35">
        <v>1.19</v>
      </c>
      <c r="W28" s="35">
        <f t="shared" si="1"/>
        <v>16256.399599999999</v>
      </c>
      <c r="X28" s="116" t="s">
        <v>30</v>
      </c>
    </row>
    <row r="29" spans="1:24" ht="56.25" x14ac:dyDescent="0.3">
      <c r="A29" s="16" t="s">
        <v>83</v>
      </c>
      <c r="B29" s="17" t="s">
        <v>84</v>
      </c>
      <c r="C29" s="17" t="s">
        <v>85</v>
      </c>
      <c r="D29" s="17" t="s">
        <v>76</v>
      </c>
      <c r="E29" s="33" t="s">
        <v>103</v>
      </c>
      <c r="F29" s="33" t="s">
        <v>79</v>
      </c>
      <c r="G29" s="18" t="s">
        <v>30</v>
      </c>
      <c r="H29" s="18" t="s">
        <v>36</v>
      </c>
      <c r="I29" s="18">
        <v>2024</v>
      </c>
      <c r="J29" s="18">
        <v>100</v>
      </c>
      <c r="K29" s="29" t="s">
        <v>104</v>
      </c>
      <c r="L29" s="18" t="s">
        <v>80</v>
      </c>
      <c r="M29" s="18" t="s">
        <v>81</v>
      </c>
      <c r="N29" s="29" t="s">
        <v>57</v>
      </c>
      <c r="O29" s="18">
        <v>1</v>
      </c>
      <c r="P29" s="18">
        <v>1</v>
      </c>
      <c r="Q29" s="18">
        <v>1</v>
      </c>
      <c r="R29" s="18">
        <v>1</v>
      </c>
      <c r="S29" s="18" t="s">
        <v>105</v>
      </c>
      <c r="T29" s="34" t="s">
        <v>106</v>
      </c>
      <c r="U29" s="35">
        <v>93308.14</v>
      </c>
      <c r="V29" s="35">
        <v>1</v>
      </c>
      <c r="W29" s="35">
        <f t="shared" si="1"/>
        <v>93308.14</v>
      </c>
      <c r="X29" s="116" t="s">
        <v>30</v>
      </c>
    </row>
    <row r="30" spans="1:24" ht="56.25" x14ac:dyDescent="0.3">
      <c r="A30" s="16" t="s">
        <v>83</v>
      </c>
      <c r="B30" s="17" t="s">
        <v>84</v>
      </c>
      <c r="C30" s="17" t="s">
        <v>85</v>
      </c>
      <c r="D30" s="17" t="s">
        <v>48</v>
      </c>
      <c r="E30" s="33" t="s">
        <v>107</v>
      </c>
      <c r="F30" s="33" t="s">
        <v>79</v>
      </c>
      <c r="G30" s="18" t="s">
        <v>30</v>
      </c>
      <c r="H30" s="18" t="s">
        <v>36</v>
      </c>
      <c r="I30" s="18">
        <v>2024</v>
      </c>
      <c r="J30" s="18">
        <v>100</v>
      </c>
      <c r="K30" s="29" t="s">
        <v>108</v>
      </c>
      <c r="L30" s="18" t="s">
        <v>80</v>
      </c>
      <c r="M30" s="18" t="s">
        <v>81</v>
      </c>
      <c r="N30" s="29" t="s">
        <v>57</v>
      </c>
      <c r="O30" s="18">
        <v>1</v>
      </c>
      <c r="P30" s="18">
        <v>1</v>
      </c>
      <c r="Q30" s="18">
        <v>1</v>
      </c>
      <c r="R30" s="18">
        <v>4</v>
      </c>
      <c r="S30" s="18" t="s">
        <v>40</v>
      </c>
      <c r="T30" s="34" t="s">
        <v>109</v>
      </c>
      <c r="U30" s="35">
        <v>55599.14</v>
      </c>
      <c r="V30" s="35">
        <v>1.49</v>
      </c>
      <c r="W30" s="35">
        <f t="shared" si="1"/>
        <v>331370.87439999997</v>
      </c>
      <c r="X30" s="116" t="s">
        <v>30</v>
      </c>
    </row>
    <row r="31" spans="1:24" ht="56.25" x14ac:dyDescent="0.3">
      <c r="A31" s="16" t="s">
        <v>83</v>
      </c>
      <c r="B31" s="17" t="s">
        <v>84</v>
      </c>
      <c r="C31" s="17" t="s">
        <v>85</v>
      </c>
      <c r="D31" s="33" t="s">
        <v>110</v>
      </c>
      <c r="E31" s="33" t="s">
        <v>111</v>
      </c>
      <c r="F31" s="33" t="s">
        <v>79</v>
      </c>
      <c r="G31" s="18" t="s">
        <v>30</v>
      </c>
      <c r="H31" s="18" t="s">
        <v>36</v>
      </c>
      <c r="I31" s="18">
        <v>2024</v>
      </c>
      <c r="J31" s="18">
        <v>100</v>
      </c>
      <c r="K31" s="29" t="s">
        <v>112</v>
      </c>
      <c r="L31" s="18" t="s">
        <v>80</v>
      </c>
      <c r="M31" s="18" t="s">
        <v>81</v>
      </c>
      <c r="N31" s="29" t="s">
        <v>57</v>
      </c>
      <c r="O31" s="18">
        <v>1</v>
      </c>
      <c r="P31" s="18">
        <v>1</v>
      </c>
      <c r="Q31" s="18">
        <v>1</v>
      </c>
      <c r="R31" s="18">
        <v>4</v>
      </c>
      <c r="S31" s="18" t="s">
        <v>32</v>
      </c>
      <c r="T31" s="34" t="s">
        <v>113</v>
      </c>
      <c r="U31" s="35">
        <v>823.03</v>
      </c>
      <c r="V31" s="35">
        <v>1.63</v>
      </c>
      <c r="W31" s="35">
        <f t="shared" si="1"/>
        <v>5366.1555999999991</v>
      </c>
      <c r="X31" s="116" t="s">
        <v>30</v>
      </c>
    </row>
    <row r="32" spans="1:24" ht="56.25" x14ac:dyDescent="0.3">
      <c r="A32" s="16" t="s">
        <v>83</v>
      </c>
      <c r="B32" s="17" t="s">
        <v>84</v>
      </c>
      <c r="C32" s="17" t="s">
        <v>85</v>
      </c>
      <c r="D32" s="17" t="s">
        <v>48</v>
      </c>
      <c r="E32" s="33" t="s">
        <v>114</v>
      </c>
      <c r="F32" s="33" t="s">
        <v>79</v>
      </c>
      <c r="G32" s="18" t="s">
        <v>30</v>
      </c>
      <c r="H32" s="18" t="s">
        <v>36</v>
      </c>
      <c r="I32" s="18">
        <v>2024</v>
      </c>
      <c r="J32" s="16" t="s">
        <v>115</v>
      </c>
      <c r="K32" s="29" t="s">
        <v>116</v>
      </c>
      <c r="L32" s="18" t="s">
        <v>80</v>
      </c>
      <c r="M32" s="18" t="s">
        <v>81</v>
      </c>
      <c r="N32" s="29" t="s">
        <v>57</v>
      </c>
      <c r="O32" s="18">
        <v>1</v>
      </c>
      <c r="P32" s="18">
        <v>1</v>
      </c>
      <c r="Q32" s="18">
        <v>1</v>
      </c>
      <c r="R32" s="18">
        <v>1</v>
      </c>
      <c r="S32" s="18" t="s">
        <v>40</v>
      </c>
      <c r="T32" s="34" t="s">
        <v>117</v>
      </c>
      <c r="U32" s="35">
        <v>11252.65</v>
      </c>
      <c r="V32" s="35">
        <v>1.66</v>
      </c>
      <c r="W32" s="35">
        <f t="shared" si="1"/>
        <v>18679.398999999998</v>
      </c>
      <c r="X32" s="116" t="s">
        <v>30</v>
      </c>
    </row>
    <row r="33" spans="1:24" ht="20.25" customHeight="1" x14ac:dyDescent="0.3">
      <c r="A33" s="75" t="s">
        <v>83</v>
      </c>
      <c r="B33" s="76" t="s">
        <v>84</v>
      </c>
      <c r="C33" s="76" t="s">
        <v>85</v>
      </c>
      <c r="D33" s="76" t="s">
        <v>30</v>
      </c>
      <c r="E33" s="76" t="s">
        <v>35</v>
      </c>
      <c r="F33" s="75" t="s">
        <v>30</v>
      </c>
      <c r="G33" s="25" t="s">
        <v>30</v>
      </c>
      <c r="H33" s="25" t="s">
        <v>30</v>
      </c>
      <c r="I33" s="25" t="s">
        <v>30</v>
      </c>
      <c r="J33" s="26" t="s">
        <v>30</v>
      </c>
      <c r="K33" s="25" t="s">
        <v>30</v>
      </c>
      <c r="L33" s="26" t="s">
        <v>30</v>
      </c>
      <c r="M33" s="26" t="s">
        <v>30</v>
      </c>
      <c r="N33" s="26" t="s">
        <v>30</v>
      </c>
      <c r="O33" s="26" t="s">
        <v>30</v>
      </c>
      <c r="P33" s="26" t="s">
        <v>30</v>
      </c>
      <c r="Q33" s="26" t="s">
        <v>30</v>
      </c>
      <c r="R33" s="26" t="s">
        <v>30</v>
      </c>
      <c r="S33" s="26" t="s">
        <v>30</v>
      </c>
      <c r="T33" s="27" t="s">
        <v>30</v>
      </c>
      <c r="U33" s="28" t="s">
        <v>30</v>
      </c>
      <c r="V33" s="28" t="s">
        <v>30</v>
      </c>
      <c r="W33" s="28">
        <f>SUM(W22:W32)</f>
        <v>673577.60090000008</v>
      </c>
      <c r="X33" s="117" t="s">
        <v>30</v>
      </c>
    </row>
    <row r="34" spans="1:24" ht="56.25" x14ac:dyDescent="0.3">
      <c r="A34" s="16" t="s">
        <v>49</v>
      </c>
      <c r="B34" s="17" t="s">
        <v>118</v>
      </c>
      <c r="C34" s="17" t="s">
        <v>119</v>
      </c>
      <c r="D34" s="17" t="s">
        <v>48</v>
      </c>
      <c r="E34" s="29" t="s">
        <v>120</v>
      </c>
      <c r="F34" s="29" t="s">
        <v>121</v>
      </c>
      <c r="G34" s="18" t="s">
        <v>30</v>
      </c>
      <c r="H34" s="18" t="s">
        <v>31</v>
      </c>
      <c r="I34" s="18">
        <v>2024</v>
      </c>
      <c r="J34" s="18">
        <v>35</v>
      </c>
      <c r="K34" s="29" t="s">
        <v>122</v>
      </c>
      <c r="L34" s="18" t="s">
        <v>123</v>
      </c>
      <c r="M34" s="18" t="s">
        <v>81</v>
      </c>
      <c r="N34" s="29" t="s">
        <v>57</v>
      </c>
      <c r="O34" s="18">
        <v>1</v>
      </c>
      <c r="P34" s="18">
        <v>1</v>
      </c>
      <c r="Q34" s="18">
        <v>1</v>
      </c>
      <c r="R34" s="18">
        <v>6</v>
      </c>
      <c r="S34" s="18" t="s">
        <v>40</v>
      </c>
      <c r="T34" s="34" t="s">
        <v>124</v>
      </c>
      <c r="U34" s="35">
        <v>5058.3</v>
      </c>
      <c r="V34" s="35">
        <v>1.49</v>
      </c>
      <c r="W34" s="35">
        <f t="shared" si="1"/>
        <v>45221.202000000005</v>
      </c>
      <c r="X34" s="116" t="s">
        <v>30</v>
      </c>
    </row>
    <row r="35" spans="1:24" ht="93.75" x14ac:dyDescent="0.3">
      <c r="A35" s="16" t="s">
        <v>49</v>
      </c>
      <c r="B35" s="17" t="s">
        <v>118</v>
      </c>
      <c r="C35" s="17" t="s">
        <v>119</v>
      </c>
      <c r="D35" s="17" t="s">
        <v>125</v>
      </c>
      <c r="E35" s="29" t="s">
        <v>33</v>
      </c>
      <c r="F35" s="29" t="s">
        <v>121</v>
      </c>
      <c r="G35" s="18" t="s">
        <v>30</v>
      </c>
      <c r="H35" s="18" t="s">
        <v>31</v>
      </c>
      <c r="I35" s="18">
        <v>2024</v>
      </c>
      <c r="J35" s="18" t="s">
        <v>30</v>
      </c>
      <c r="K35" s="29" t="s">
        <v>126</v>
      </c>
      <c r="L35" s="18" t="s">
        <v>123</v>
      </c>
      <c r="M35" s="18" t="s">
        <v>81</v>
      </c>
      <c r="N35" s="29" t="s">
        <v>57</v>
      </c>
      <c r="O35" s="18">
        <v>1</v>
      </c>
      <c r="P35" s="18">
        <v>1</v>
      </c>
      <c r="Q35" s="18">
        <v>1</v>
      </c>
      <c r="R35" s="18">
        <v>2.2999999999999998</v>
      </c>
      <c r="S35" s="18" t="s">
        <v>127</v>
      </c>
      <c r="T35" s="34" t="s">
        <v>128</v>
      </c>
      <c r="U35" s="35">
        <v>504.24</v>
      </c>
      <c r="V35" s="35">
        <v>1.66</v>
      </c>
      <c r="W35" s="35">
        <f t="shared" si="1"/>
        <v>1925.1883199999997</v>
      </c>
      <c r="X35" s="116" t="s">
        <v>30</v>
      </c>
    </row>
    <row r="36" spans="1:24" ht="20.25" customHeight="1" x14ac:dyDescent="0.3">
      <c r="A36" s="75" t="s">
        <v>49</v>
      </c>
      <c r="B36" s="76" t="s">
        <v>118</v>
      </c>
      <c r="C36" s="76" t="s">
        <v>119</v>
      </c>
      <c r="D36" s="76" t="s">
        <v>30</v>
      </c>
      <c r="E36" s="76" t="s">
        <v>35</v>
      </c>
      <c r="F36" s="75" t="s">
        <v>30</v>
      </c>
      <c r="G36" s="25" t="s">
        <v>30</v>
      </c>
      <c r="H36" s="25" t="s">
        <v>30</v>
      </c>
      <c r="I36" s="25" t="s">
        <v>30</v>
      </c>
      <c r="J36" s="26" t="s">
        <v>30</v>
      </c>
      <c r="K36" s="25" t="s">
        <v>30</v>
      </c>
      <c r="L36" s="26" t="s">
        <v>30</v>
      </c>
      <c r="M36" s="26" t="s">
        <v>30</v>
      </c>
      <c r="N36" s="26" t="s">
        <v>30</v>
      </c>
      <c r="O36" s="26" t="s">
        <v>30</v>
      </c>
      <c r="P36" s="26" t="s">
        <v>30</v>
      </c>
      <c r="Q36" s="26" t="s">
        <v>30</v>
      </c>
      <c r="R36" s="26" t="s">
        <v>30</v>
      </c>
      <c r="S36" s="26" t="s">
        <v>30</v>
      </c>
      <c r="T36" s="27" t="s">
        <v>30</v>
      </c>
      <c r="U36" s="28" t="s">
        <v>30</v>
      </c>
      <c r="V36" s="28" t="s">
        <v>30</v>
      </c>
      <c r="W36" s="28">
        <f>SUM(W34:W35)</f>
        <v>47146.390320000006</v>
      </c>
      <c r="X36" s="117" t="s">
        <v>30</v>
      </c>
    </row>
    <row r="37" spans="1:24" ht="75" x14ac:dyDescent="0.3">
      <c r="A37" s="16" t="s">
        <v>49</v>
      </c>
      <c r="B37" s="17" t="s">
        <v>131</v>
      </c>
      <c r="C37" s="17" t="s">
        <v>132</v>
      </c>
      <c r="D37" s="17" t="s">
        <v>88</v>
      </c>
      <c r="E37" s="29" t="s">
        <v>62</v>
      </c>
      <c r="F37" s="29" t="s">
        <v>121</v>
      </c>
      <c r="G37" s="18" t="s">
        <v>30</v>
      </c>
      <c r="H37" s="18" t="s">
        <v>31</v>
      </c>
      <c r="I37" s="18">
        <v>2024</v>
      </c>
      <c r="J37" s="18">
        <v>110</v>
      </c>
      <c r="K37" s="29" t="s">
        <v>133</v>
      </c>
      <c r="L37" s="18" t="s">
        <v>123</v>
      </c>
      <c r="M37" s="18" t="s">
        <v>81</v>
      </c>
      <c r="N37" s="29" t="s">
        <v>57</v>
      </c>
      <c r="O37" s="18">
        <v>1</v>
      </c>
      <c r="P37" s="18">
        <v>1</v>
      </c>
      <c r="Q37" s="18">
        <v>1</v>
      </c>
      <c r="R37" s="18">
        <v>1</v>
      </c>
      <c r="S37" s="18" t="s">
        <v>32</v>
      </c>
      <c r="T37" s="34" t="s">
        <v>95</v>
      </c>
      <c r="U37" s="35">
        <v>3659.78</v>
      </c>
      <c r="V37" s="35">
        <v>1.63</v>
      </c>
      <c r="W37" s="35">
        <f t="shared" si="1"/>
        <v>5965.4413999999997</v>
      </c>
      <c r="X37" s="116" t="s">
        <v>30</v>
      </c>
    </row>
    <row r="38" spans="1:24" ht="20.25" customHeight="1" x14ac:dyDescent="0.3">
      <c r="A38" s="75" t="s">
        <v>49</v>
      </c>
      <c r="B38" s="76" t="s">
        <v>131</v>
      </c>
      <c r="C38" s="76" t="s">
        <v>132</v>
      </c>
      <c r="D38" s="76" t="s">
        <v>30</v>
      </c>
      <c r="E38" s="76" t="s">
        <v>35</v>
      </c>
      <c r="F38" s="75" t="s">
        <v>30</v>
      </c>
      <c r="G38" s="25" t="s">
        <v>30</v>
      </c>
      <c r="H38" s="25" t="s">
        <v>30</v>
      </c>
      <c r="I38" s="25" t="s">
        <v>30</v>
      </c>
      <c r="J38" s="26" t="s">
        <v>30</v>
      </c>
      <c r="K38" s="25" t="s">
        <v>30</v>
      </c>
      <c r="L38" s="26" t="s">
        <v>30</v>
      </c>
      <c r="M38" s="26" t="s">
        <v>30</v>
      </c>
      <c r="N38" s="26" t="s">
        <v>30</v>
      </c>
      <c r="O38" s="26" t="s">
        <v>30</v>
      </c>
      <c r="P38" s="26" t="s">
        <v>30</v>
      </c>
      <c r="Q38" s="26" t="s">
        <v>30</v>
      </c>
      <c r="R38" s="26" t="s">
        <v>30</v>
      </c>
      <c r="S38" s="26" t="s">
        <v>30</v>
      </c>
      <c r="T38" s="27" t="s">
        <v>30</v>
      </c>
      <c r="U38" s="28" t="s">
        <v>30</v>
      </c>
      <c r="V38" s="28" t="s">
        <v>30</v>
      </c>
      <c r="W38" s="28">
        <f>SUM(W37)</f>
        <v>5965.4413999999997</v>
      </c>
      <c r="X38" s="117" t="s">
        <v>30</v>
      </c>
    </row>
    <row r="39" spans="1:24" ht="375" x14ac:dyDescent="0.3">
      <c r="A39" s="16" t="s">
        <v>49</v>
      </c>
      <c r="B39" s="17" t="s">
        <v>134</v>
      </c>
      <c r="C39" s="17" t="s">
        <v>135</v>
      </c>
      <c r="D39" s="17" t="s">
        <v>136</v>
      </c>
      <c r="E39" s="29" t="s">
        <v>38</v>
      </c>
      <c r="F39" s="29" t="s">
        <v>121</v>
      </c>
      <c r="G39" s="18" t="s">
        <v>30</v>
      </c>
      <c r="H39" s="18" t="s">
        <v>36</v>
      </c>
      <c r="I39" s="18">
        <v>2025</v>
      </c>
      <c r="J39" s="18">
        <v>110</v>
      </c>
      <c r="K39" s="29" t="s">
        <v>137</v>
      </c>
      <c r="L39" s="18" t="s">
        <v>123</v>
      </c>
      <c r="M39" s="18" t="s">
        <v>81</v>
      </c>
      <c r="N39" s="29" t="s">
        <v>57</v>
      </c>
      <c r="O39" s="18">
        <v>1</v>
      </c>
      <c r="P39" s="18">
        <v>1</v>
      </c>
      <c r="Q39" s="18">
        <v>1</v>
      </c>
      <c r="R39" s="18">
        <v>1</v>
      </c>
      <c r="S39" s="18" t="s">
        <v>32</v>
      </c>
      <c r="T39" s="34" t="s">
        <v>102</v>
      </c>
      <c r="U39" s="35">
        <v>6830.42</v>
      </c>
      <c r="V39" s="35">
        <v>1.19</v>
      </c>
      <c r="W39" s="35">
        <f>O39*P39*Q39*R39*U39*V39</f>
        <v>8128.1997999999994</v>
      </c>
      <c r="X39" s="116" t="s">
        <v>30</v>
      </c>
    </row>
    <row r="40" spans="1:24" ht="20.25" customHeight="1" x14ac:dyDescent="0.3">
      <c r="A40" s="75" t="s">
        <v>49</v>
      </c>
      <c r="B40" s="76" t="s">
        <v>134</v>
      </c>
      <c r="C40" s="76" t="s">
        <v>135</v>
      </c>
      <c r="D40" s="76" t="s">
        <v>30</v>
      </c>
      <c r="E40" s="76" t="s">
        <v>35</v>
      </c>
      <c r="F40" s="75" t="s">
        <v>30</v>
      </c>
      <c r="G40" s="75" t="s">
        <v>30</v>
      </c>
      <c r="H40" s="75" t="s">
        <v>30</v>
      </c>
      <c r="I40" s="75" t="s">
        <v>30</v>
      </c>
      <c r="J40" s="75" t="s">
        <v>30</v>
      </c>
      <c r="K40" s="75" t="s">
        <v>30</v>
      </c>
      <c r="L40" s="75" t="s">
        <v>30</v>
      </c>
      <c r="M40" s="75" t="s">
        <v>30</v>
      </c>
      <c r="N40" s="75" t="s">
        <v>30</v>
      </c>
      <c r="O40" s="75" t="s">
        <v>30</v>
      </c>
      <c r="P40" s="75" t="s">
        <v>30</v>
      </c>
      <c r="Q40" s="75" t="s">
        <v>30</v>
      </c>
      <c r="R40" s="75" t="s">
        <v>30</v>
      </c>
      <c r="S40" s="75" t="s">
        <v>30</v>
      </c>
      <c r="T40" s="75" t="s">
        <v>30</v>
      </c>
      <c r="U40" s="75" t="s">
        <v>30</v>
      </c>
      <c r="V40" s="75" t="s">
        <v>30</v>
      </c>
      <c r="W40" s="28">
        <f>SUM(W39)</f>
        <v>8128.1997999999994</v>
      </c>
      <c r="X40" s="117" t="s">
        <v>30</v>
      </c>
    </row>
    <row r="41" spans="1:24" ht="93.75" x14ac:dyDescent="0.3">
      <c r="A41" s="16" t="s">
        <v>49</v>
      </c>
      <c r="B41" s="17" t="s">
        <v>138</v>
      </c>
      <c r="C41" s="17" t="s">
        <v>139</v>
      </c>
      <c r="D41" s="17" t="s">
        <v>48</v>
      </c>
      <c r="E41" s="29" t="s">
        <v>140</v>
      </c>
      <c r="F41" s="29" t="s">
        <v>121</v>
      </c>
      <c r="G41" s="18" t="s">
        <v>30</v>
      </c>
      <c r="H41" s="18" t="s">
        <v>31</v>
      </c>
      <c r="I41" s="18">
        <v>2029</v>
      </c>
      <c r="J41" s="77">
        <v>100</v>
      </c>
      <c r="K41" s="29" t="s">
        <v>141</v>
      </c>
      <c r="L41" s="18" t="s">
        <v>123</v>
      </c>
      <c r="M41" s="18" t="s">
        <v>81</v>
      </c>
      <c r="N41" s="29" t="s">
        <v>57</v>
      </c>
      <c r="O41" s="18">
        <v>1</v>
      </c>
      <c r="P41" s="18">
        <v>1</v>
      </c>
      <c r="Q41" s="18">
        <v>1</v>
      </c>
      <c r="R41" s="18">
        <v>2</v>
      </c>
      <c r="S41" s="18" t="s">
        <v>40</v>
      </c>
      <c r="T41" s="114" t="s">
        <v>87</v>
      </c>
      <c r="U41" s="35">
        <v>113834.57</v>
      </c>
      <c r="V41" s="35">
        <v>1.53</v>
      </c>
      <c r="W41" s="35">
        <f t="shared" ref="W41:W60" si="2">O41*P41*Q41*R41*U41*V41</f>
        <v>348333.78420000005</v>
      </c>
      <c r="X41" s="116" t="s">
        <v>30</v>
      </c>
    </row>
    <row r="42" spans="1:24" ht="93.75" x14ac:dyDescent="0.3">
      <c r="A42" s="16" t="s">
        <v>49</v>
      </c>
      <c r="B42" s="17" t="s">
        <v>138</v>
      </c>
      <c r="C42" s="17" t="s">
        <v>139</v>
      </c>
      <c r="D42" s="17" t="s">
        <v>48</v>
      </c>
      <c r="E42" s="29" t="s">
        <v>142</v>
      </c>
      <c r="F42" s="29" t="s">
        <v>121</v>
      </c>
      <c r="G42" s="18" t="s">
        <v>30</v>
      </c>
      <c r="H42" s="18" t="s">
        <v>31</v>
      </c>
      <c r="I42" s="18">
        <v>2029</v>
      </c>
      <c r="J42" s="18">
        <v>100</v>
      </c>
      <c r="K42" s="29" t="s">
        <v>130</v>
      </c>
      <c r="L42" s="18" t="s">
        <v>123</v>
      </c>
      <c r="M42" s="18" t="s">
        <v>81</v>
      </c>
      <c r="N42" s="29" t="s">
        <v>57</v>
      </c>
      <c r="O42" s="18">
        <v>1</v>
      </c>
      <c r="P42" s="18">
        <v>1</v>
      </c>
      <c r="Q42" s="18">
        <v>1</v>
      </c>
      <c r="R42" s="18">
        <v>8</v>
      </c>
      <c r="S42" s="18" t="s">
        <v>40</v>
      </c>
      <c r="T42" s="34" t="s">
        <v>109</v>
      </c>
      <c r="U42" s="35">
        <v>55599.14</v>
      </c>
      <c r="V42" s="35">
        <v>1.49</v>
      </c>
      <c r="W42" s="35">
        <f t="shared" si="2"/>
        <v>662741.74879999994</v>
      </c>
      <c r="X42" s="116" t="s">
        <v>30</v>
      </c>
    </row>
    <row r="43" spans="1:24" ht="93.75" x14ac:dyDescent="0.3">
      <c r="A43" s="16" t="s">
        <v>49</v>
      </c>
      <c r="B43" s="17" t="s">
        <v>138</v>
      </c>
      <c r="C43" s="17" t="s">
        <v>139</v>
      </c>
      <c r="D43" s="17" t="s">
        <v>48</v>
      </c>
      <c r="E43" s="29" t="s">
        <v>114</v>
      </c>
      <c r="F43" s="29" t="s">
        <v>121</v>
      </c>
      <c r="G43" s="18" t="s">
        <v>30</v>
      </c>
      <c r="H43" s="18" t="s">
        <v>31</v>
      </c>
      <c r="I43" s="18">
        <v>2029</v>
      </c>
      <c r="J43" s="18">
        <v>100</v>
      </c>
      <c r="K43" s="29" t="s">
        <v>143</v>
      </c>
      <c r="L43" s="18" t="s">
        <v>123</v>
      </c>
      <c r="M43" s="18" t="s">
        <v>81</v>
      </c>
      <c r="N43" s="29" t="s">
        <v>57</v>
      </c>
      <c r="O43" s="18">
        <v>1</v>
      </c>
      <c r="P43" s="18">
        <v>1</v>
      </c>
      <c r="Q43" s="18">
        <v>1</v>
      </c>
      <c r="R43" s="18">
        <v>2</v>
      </c>
      <c r="S43" s="18" t="s">
        <v>40</v>
      </c>
      <c r="T43" s="34" t="s">
        <v>117</v>
      </c>
      <c r="U43" s="35">
        <v>11252.65</v>
      </c>
      <c r="V43" s="35">
        <v>1.66</v>
      </c>
      <c r="W43" s="35">
        <f t="shared" si="2"/>
        <v>37358.797999999995</v>
      </c>
      <c r="X43" s="116" t="s">
        <v>30</v>
      </c>
    </row>
    <row r="44" spans="1:24" ht="300" x14ac:dyDescent="0.3">
      <c r="A44" s="16" t="s">
        <v>49</v>
      </c>
      <c r="B44" s="17" t="s">
        <v>138</v>
      </c>
      <c r="C44" s="17" t="s">
        <v>139</v>
      </c>
      <c r="D44" s="17" t="s">
        <v>88</v>
      </c>
      <c r="E44" s="29" t="s">
        <v>89</v>
      </c>
      <c r="F44" s="29" t="s">
        <v>121</v>
      </c>
      <c r="G44" s="18" t="s">
        <v>30</v>
      </c>
      <c r="H44" s="18" t="s">
        <v>31</v>
      </c>
      <c r="I44" s="18">
        <v>2029</v>
      </c>
      <c r="J44" s="18">
        <v>100</v>
      </c>
      <c r="K44" s="29" t="s">
        <v>144</v>
      </c>
      <c r="L44" s="18" t="s">
        <v>123</v>
      </c>
      <c r="M44" s="18" t="s">
        <v>81</v>
      </c>
      <c r="N44" s="29" t="s">
        <v>57</v>
      </c>
      <c r="O44" s="18">
        <v>1</v>
      </c>
      <c r="P44" s="18">
        <v>1</v>
      </c>
      <c r="Q44" s="18">
        <v>1</v>
      </c>
      <c r="R44" s="18">
        <v>1</v>
      </c>
      <c r="S44" s="18" t="s">
        <v>32</v>
      </c>
      <c r="T44" s="34" t="s">
        <v>93</v>
      </c>
      <c r="U44" s="35">
        <v>2744.78</v>
      </c>
      <c r="V44" s="35">
        <v>1.63</v>
      </c>
      <c r="W44" s="35">
        <f t="shared" si="2"/>
        <v>4473.9913999999999</v>
      </c>
      <c r="X44" s="116" t="s">
        <v>30</v>
      </c>
    </row>
    <row r="45" spans="1:24" ht="168.75" x14ac:dyDescent="0.3">
      <c r="A45" s="16" t="s">
        <v>49</v>
      </c>
      <c r="B45" s="17" t="s">
        <v>138</v>
      </c>
      <c r="C45" s="17" t="s">
        <v>139</v>
      </c>
      <c r="D45" s="17" t="s">
        <v>88</v>
      </c>
      <c r="E45" s="29" t="s">
        <v>89</v>
      </c>
      <c r="F45" s="29" t="s">
        <v>121</v>
      </c>
      <c r="G45" s="18" t="s">
        <v>30</v>
      </c>
      <c r="H45" s="18" t="s">
        <v>31</v>
      </c>
      <c r="I45" s="18">
        <v>2029</v>
      </c>
      <c r="J45" s="18">
        <v>100</v>
      </c>
      <c r="K45" s="29" t="s">
        <v>145</v>
      </c>
      <c r="L45" s="18" t="s">
        <v>123</v>
      </c>
      <c r="M45" s="18" t="s">
        <v>81</v>
      </c>
      <c r="N45" s="29" t="s">
        <v>57</v>
      </c>
      <c r="O45" s="18">
        <v>1</v>
      </c>
      <c r="P45" s="18">
        <v>1</v>
      </c>
      <c r="Q45" s="18">
        <v>1</v>
      </c>
      <c r="R45" s="18">
        <v>2</v>
      </c>
      <c r="S45" s="18" t="s">
        <v>32</v>
      </c>
      <c r="T45" s="34" t="s">
        <v>95</v>
      </c>
      <c r="U45" s="35">
        <v>3659.78</v>
      </c>
      <c r="V45" s="35">
        <v>1.63</v>
      </c>
      <c r="W45" s="35">
        <f t="shared" si="2"/>
        <v>11930.882799999999</v>
      </c>
      <c r="X45" s="116" t="s">
        <v>30</v>
      </c>
    </row>
    <row r="46" spans="1:24" ht="112.5" x14ac:dyDescent="0.3">
      <c r="A46" s="16" t="s">
        <v>49</v>
      </c>
      <c r="B46" s="17" t="s">
        <v>138</v>
      </c>
      <c r="C46" s="17" t="s">
        <v>139</v>
      </c>
      <c r="D46" s="17" t="s">
        <v>88</v>
      </c>
      <c r="E46" s="29" t="s">
        <v>89</v>
      </c>
      <c r="F46" s="29" t="s">
        <v>121</v>
      </c>
      <c r="G46" s="18" t="s">
        <v>30</v>
      </c>
      <c r="H46" s="18" t="s">
        <v>31</v>
      </c>
      <c r="I46" s="18">
        <v>2029</v>
      </c>
      <c r="J46" s="18">
        <v>100</v>
      </c>
      <c r="K46" s="29" t="s">
        <v>90</v>
      </c>
      <c r="L46" s="18" t="s">
        <v>123</v>
      </c>
      <c r="M46" s="18" t="s">
        <v>81</v>
      </c>
      <c r="N46" s="29" t="s">
        <v>57</v>
      </c>
      <c r="O46" s="18">
        <v>1</v>
      </c>
      <c r="P46" s="18">
        <v>1</v>
      </c>
      <c r="Q46" s="18">
        <v>1</v>
      </c>
      <c r="R46" s="18">
        <v>4</v>
      </c>
      <c r="S46" s="18" t="s">
        <v>32</v>
      </c>
      <c r="T46" s="34" t="s">
        <v>91</v>
      </c>
      <c r="U46" s="35">
        <v>4465.96</v>
      </c>
      <c r="V46" s="35">
        <v>1.63</v>
      </c>
      <c r="W46" s="35">
        <f t="shared" si="2"/>
        <v>29118.0592</v>
      </c>
      <c r="X46" s="116" t="s">
        <v>30</v>
      </c>
    </row>
    <row r="47" spans="1:24" ht="112.5" x14ac:dyDescent="0.3">
      <c r="A47" s="16" t="s">
        <v>49</v>
      </c>
      <c r="B47" s="17" t="s">
        <v>138</v>
      </c>
      <c r="C47" s="17" t="s">
        <v>139</v>
      </c>
      <c r="D47" s="17" t="s">
        <v>88</v>
      </c>
      <c r="E47" s="29" t="s">
        <v>89</v>
      </c>
      <c r="F47" s="29" t="s">
        <v>121</v>
      </c>
      <c r="G47" s="18" t="s">
        <v>30</v>
      </c>
      <c r="H47" s="18" t="s">
        <v>31</v>
      </c>
      <c r="I47" s="18">
        <v>2029</v>
      </c>
      <c r="J47" s="18">
        <v>100</v>
      </c>
      <c r="K47" s="29" t="s">
        <v>96</v>
      </c>
      <c r="L47" s="18" t="s">
        <v>123</v>
      </c>
      <c r="M47" s="18" t="s">
        <v>81</v>
      </c>
      <c r="N47" s="29" t="s">
        <v>57</v>
      </c>
      <c r="O47" s="18">
        <v>1</v>
      </c>
      <c r="P47" s="18">
        <v>1</v>
      </c>
      <c r="Q47" s="18">
        <v>1</v>
      </c>
      <c r="R47" s="18">
        <v>2</v>
      </c>
      <c r="S47" s="18" t="s">
        <v>32</v>
      </c>
      <c r="T47" s="34" t="s">
        <v>97</v>
      </c>
      <c r="U47" s="35">
        <v>2893.03</v>
      </c>
      <c r="V47" s="35">
        <v>1.63</v>
      </c>
      <c r="W47" s="35">
        <f t="shared" si="2"/>
        <v>9431.2777999999998</v>
      </c>
      <c r="X47" s="116" t="s">
        <v>30</v>
      </c>
    </row>
    <row r="48" spans="1:24" ht="150" x14ac:dyDescent="0.3">
      <c r="A48" s="16" t="s">
        <v>49</v>
      </c>
      <c r="B48" s="17" t="s">
        <v>138</v>
      </c>
      <c r="C48" s="17" t="s">
        <v>139</v>
      </c>
      <c r="D48" s="17" t="s">
        <v>88</v>
      </c>
      <c r="E48" s="29" t="s">
        <v>89</v>
      </c>
      <c r="F48" s="29" t="s">
        <v>121</v>
      </c>
      <c r="G48" s="18" t="s">
        <v>30</v>
      </c>
      <c r="H48" s="18" t="s">
        <v>31</v>
      </c>
      <c r="I48" s="18">
        <v>2029</v>
      </c>
      <c r="J48" s="18">
        <v>100</v>
      </c>
      <c r="K48" s="29" t="s">
        <v>98</v>
      </c>
      <c r="L48" s="18" t="s">
        <v>123</v>
      </c>
      <c r="M48" s="18" t="s">
        <v>81</v>
      </c>
      <c r="N48" s="29" t="s">
        <v>57</v>
      </c>
      <c r="O48" s="18">
        <v>1</v>
      </c>
      <c r="P48" s="18">
        <v>1</v>
      </c>
      <c r="Q48" s="18">
        <v>1</v>
      </c>
      <c r="R48" s="18">
        <v>2</v>
      </c>
      <c r="S48" s="18" t="s">
        <v>32</v>
      </c>
      <c r="T48" s="34" t="s">
        <v>99</v>
      </c>
      <c r="U48" s="35">
        <v>2893.03</v>
      </c>
      <c r="V48" s="35">
        <v>1.63</v>
      </c>
      <c r="W48" s="35">
        <f t="shared" si="2"/>
        <v>9431.2777999999998</v>
      </c>
      <c r="X48" s="116" t="s">
        <v>30</v>
      </c>
    </row>
    <row r="49" spans="1:24" ht="375" x14ac:dyDescent="0.3">
      <c r="A49" s="16" t="s">
        <v>49</v>
      </c>
      <c r="B49" s="17" t="s">
        <v>138</v>
      </c>
      <c r="C49" s="17" t="s">
        <v>139</v>
      </c>
      <c r="D49" s="17" t="s">
        <v>136</v>
      </c>
      <c r="E49" s="29" t="s">
        <v>38</v>
      </c>
      <c r="F49" s="29" t="s">
        <v>121</v>
      </c>
      <c r="G49" s="18" t="s">
        <v>30</v>
      </c>
      <c r="H49" s="18" t="s">
        <v>31</v>
      </c>
      <c r="I49" s="18">
        <v>2029</v>
      </c>
      <c r="J49" s="18">
        <v>100</v>
      </c>
      <c r="K49" s="29" t="s">
        <v>137</v>
      </c>
      <c r="L49" s="18" t="s">
        <v>123</v>
      </c>
      <c r="M49" s="18" t="s">
        <v>81</v>
      </c>
      <c r="N49" s="29" t="s">
        <v>57</v>
      </c>
      <c r="O49" s="18">
        <v>1</v>
      </c>
      <c r="P49" s="18">
        <v>1</v>
      </c>
      <c r="Q49" s="18">
        <v>1</v>
      </c>
      <c r="R49" s="18">
        <v>4</v>
      </c>
      <c r="S49" s="18" t="s">
        <v>32</v>
      </c>
      <c r="T49" s="34" t="s">
        <v>102</v>
      </c>
      <c r="U49" s="35">
        <v>6830.42</v>
      </c>
      <c r="V49" s="35">
        <v>1.19</v>
      </c>
      <c r="W49" s="35">
        <f t="shared" si="2"/>
        <v>32512.799199999998</v>
      </c>
      <c r="X49" s="116" t="s">
        <v>30</v>
      </c>
    </row>
    <row r="50" spans="1:24" ht="93.75" x14ac:dyDescent="0.3">
      <c r="A50" s="16" t="s">
        <v>49</v>
      </c>
      <c r="B50" s="17" t="s">
        <v>138</v>
      </c>
      <c r="C50" s="17" t="s">
        <v>139</v>
      </c>
      <c r="D50" s="33" t="s">
        <v>110</v>
      </c>
      <c r="E50" s="29" t="s">
        <v>111</v>
      </c>
      <c r="F50" s="29" t="s">
        <v>121</v>
      </c>
      <c r="G50" s="18" t="s">
        <v>30</v>
      </c>
      <c r="H50" s="18" t="s">
        <v>31</v>
      </c>
      <c r="I50" s="18">
        <v>2029</v>
      </c>
      <c r="J50" s="18">
        <v>100</v>
      </c>
      <c r="K50" s="29" t="s">
        <v>146</v>
      </c>
      <c r="L50" s="18" t="s">
        <v>123</v>
      </c>
      <c r="M50" s="18" t="s">
        <v>81</v>
      </c>
      <c r="N50" s="29" t="s">
        <v>57</v>
      </c>
      <c r="O50" s="18">
        <v>1</v>
      </c>
      <c r="P50" s="18">
        <v>1</v>
      </c>
      <c r="Q50" s="18">
        <v>1</v>
      </c>
      <c r="R50" s="18">
        <v>8</v>
      </c>
      <c r="S50" s="18" t="s">
        <v>32</v>
      </c>
      <c r="T50" s="34" t="s">
        <v>113</v>
      </c>
      <c r="U50" s="35">
        <v>823.03</v>
      </c>
      <c r="V50" s="35">
        <v>1.63</v>
      </c>
      <c r="W50" s="35">
        <f t="shared" si="2"/>
        <v>10732.311199999998</v>
      </c>
      <c r="X50" s="116" t="s">
        <v>30</v>
      </c>
    </row>
    <row r="51" spans="1:24" ht="93.75" x14ac:dyDescent="0.3">
      <c r="A51" s="16" t="s">
        <v>49</v>
      </c>
      <c r="B51" s="17" t="s">
        <v>138</v>
      </c>
      <c r="C51" s="17" t="s">
        <v>139</v>
      </c>
      <c r="D51" s="33" t="s">
        <v>103</v>
      </c>
      <c r="E51" s="29" t="s">
        <v>147</v>
      </c>
      <c r="F51" s="29" t="s">
        <v>121</v>
      </c>
      <c r="G51" s="18" t="s">
        <v>30</v>
      </c>
      <c r="H51" s="18" t="s">
        <v>31</v>
      </c>
      <c r="I51" s="18">
        <v>2029</v>
      </c>
      <c r="J51" s="18">
        <v>100</v>
      </c>
      <c r="K51" s="29" t="s">
        <v>148</v>
      </c>
      <c r="L51" s="18" t="s">
        <v>123</v>
      </c>
      <c r="M51" s="18" t="s">
        <v>81</v>
      </c>
      <c r="N51" s="29" t="s">
        <v>57</v>
      </c>
      <c r="O51" s="18">
        <v>1</v>
      </c>
      <c r="P51" s="18">
        <v>1</v>
      </c>
      <c r="Q51" s="18">
        <v>1</v>
      </c>
      <c r="R51" s="18">
        <v>2</v>
      </c>
      <c r="S51" s="18" t="s">
        <v>149</v>
      </c>
      <c r="T51" s="34" t="s">
        <v>106</v>
      </c>
      <c r="U51" s="35">
        <v>93308.14</v>
      </c>
      <c r="V51" s="35">
        <v>1</v>
      </c>
      <c r="W51" s="35">
        <f t="shared" si="2"/>
        <v>186616.28</v>
      </c>
      <c r="X51" s="116" t="s">
        <v>30</v>
      </c>
    </row>
    <row r="52" spans="1:24" ht="93.75" x14ac:dyDescent="0.3">
      <c r="A52" s="16" t="s">
        <v>49</v>
      </c>
      <c r="B52" s="17" t="s">
        <v>138</v>
      </c>
      <c r="C52" s="17" t="s">
        <v>139</v>
      </c>
      <c r="D52" s="33" t="s">
        <v>150</v>
      </c>
      <c r="E52" s="29" t="s">
        <v>147</v>
      </c>
      <c r="F52" s="29" t="s">
        <v>121</v>
      </c>
      <c r="G52" s="18" t="s">
        <v>30</v>
      </c>
      <c r="H52" s="18" t="s">
        <v>31</v>
      </c>
      <c r="I52" s="18">
        <v>2029</v>
      </c>
      <c r="J52" s="18">
        <v>100</v>
      </c>
      <c r="K52" s="29" t="s">
        <v>148</v>
      </c>
      <c r="L52" s="18" t="s">
        <v>123</v>
      </c>
      <c r="M52" s="18" t="s">
        <v>81</v>
      </c>
      <c r="N52" s="29" t="s">
        <v>57</v>
      </c>
      <c r="O52" s="18">
        <v>1</v>
      </c>
      <c r="P52" s="18">
        <v>1</v>
      </c>
      <c r="Q52" s="18">
        <v>1</v>
      </c>
      <c r="R52" s="18">
        <v>2</v>
      </c>
      <c r="S52" s="18" t="s">
        <v>149</v>
      </c>
      <c r="T52" s="34" t="s">
        <v>151</v>
      </c>
      <c r="U52" s="35">
        <v>65628.399999999994</v>
      </c>
      <c r="V52" s="35">
        <v>1.45</v>
      </c>
      <c r="W52" s="35">
        <f t="shared" si="2"/>
        <v>190322.36</v>
      </c>
      <c r="X52" s="116" t="s">
        <v>30</v>
      </c>
    </row>
    <row r="53" spans="1:24" ht="93.75" x14ac:dyDescent="0.3">
      <c r="A53" s="16" t="s">
        <v>49</v>
      </c>
      <c r="B53" s="17" t="s">
        <v>138</v>
      </c>
      <c r="C53" s="17" t="s">
        <v>139</v>
      </c>
      <c r="D53" s="33" t="s">
        <v>152</v>
      </c>
      <c r="E53" s="29" t="s">
        <v>147</v>
      </c>
      <c r="F53" s="29" t="s">
        <v>121</v>
      </c>
      <c r="G53" s="18" t="s">
        <v>30</v>
      </c>
      <c r="H53" s="18" t="s">
        <v>31</v>
      </c>
      <c r="I53" s="18">
        <v>2029</v>
      </c>
      <c r="J53" s="18">
        <v>100</v>
      </c>
      <c r="K53" s="29" t="s">
        <v>148</v>
      </c>
      <c r="L53" s="18" t="s">
        <v>123</v>
      </c>
      <c r="M53" s="18" t="s">
        <v>81</v>
      </c>
      <c r="N53" s="29" t="s">
        <v>57</v>
      </c>
      <c r="O53" s="18">
        <v>1</v>
      </c>
      <c r="P53" s="18">
        <v>1</v>
      </c>
      <c r="Q53" s="18">
        <v>1</v>
      </c>
      <c r="R53" s="18">
        <v>3</v>
      </c>
      <c r="S53" s="18" t="s">
        <v>149</v>
      </c>
      <c r="T53" s="34" t="s">
        <v>153</v>
      </c>
      <c r="U53" s="35">
        <v>2954.98</v>
      </c>
      <c r="V53" s="35">
        <v>1.77</v>
      </c>
      <c r="W53" s="35">
        <f t="shared" si="2"/>
        <v>15690.943800000001</v>
      </c>
      <c r="X53" s="116" t="s">
        <v>30</v>
      </c>
    </row>
    <row r="54" spans="1:24" ht="93.75" x14ac:dyDescent="0.3">
      <c r="A54" s="16" t="s">
        <v>49</v>
      </c>
      <c r="B54" s="17" t="s">
        <v>138</v>
      </c>
      <c r="C54" s="17" t="s">
        <v>139</v>
      </c>
      <c r="D54" s="33" t="s">
        <v>154</v>
      </c>
      <c r="E54" s="29" t="s">
        <v>147</v>
      </c>
      <c r="F54" s="29" t="s">
        <v>121</v>
      </c>
      <c r="G54" s="18" t="s">
        <v>30</v>
      </c>
      <c r="H54" s="18" t="s">
        <v>31</v>
      </c>
      <c r="I54" s="18">
        <v>2029</v>
      </c>
      <c r="J54" s="18">
        <v>100</v>
      </c>
      <c r="K54" s="29" t="s">
        <v>148</v>
      </c>
      <c r="L54" s="18" t="s">
        <v>123</v>
      </c>
      <c r="M54" s="18" t="s">
        <v>81</v>
      </c>
      <c r="N54" s="29" t="s">
        <v>57</v>
      </c>
      <c r="O54" s="18">
        <v>1</v>
      </c>
      <c r="P54" s="18">
        <v>1</v>
      </c>
      <c r="Q54" s="18">
        <v>1</v>
      </c>
      <c r="R54" s="18">
        <v>2</v>
      </c>
      <c r="S54" s="18" t="s">
        <v>149</v>
      </c>
      <c r="T54" s="34" t="s">
        <v>155</v>
      </c>
      <c r="U54" s="35">
        <v>4767.6099999999997</v>
      </c>
      <c r="V54" s="35">
        <v>1.77</v>
      </c>
      <c r="W54" s="35">
        <f t="shared" si="2"/>
        <v>16877.339400000001</v>
      </c>
      <c r="X54" s="116" t="s">
        <v>30</v>
      </c>
    </row>
    <row r="55" spans="1:24" ht="93.75" x14ac:dyDescent="0.3">
      <c r="A55" s="16" t="s">
        <v>49</v>
      </c>
      <c r="B55" s="17" t="s">
        <v>138</v>
      </c>
      <c r="C55" s="17" t="s">
        <v>139</v>
      </c>
      <c r="D55" s="33" t="s">
        <v>156</v>
      </c>
      <c r="E55" s="29" t="s">
        <v>147</v>
      </c>
      <c r="F55" s="29" t="s">
        <v>121</v>
      </c>
      <c r="G55" s="18" t="s">
        <v>30</v>
      </c>
      <c r="H55" s="18" t="s">
        <v>31</v>
      </c>
      <c r="I55" s="18">
        <v>2029</v>
      </c>
      <c r="J55" s="18">
        <v>100</v>
      </c>
      <c r="K55" s="29" t="s">
        <v>148</v>
      </c>
      <c r="L55" s="18" t="s">
        <v>123</v>
      </c>
      <c r="M55" s="18" t="s">
        <v>81</v>
      </c>
      <c r="N55" s="29" t="s">
        <v>57</v>
      </c>
      <c r="O55" s="18">
        <v>1</v>
      </c>
      <c r="P55" s="18">
        <v>1</v>
      </c>
      <c r="Q55" s="18">
        <v>1</v>
      </c>
      <c r="R55" s="18">
        <v>2</v>
      </c>
      <c r="S55" s="18" t="s">
        <v>149</v>
      </c>
      <c r="T55" s="34" t="s">
        <v>157</v>
      </c>
      <c r="U55" s="35">
        <v>120.77</v>
      </c>
      <c r="V55" s="35">
        <v>1.77</v>
      </c>
      <c r="W55" s="35">
        <f t="shared" si="2"/>
        <v>427.5258</v>
      </c>
      <c r="X55" s="116" t="s">
        <v>30</v>
      </c>
    </row>
    <row r="56" spans="1:24" ht="93.75" x14ac:dyDescent="0.3">
      <c r="A56" s="16" t="s">
        <v>49</v>
      </c>
      <c r="B56" s="17" t="s">
        <v>138</v>
      </c>
      <c r="C56" s="17" t="s">
        <v>139</v>
      </c>
      <c r="D56" s="33" t="s">
        <v>158</v>
      </c>
      <c r="E56" s="29" t="s">
        <v>147</v>
      </c>
      <c r="F56" s="29" t="s">
        <v>121</v>
      </c>
      <c r="G56" s="18" t="s">
        <v>30</v>
      </c>
      <c r="H56" s="18" t="s">
        <v>31</v>
      </c>
      <c r="I56" s="18">
        <v>2029</v>
      </c>
      <c r="J56" s="18">
        <v>100</v>
      </c>
      <c r="K56" s="29" t="s">
        <v>148</v>
      </c>
      <c r="L56" s="18" t="s">
        <v>123</v>
      </c>
      <c r="M56" s="18" t="s">
        <v>81</v>
      </c>
      <c r="N56" s="29" t="s">
        <v>57</v>
      </c>
      <c r="O56" s="18">
        <v>1</v>
      </c>
      <c r="P56" s="18">
        <v>1</v>
      </c>
      <c r="Q56" s="18">
        <v>1</v>
      </c>
      <c r="R56" s="18">
        <v>13</v>
      </c>
      <c r="S56" s="18" t="s">
        <v>149</v>
      </c>
      <c r="T56" s="34" t="s">
        <v>159</v>
      </c>
      <c r="U56" s="35">
        <v>105.25</v>
      </c>
      <c r="V56" s="35">
        <v>1.77</v>
      </c>
      <c r="W56" s="35">
        <f t="shared" si="2"/>
        <v>2421.8025000000002</v>
      </c>
      <c r="X56" s="116" t="s">
        <v>30</v>
      </c>
    </row>
    <row r="57" spans="1:24" ht="93.75" x14ac:dyDescent="0.3">
      <c r="A57" s="16" t="s">
        <v>49</v>
      </c>
      <c r="B57" s="17" t="s">
        <v>138</v>
      </c>
      <c r="C57" s="17" t="s">
        <v>139</v>
      </c>
      <c r="D57" s="33" t="s">
        <v>33</v>
      </c>
      <c r="E57" s="29" t="s">
        <v>147</v>
      </c>
      <c r="F57" s="29" t="s">
        <v>121</v>
      </c>
      <c r="G57" s="18" t="s">
        <v>30</v>
      </c>
      <c r="H57" s="18" t="s">
        <v>31</v>
      </c>
      <c r="I57" s="18">
        <v>2029</v>
      </c>
      <c r="J57" s="18">
        <v>100</v>
      </c>
      <c r="K57" s="29" t="s">
        <v>148</v>
      </c>
      <c r="L57" s="18" t="s">
        <v>123</v>
      </c>
      <c r="M57" s="18" t="s">
        <v>81</v>
      </c>
      <c r="N57" s="29" t="s">
        <v>57</v>
      </c>
      <c r="O57" s="18">
        <v>1</v>
      </c>
      <c r="P57" s="18">
        <v>1</v>
      </c>
      <c r="Q57" s="18">
        <v>1</v>
      </c>
      <c r="R57" s="18">
        <v>2</v>
      </c>
      <c r="S57" s="18" t="s">
        <v>41</v>
      </c>
      <c r="T57" s="34" t="s">
        <v>128</v>
      </c>
      <c r="U57" s="35">
        <v>504.24</v>
      </c>
      <c r="V57" s="35">
        <v>1.66</v>
      </c>
      <c r="W57" s="35">
        <f t="shared" si="2"/>
        <v>1674.0768</v>
      </c>
      <c r="X57" s="116" t="s">
        <v>30</v>
      </c>
    </row>
    <row r="58" spans="1:24" ht="93.75" x14ac:dyDescent="0.3">
      <c r="A58" s="16" t="s">
        <v>49</v>
      </c>
      <c r="B58" s="17" t="s">
        <v>138</v>
      </c>
      <c r="C58" s="17" t="s">
        <v>139</v>
      </c>
      <c r="D58" s="33" t="s">
        <v>160</v>
      </c>
      <c r="E58" s="29" t="s">
        <v>147</v>
      </c>
      <c r="F58" s="29" t="s">
        <v>121</v>
      </c>
      <c r="G58" s="18" t="s">
        <v>30</v>
      </c>
      <c r="H58" s="18" t="s">
        <v>31</v>
      </c>
      <c r="I58" s="18">
        <v>2029</v>
      </c>
      <c r="J58" s="18">
        <v>100</v>
      </c>
      <c r="K58" s="29" t="s">
        <v>148</v>
      </c>
      <c r="L58" s="18" t="s">
        <v>123</v>
      </c>
      <c r="M58" s="18" t="s">
        <v>81</v>
      </c>
      <c r="N58" s="29" t="s">
        <v>57</v>
      </c>
      <c r="O58" s="18">
        <v>1</v>
      </c>
      <c r="P58" s="18">
        <v>1</v>
      </c>
      <c r="Q58" s="18">
        <v>1</v>
      </c>
      <c r="R58" s="18">
        <v>13</v>
      </c>
      <c r="S58" s="18" t="s">
        <v>149</v>
      </c>
      <c r="T58" s="34" t="s">
        <v>47</v>
      </c>
      <c r="U58" s="35">
        <v>262.52999999999997</v>
      </c>
      <c r="V58" s="35">
        <v>1.63</v>
      </c>
      <c r="W58" s="35">
        <f t="shared" si="2"/>
        <v>5563.0106999999989</v>
      </c>
      <c r="X58" s="116" t="s">
        <v>30</v>
      </c>
    </row>
    <row r="59" spans="1:24" ht="93.75" x14ac:dyDescent="0.3">
      <c r="A59" s="16" t="s">
        <v>49</v>
      </c>
      <c r="B59" s="17" t="s">
        <v>138</v>
      </c>
      <c r="C59" s="17" t="s">
        <v>139</v>
      </c>
      <c r="D59" s="33" t="s">
        <v>161</v>
      </c>
      <c r="E59" s="29" t="s">
        <v>147</v>
      </c>
      <c r="F59" s="29" t="s">
        <v>121</v>
      </c>
      <c r="G59" s="18" t="s">
        <v>30</v>
      </c>
      <c r="H59" s="18" t="s">
        <v>31</v>
      </c>
      <c r="I59" s="18">
        <v>2029</v>
      </c>
      <c r="J59" s="18">
        <v>100</v>
      </c>
      <c r="K59" s="29" t="s">
        <v>148</v>
      </c>
      <c r="L59" s="18" t="s">
        <v>123</v>
      </c>
      <c r="M59" s="18" t="s">
        <v>81</v>
      </c>
      <c r="N59" s="29" t="s">
        <v>57</v>
      </c>
      <c r="O59" s="18">
        <v>1</v>
      </c>
      <c r="P59" s="18">
        <v>1</v>
      </c>
      <c r="Q59" s="18">
        <v>1</v>
      </c>
      <c r="R59" s="18">
        <v>2</v>
      </c>
      <c r="S59" s="18" t="s">
        <v>41</v>
      </c>
      <c r="T59" s="34" t="s">
        <v>162</v>
      </c>
      <c r="U59" s="35">
        <v>467.95</v>
      </c>
      <c r="V59" s="35">
        <v>1.72</v>
      </c>
      <c r="W59" s="35">
        <f t="shared" si="2"/>
        <v>1609.748</v>
      </c>
      <c r="X59" s="116" t="s">
        <v>30</v>
      </c>
    </row>
    <row r="60" spans="1:24" ht="93.75" x14ac:dyDescent="0.3">
      <c r="A60" s="16" t="s">
        <v>49</v>
      </c>
      <c r="B60" s="17" t="s">
        <v>138</v>
      </c>
      <c r="C60" s="17" t="s">
        <v>139</v>
      </c>
      <c r="D60" s="33" t="s">
        <v>76</v>
      </c>
      <c r="E60" s="29" t="s">
        <v>103</v>
      </c>
      <c r="F60" s="29" t="s">
        <v>121</v>
      </c>
      <c r="G60" s="18" t="s">
        <v>30</v>
      </c>
      <c r="H60" s="18" t="s">
        <v>31</v>
      </c>
      <c r="I60" s="18">
        <v>2029</v>
      </c>
      <c r="J60" s="18">
        <v>100</v>
      </c>
      <c r="K60" s="29" t="s">
        <v>148</v>
      </c>
      <c r="L60" s="18" t="s">
        <v>123</v>
      </c>
      <c r="M60" s="18" t="s">
        <v>81</v>
      </c>
      <c r="N60" s="29" t="s">
        <v>57</v>
      </c>
      <c r="O60" s="18">
        <v>1</v>
      </c>
      <c r="P60" s="18">
        <v>1</v>
      </c>
      <c r="Q60" s="18">
        <v>1</v>
      </c>
      <c r="R60" s="18">
        <v>1</v>
      </c>
      <c r="S60" s="18" t="s">
        <v>105</v>
      </c>
      <c r="T60" s="34" t="s">
        <v>106</v>
      </c>
      <c r="U60" s="35">
        <v>93308.14</v>
      </c>
      <c r="V60" s="35">
        <v>1</v>
      </c>
      <c r="W60" s="35">
        <f t="shared" si="2"/>
        <v>93308.14</v>
      </c>
      <c r="X60" s="116" t="s">
        <v>30</v>
      </c>
    </row>
    <row r="61" spans="1:24" ht="20.25" customHeight="1" x14ac:dyDescent="0.3">
      <c r="A61" s="75" t="s">
        <v>49</v>
      </c>
      <c r="B61" s="76" t="s">
        <v>138</v>
      </c>
      <c r="C61" s="76" t="s">
        <v>139</v>
      </c>
      <c r="D61" s="76" t="s">
        <v>30</v>
      </c>
      <c r="E61" s="76" t="s">
        <v>45</v>
      </c>
      <c r="F61" s="75" t="s">
        <v>30</v>
      </c>
      <c r="G61" s="25" t="s">
        <v>30</v>
      </c>
      <c r="H61" s="25" t="s">
        <v>30</v>
      </c>
      <c r="I61" s="25" t="s">
        <v>30</v>
      </c>
      <c r="J61" s="26" t="s">
        <v>30</v>
      </c>
      <c r="K61" s="25" t="s">
        <v>30</v>
      </c>
      <c r="L61" s="26" t="s">
        <v>30</v>
      </c>
      <c r="M61" s="26" t="s">
        <v>30</v>
      </c>
      <c r="N61" s="26" t="s">
        <v>30</v>
      </c>
      <c r="O61" s="26" t="s">
        <v>30</v>
      </c>
      <c r="P61" s="26" t="s">
        <v>30</v>
      </c>
      <c r="Q61" s="26" t="s">
        <v>30</v>
      </c>
      <c r="R61" s="26" t="s">
        <v>30</v>
      </c>
      <c r="S61" s="26" t="s">
        <v>30</v>
      </c>
      <c r="T61" s="27" t="s">
        <v>30</v>
      </c>
      <c r="U61" s="28" t="s">
        <v>30</v>
      </c>
      <c r="V61" s="28" t="s">
        <v>30</v>
      </c>
      <c r="W61" s="28">
        <f>SUM(W41:W60)</f>
        <v>1670576.1573999997</v>
      </c>
      <c r="X61" s="117" t="s">
        <v>30</v>
      </c>
    </row>
    <row r="62" spans="1:24" ht="93.75" x14ac:dyDescent="0.3">
      <c r="A62" s="16" t="s">
        <v>83</v>
      </c>
      <c r="B62" s="17" t="s">
        <v>163</v>
      </c>
      <c r="C62" s="17" t="s">
        <v>164</v>
      </c>
      <c r="D62" s="17" t="s">
        <v>165</v>
      </c>
      <c r="E62" s="29" t="s">
        <v>166</v>
      </c>
      <c r="F62" s="29" t="s">
        <v>167</v>
      </c>
      <c r="G62" s="18" t="s">
        <v>30</v>
      </c>
      <c r="H62" s="18" t="s">
        <v>31</v>
      </c>
      <c r="I62" s="18">
        <v>2025</v>
      </c>
      <c r="J62" s="18" t="s">
        <v>30</v>
      </c>
      <c r="K62" s="29" t="s">
        <v>168</v>
      </c>
      <c r="L62" s="18" t="s">
        <v>169</v>
      </c>
      <c r="M62" s="18" t="s">
        <v>170</v>
      </c>
      <c r="N62" s="29" t="s">
        <v>57</v>
      </c>
      <c r="O62" s="18">
        <v>1</v>
      </c>
      <c r="P62" s="18">
        <v>1</v>
      </c>
      <c r="Q62" s="18">
        <v>1</v>
      </c>
      <c r="R62" s="18">
        <v>2</v>
      </c>
      <c r="S62" s="18" t="s">
        <v>32</v>
      </c>
      <c r="T62" s="34" t="s">
        <v>171</v>
      </c>
      <c r="U62" s="35">
        <v>2409.41</v>
      </c>
      <c r="V62" s="35">
        <v>1.49</v>
      </c>
      <c r="W62" s="35">
        <f t="shared" ref="W62:W66" si="3">O62*P62*Q62*R62*U62*V62</f>
        <v>7180.0418</v>
      </c>
      <c r="X62" s="116" t="s">
        <v>30</v>
      </c>
    </row>
    <row r="63" spans="1:24" ht="37.5" x14ac:dyDescent="0.3">
      <c r="A63" s="16" t="s">
        <v>83</v>
      </c>
      <c r="B63" s="17" t="s">
        <v>163</v>
      </c>
      <c r="C63" s="17" t="s">
        <v>164</v>
      </c>
      <c r="D63" s="32" t="s">
        <v>172</v>
      </c>
      <c r="E63" s="29" t="s">
        <v>173</v>
      </c>
      <c r="F63" s="29" t="s">
        <v>167</v>
      </c>
      <c r="G63" s="18" t="s">
        <v>30</v>
      </c>
      <c r="H63" s="18" t="s">
        <v>31</v>
      </c>
      <c r="I63" s="18">
        <v>2025</v>
      </c>
      <c r="J63" s="18">
        <v>6</v>
      </c>
      <c r="K63" s="29" t="s">
        <v>172</v>
      </c>
      <c r="L63" s="18" t="s">
        <v>169</v>
      </c>
      <c r="M63" s="18" t="s">
        <v>170</v>
      </c>
      <c r="N63" s="29" t="s">
        <v>57</v>
      </c>
      <c r="O63" s="18">
        <v>1</v>
      </c>
      <c r="P63" s="18">
        <v>1</v>
      </c>
      <c r="Q63" s="18">
        <v>1</v>
      </c>
      <c r="R63" s="18">
        <v>50</v>
      </c>
      <c r="S63" s="18" t="s">
        <v>174</v>
      </c>
      <c r="T63" s="34" t="s">
        <v>175</v>
      </c>
      <c r="U63" s="35">
        <v>97.26</v>
      </c>
      <c r="V63" s="35">
        <v>1.68</v>
      </c>
      <c r="W63" s="35">
        <f t="shared" si="3"/>
        <v>8169.84</v>
      </c>
      <c r="X63" s="116" t="s">
        <v>30</v>
      </c>
    </row>
    <row r="64" spans="1:24" ht="56.25" x14ac:dyDescent="0.3">
      <c r="A64" s="16" t="s">
        <v>83</v>
      </c>
      <c r="B64" s="17" t="s">
        <v>163</v>
      </c>
      <c r="C64" s="17" t="s">
        <v>164</v>
      </c>
      <c r="D64" s="17" t="s">
        <v>88</v>
      </c>
      <c r="E64" s="29" t="s">
        <v>69</v>
      </c>
      <c r="F64" s="29" t="s">
        <v>167</v>
      </c>
      <c r="G64" s="18" t="s">
        <v>30</v>
      </c>
      <c r="H64" s="18" t="s">
        <v>31</v>
      </c>
      <c r="I64" s="18">
        <v>2025</v>
      </c>
      <c r="J64" s="18" t="s">
        <v>30</v>
      </c>
      <c r="K64" s="29" t="s">
        <v>176</v>
      </c>
      <c r="L64" s="18" t="s">
        <v>169</v>
      </c>
      <c r="M64" s="18" t="s">
        <v>170</v>
      </c>
      <c r="N64" s="29" t="s">
        <v>57</v>
      </c>
      <c r="O64" s="18">
        <v>1</v>
      </c>
      <c r="P64" s="18">
        <v>1</v>
      </c>
      <c r="Q64" s="18">
        <v>1</v>
      </c>
      <c r="R64" s="18">
        <v>212</v>
      </c>
      <c r="S64" s="18" t="s">
        <v>32</v>
      </c>
      <c r="T64" s="34" t="s">
        <v>177</v>
      </c>
      <c r="U64" s="35">
        <v>50.78</v>
      </c>
      <c r="V64" s="35">
        <v>1.63</v>
      </c>
      <c r="W64" s="35">
        <f t="shared" si="3"/>
        <v>17547.536799999998</v>
      </c>
      <c r="X64" s="116" t="s">
        <v>30</v>
      </c>
    </row>
    <row r="65" spans="1:24" ht="56.25" x14ac:dyDescent="0.3">
      <c r="A65" s="16" t="s">
        <v>83</v>
      </c>
      <c r="B65" s="17" t="s">
        <v>163</v>
      </c>
      <c r="C65" s="17" t="s">
        <v>164</v>
      </c>
      <c r="D65" s="32" t="s">
        <v>178</v>
      </c>
      <c r="E65" s="29" t="s">
        <v>179</v>
      </c>
      <c r="F65" s="29" t="s">
        <v>167</v>
      </c>
      <c r="G65" s="18" t="s">
        <v>30</v>
      </c>
      <c r="H65" s="18" t="s">
        <v>31</v>
      </c>
      <c r="I65" s="18">
        <v>2025</v>
      </c>
      <c r="J65" s="18" t="s">
        <v>30</v>
      </c>
      <c r="K65" s="29" t="s">
        <v>180</v>
      </c>
      <c r="L65" s="18" t="s">
        <v>169</v>
      </c>
      <c r="M65" s="18" t="s">
        <v>170</v>
      </c>
      <c r="N65" s="29" t="s">
        <v>57</v>
      </c>
      <c r="O65" s="18">
        <v>1</v>
      </c>
      <c r="P65" s="18">
        <v>1</v>
      </c>
      <c r="Q65" s="18">
        <v>1</v>
      </c>
      <c r="R65" s="18">
        <v>2.9000000000000001E-2</v>
      </c>
      <c r="S65" s="18" t="s">
        <v>34</v>
      </c>
      <c r="T65" s="34" t="s">
        <v>318</v>
      </c>
      <c r="U65" s="35">
        <v>879.54</v>
      </c>
      <c r="V65" s="35">
        <v>1.72</v>
      </c>
      <c r="W65" s="35">
        <f t="shared" si="3"/>
        <v>43.8714552</v>
      </c>
      <c r="X65" s="116" t="s">
        <v>30</v>
      </c>
    </row>
    <row r="66" spans="1:24" ht="93.75" x14ac:dyDescent="0.3">
      <c r="A66" s="16" t="s">
        <v>83</v>
      </c>
      <c r="B66" s="17" t="s">
        <v>163</v>
      </c>
      <c r="C66" s="17" t="s">
        <v>164</v>
      </c>
      <c r="D66" s="17" t="s">
        <v>125</v>
      </c>
      <c r="E66" s="29" t="s">
        <v>181</v>
      </c>
      <c r="F66" s="29" t="s">
        <v>167</v>
      </c>
      <c r="G66" s="18" t="s">
        <v>30</v>
      </c>
      <c r="H66" s="18" t="s">
        <v>31</v>
      </c>
      <c r="I66" s="18">
        <v>2025</v>
      </c>
      <c r="J66" s="18" t="s">
        <v>30</v>
      </c>
      <c r="K66" s="29" t="s">
        <v>182</v>
      </c>
      <c r="L66" s="18" t="s">
        <v>169</v>
      </c>
      <c r="M66" s="18" t="s">
        <v>170</v>
      </c>
      <c r="N66" s="29" t="s">
        <v>57</v>
      </c>
      <c r="O66" s="18">
        <v>1</v>
      </c>
      <c r="P66" s="18">
        <v>1</v>
      </c>
      <c r="Q66" s="18">
        <v>1</v>
      </c>
      <c r="R66" s="18">
        <v>29</v>
      </c>
      <c r="S66" s="18" t="s">
        <v>82</v>
      </c>
      <c r="T66" s="34" t="s">
        <v>183</v>
      </c>
      <c r="U66" s="35">
        <v>4.79</v>
      </c>
      <c r="V66" s="35">
        <v>1.66</v>
      </c>
      <c r="W66" s="35">
        <f t="shared" si="3"/>
        <v>230.59059999999999</v>
      </c>
      <c r="X66" s="116" t="s">
        <v>30</v>
      </c>
    </row>
    <row r="67" spans="1:24" ht="20.25" customHeight="1" x14ac:dyDescent="0.3">
      <c r="A67" s="75" t="s">
        <v>83</v>
      </c>
      <c r="B67" s="76" t="s">
        <v>163</v>
      </c>
      <c r="C67" s="76" t="s">
        <v>164</v>
      </c>
      <c r="D67" s="76" t="s">
        <v>30</v>
      </c>
      <c r="E67" s="76" t="s">
        <v>45</v>
      </c>
      <c r="F67" s="75" t="s">
        <v>30</v>
      </c>
      <c r="G67" s="25" t="s">
        <v>30</v>
      </c>
      <c r="H67" s="25" t="s">
        <v>30</v>
      </c>
      <c r="I67" s="25" t="s">
        <v>30</v>
      </c>
      <c r="J67" s="26" t="s">
        <v>30</v>
      </c>
      <c r="K67" s="25" t="s">
        <v>30</v>
      </c>
      <c r="L67" s="26" t="s">
        <v>30</v>
      </c>
      <c r="M67" s="26" t="s">
        <v>30</v>
      </c>
      <c r="N67" s="26" t="s">
        <v>30</v>
      </c>
      <c r="O67" s="26" t="s">
        <v>30</v>
      </c>
      <c r="P67" s="26" t="s">
        <v>30</v>
      </c>
      <c r="Q67" s="26" t="s">
        <v>30</v>
      </c>
      <c r="R67" s="26" t="s">
        <v>30</v>
      </c>
      <c r="S67" s="26" t="s">
        <v>30</v>
      </c>
      <c r="T67" s="27" t="s">
        <v>30</v>
      </c>
      <c r="U67" s="28" t="s">
        <v>30</v>
      </c>
      <c r="V67" s="28" t="s">
        <v>30</v>
      </c>
      <c r="W67" s="28">
        <f>SUM(W62:W66)</f>
        <v>33171.880655200002</v>
      </c>
      <c r="X67" s="117" t="s">
        <v>30</v>
      </c>
    </row>
    <row r="68" spans="1:24" ht="48" customHeight="1" x14ac:dyDescent="0.3">
      <c r="A68" s="16" t="s">
        <v>78</v>
      </c>
      <c r="B68" s="17" t="s">
        <v>185</v>
      </c>
      <c r="C68" s="17" t="s">
        <v>186</v>
      </c>
      <c r="D68" s="17" t="s">
        <v>187</v>
      </c>
      <c r="E68" s="29" t="s">
        <v>150</v>
      </c>
      <c r="F68" s="29" t="s">
        <v>188</v>
      </c>
      <c r="G68" s="18" t="s">
        <v>30</v>
      </c>
      <c r="H68" s="18" t="s">
        <v>31</v>
      </c>
      <c r="I68" s="18">
        <v>2027</v>
      </c>
      <c r="J68" s="18">
        <v>6</v>
      </c>
      <c r="K68" s="29" t="s">
        <v>189</v>
      </c>
      <c r="L68" s="18" t="s">
        <v>190</v>
      </c>
      <c r="M68" s="18" t="s">
        <v>191</v>
      </c>
      <c r="N68" s="29" t="s">
        <v>57</v>
      </c>
      <c r="O68" s="18">
        <v>1</v>
      </c>
      <c r="P68" s="18">
        <v>1</v>
      </c>
      <c r="Q68" s="18">
        <v>1</v>
      </c>
      <c r="R68" s="18">
        <v>1</v>
      </c>
      <c r="S68" s="18" t="s">
        <v>40</v>
      </c>
      <c r="T68" s="34" t="s">
        <v>151</v>
      </c>
      <c r="U68" s="35">
        <v>65628.399999999994</v>
      </c>
      <c r="V68" s="35">
        <v>1.45</v>
      </c>
      <c r="W68" s="35">
        <f t="shared" ref="W68:W85" si="4">O68*P68*Q68*R68*U68*V68</f>
        <v>95161.18</v>
      </c>
      <c r="X68" s="116" t="s">
        <v>30</v>
      </c>
    </row>
    <row r="69" spans="1:24" ht="20.25" customHeight="1" x14ac:dyDescent="0.3">
      <c r="A69" s="75" t="s">
        <v>78</v>
      </c>
      <c r="B69" s="76" t="s">
        <v>185</v>
      </c>
      <c r="C69" s="76" t="s">
        <v>186</v>
      </c>
      <c r="D69" s="76" t="s">
        <v>30</v>
      </c>
      <c r="E69" s="76" t="s">
        <v>45</v>
      </c>
      <c r="F69" s="75" t="s">
        <v>30</v>
      </c>
      <c r="G69" s="25" t="s">
        <v>30</v>
      </c>
      <c r="H69" s="25" t="s">
        <v>30</v>
      </c>
      <c r="I69" s="25" t="s">
        <v>30</v>
      </c>
      <c r="J69" s="26" t="s">
        <v>30</v>
      </c>
      <c r="K69" s="25" t="s">
        <v>30</v>
      </c>
      <c r="L69" s="26" t="s">
        <v>30</v>
      </c>
      <c r="M69" s="26" t="s">
        <v>30</v>
      </c>
      <c r="N69" s="26" t="s">
        <v>30</v>
      </c>
      <c r="O69" s="26" t="s">
        <v>30</v>
      </c>
      <c r="P69" s="26" t="s">
        <v>30</v>
      </c>
      <c r="Q69" s="26" t="s">
        <v>30</v>
      </c>
      <c r="R69" s="26" t="s">
        <v>30</v>
      </c>
      <c r="S69" s="26" t="s">
        <v>30</v>
      </c>
      <c r="T69" s="27" t="s">
        <v>30</v>
      </c>
      <c r="U69" s="28" t="s">
        <v>30</v>
      </c>
      <c r="V69" s="28" t="s">
        <v>30</v>
      </c>
      <c r="W69" s="28">
        <f>SUM(W68)</f>
        <v>95161.18</v>
      </c>
      <c r="X69" s="117" t="s">
        <v>30</v>
      </c>
    </row>
    <row r="70" spans="1:24" ht="37.5" x14ac:dyDescent="0.3">
      <c r="A70" s="16" t="s">
        <v>78</v>
      </c>
      <c r="B70" s="17" t="s">
        <v>192</v>
      </c>
      <c r="C70" s="17" t="s">
        <v>193</v>
      </c>
      <c r="D70" s="17" t="s">
        <v>187</v>
      </c>
      <c r="E70" s="29" t="s">
        <v>52</v>
      </c>
      <c r="F70" s="29" t="s">
        <v>188</v>
      </c>
      <c r="G70" s="18" t="s">
        <v>30</v>
      </c>
      <c r="H70" s="18" t="s">
        <v>31</v>
      </c>
      <c r="I70" s="18">
        <v>2027</v>
      </c>
      <c r="J70" s="18">
        <v>110</v>
      </c>
      <c r="K70" s="29" t="s">
        <v>194</v>
      </c>
      <c r="L70" s="18" t="s">
        <v>190</v>
      </c>
      <c r="M70" s="18" t="s">
        <v>191</v>
      </c>
      <c r="N70" s="29" t="s">
        <v>57</v>
      </c>
      <c r="O70" s="18">
        <v>1</v>
      </c>
      <c r="P70" s="18">
        <v>1</v>
      </c>
      <c r="Q70" s="18">
        <v>1</v>
      </c>
      <c r="R70" s="18">
        <v>1</v>
      </c>
      <c r="S70" s="18" t="s">
        <v>32</v>
      </c>
      <c r="T70" s="34" t="s">
        <v>195</v>
      </c>
      <c r="U70" s="35">
        <v>9999.9500000000007</v>
      </c>
      <c r="V70" s="35">
        <v>1.49</v>
      </c>
      <c r="W70" s="35">
        <f t="shared" si="4"/>
        <v>14899.925500000001</v>
      </c>
      <c r="X70" s="116" t="s">
        <v>30</v>
      </c>
    </row>
    <row r="71" spans="1:24" ht="37.5" x14ac:dyDescent="0.3">
      <c r="A71" s="143" t="s">
        <v>78</v>
      </c>
      <c r="B71" s="144" t="s">
        <v>192</v>
      </c>
      <c r="C71" s="144" t="s">
        <v>193</v>
      </c>
      <c r="D71" s="144" t="s">
        <v>338</v>
      </c>
      <c r="E71" s="145" t="s">
        <v>33</v>
      </c>
      <c r="F71" s="145" t="s">
        <v>188</v>
      </c>
      <c r="G71" s="146" t="s">
        <v>30</v>
      </c>
      <c r="H71" s="146" t="s">
        <v>31</v>
      </c>
      <c r="I71" s="146">
        <v>2027</v>
      </c>
      <c r="J71" s="146" t="s">
        <v>30</v>
      </c>
      <c r="K71" s="145" t="s">
        <v>339</v>
      </c>
      <c r="L71" s="146" t="s">
        <v>190</v>
      </c>
      <c r="M71" s="146" t="s">
        <v>191</v>
      </c>
      <c r="N71" s="145" t="s">
        <v>57</v>
      </c>
      <c r="O71" s="146">
        <v>1</v>
      </c>
      <c r="P71" s="146">
        <v>1</v>
      </c>
      <c r="Q71" s="146">
        <v>1</v>
      </c>
      <c r="R71" s="146">
        <v>1</v>
      </c>
      <c r="S71" s="146" t="s">
        <v>340</v>
      </c>
      <c r="T71" s="116" t="s">
        <v>317</v>
      </c>
      <c r="U71" s="147">
        <v>658.25</v>
      </c>
      <c r="V71" s="147">
        <v>1.66</v>
      </c>
      <c r="W71" s="35">
        <f t="shared" si="4"/>
        <v>1092.6949999999999</v>
      </c>
      <c r="X71" s="116" t="s">
        <v>30</v>
      </c>
    </row>
    <row r="72" spans="1:24" ht="20.25" customHeight="1" x14ac:dyDescent="0.3">
      <c r="A72" s="75" t="s">
        <v>78</v>
      </c>
      <c r="B72" s="76" t="s">
        <v>192</v>
      </c>
      <c r="C72" s="76" t="s">
        <v>193</v>
      </c>
      <c r="D72" s="76" t="s">
        <v>30</v>
      </c>
      <c r="E72" s="76" t="s">
        <v>45</v>
      </c>
      <c r="F72" s="75" t="s">
        <v>30</v>
      </c>
      <c r="G72" s="25" t="s">
        <v>30</v>
      </c>
      <c r="H72" s="25" t="s">
        <v>30</v>
      </c>
      <c r="I72" s="25" t="s">
        <v>30</v>
      </c>
      <c r="J72" s="26" t="s">
        <v>30</v>
      </c>
      <c r="K72" s="25" t="s">
        <v>30</v>
      </c>
      <c r="L72" s="26" t="s">
        <v>30</v>
      </c>
      <c r="M72" s="26" t="s">
        <v>30</v>
      </c>
      <c r="N72" s="26" t="s">
        <v>30</v>
      </c>
      <c r="O72" s="26" t="s">
        <v>30</v>
      </c>
      <c r="P72" s="26" t="s">
        <v>30</v>
      </c>
      <c r="Q72" s="26" t="s">
        <v>30</v>
      </c>
      <c r="R72" s="26" t="s">
        <v>30</v>
      </c>
      <c r="S72" s="26" t="s">
        <v>30</v>
      </c>
      <c r="T72" s="27" t="s">
        <v>30</v>
      </c>
      <c r="U72" s="28" t="s">
        <v>30</v>
      </c>
      <c r="V72" s="28" t="s">
        <v>30</v>
      </c>
      <c r="W72" s="28">
        <f>SUM(W70:W71)</f>
        <v>15992.620500000001</v>
      </c>
      <c r="X72" s="117" t="s">
        <v>30</v>
      </c>
    </row>
    <row r="73" spans="1:24" ht="37.5" x14ac:dyDescent="0.3">
      <c r="A73" s="16" t="s">
        <v>78</v>
      </c>
      <c r="B73" s="17" t="s">
        <v>196</v>
      </c>
      <c r="C73" s="17" t="s">
        <v>197</v>
      </c>
      <c r="D73" s="17" t="s">
        <v>76</v>
      </c>
      <c r="E73" s="29" t="s">
        <v>198</v>
      </c>
      <c r="F73" s="29" t="s">
        <v>188</v>
      </c>
      <c r="G73" s="18" t="s">
        <v>30</v>
      </c>
      <c r="H73" s="18" t="s">
        <v>31</v>
      </c>
      <c r="I73" s="18">
        <v>2025</v>
      </c>
      <c r="J73" s="18" t="s">
        <v>30</v>
      </c>
      <c r="K73" s="29" t="s">
        <v>199</v>
      </c>
      <c r="L73" s="18" t="s">
        <v>190</v>
      </c>
      <c r="M73" s="18" t="s">
        <v>191</v>
      </c>
      <c r="N73" s="29" t="s">
        <v>57</v>
      </c>
      <c r="O73" s="18">
        <v>1</v>
      </c>
      <c r="P73" s="18">
        <v>1</v>
      </c>
      <c r="Q73" s="18">
        <v>1</v>
      </c>
      <c r="R73" s="18">
        <v>2</v>
      </c>
      <c r="S73" s="18" t="s">
        <v>37</v>
      </c>
      <c r="T73" s="34" t="s">
        <v>200</v>
      </c>
      <c r="U73" s="35">
        <v>709.17</v>
      </c>
      <c r="V73" s="35">
        <v>1</v>
      </c>
      <c r="W73" s="35">
        <f t="shared" ref="W73:W74" si="5">O73*P73*Q73*R73*U73*V73</f>
        <v>1418.34</v>
      </c>
      <c r="X73" s="116" t="s">
        <v>30</v>
      </c>
    </row>
    <row r="74" spans="1:24" ht="112.5" x14ac:dyDescent="0.3">
      <c r="A74" s="16" t="s">
        <v>78</v>
      </c>
      <c r="B74" s="17" t="s">
        <v>196</v>
      </c>
      <c r="C74" s="17" t="s">
        <v>197</v>
      </c>
      <c r="D74" s="32" t="s">
        <v>88</v>
      </c>
      <c r="E74" s="29" t="s">
        <v>89</v>
      </c>
      <c r="F74" s="29" t="s">
        <v>188</v>
      </c>
      <c r="G74" s="18" t="s">
        <v>30</v>
      </c>
      <c r="H74" s="18" t="s">
        <v>31</v>
      </c>
      <c r="I74" s="18">
        <v>2025</v>
      </c>
      <c r="J74" s="18" t="s">
        <v>30</v>
      </c>
      <c r="K74" s="29" t="s">
        <v>201</v>
      </c>
      <c r="L74" s="18" t="s">
        <v>190</v>
      </c>
      <c r="M74" s="18" t="s">
        <v>191</v>
      </c>
      <c r="N74" s="29" t="s">
        <v>57</v>
      </c>
      <c r="O74" s="18">
        <v>1</v>
      </c>
      <c r="P74" s="18">
        <v>1</v>
      </c>
      <c r="Q74" s="18">
        <v>1</v>
      </c>
      <c r="R74" s="18">
        <v>2</v>
      </c>
      <c r="S74" s="18" t="s">
        <v>32</v>
      </c>
      <c r="T74" s="34" t="s">
        <v>202</v>
      </c>
      <c r="U74" s="35">
        <v>3668.9</v>
      </c>
      <c r="V74" s="35">
        <v>1.63</v>
      </c>
      <c r="W74" s="35">
        <f t="shared" si="5"/>
        <v>11960.614</v>
      </c>
      <c r="X74" s="116" t="s">
        <v>30</v>
      </c>
    </row>
    <row r="75" spans="1:24" ht="37.5" x14ac:dyDescent="0.3">
      <c r="A75" s="16" t="s">
        <v>78</v>
      </c>
      <c r="B75" s="17" t="s">
        <v>196</v>
      </c>
      <c r="C75" s="17" t="s">
        <v>197</v>
      </c>
      <c r="D75" s="32" t="s">
        <v>88</v>
      </c>
      <c r="E75" s="29" t="s">
        <v>33</v>
      </c>
      <c r="F75" s="29" t="s">
        <v>188</v>
      </c>
      <c r="G75" s="18" t="s">
        <v>30</v>
      </c>
      <c r="H75" s="18" t="s">
        <v>31</v>
      </c>
      <c r="I75" s="18">
        <v>2025</v>
      </c>
      <c r="J75" s="18" t="s">
        <v>30</v>
      </c>
      <c r="K75" s="29" t="s">
        <v>203</v>
      </c>
      <c r="L75" s="18" t="s">
        <v>190</v>
      </c>
      <c r="M75" s="18" t="s">
        <v>191</v>
      </c>
      <c r="N75" s="29" t="s">
        <v>57</v>
      </c>
      <c r="O75" s="18">
        <v>1</v>
      </c>
      <c r="P75" s="18">
        <v>1</v>
      </c>
      <c r="Q75" s="18">
        <v>1</v>
      </c>
      <c r="R75" s="18">
        <v>1</v>
      </c>
      <c r="S75" s="18" t="s">
        <v>127</v>
      </c>
      <c r="T75" s="34" t="s">
        <v>204</v>
      </c>
      <c r="U75" s="35">
        <v>291.14</v>
      </c>
      <c r="V75" s="35">
        <v>1.66</v>
      </c>
      <c r="W75" s="35">
        <f t="shared" si="4"/>
        <v>483.29239999999993</v>
      </c>
      <c r="X75" s="116" t="s">
        <v>30</v>
      </c>
    </row>
    <row r="76" spans="1:24" ht="20.25" customHeight="1" x14ac:dyDescent="0.3">
      <c r="A76" s="75" t="s">
        <v>78</v>
      </c>
      <c r="B76" s="76" t="s">
        <v>196</v>
      </c>
      <c r="C76" s="76" t="s">
        <v>197</v>
      </c>
      <c r="D76" s="76" t="s">
        <v>30</v>
      </c>
      <c r="E76" s="76" t="s">
        <v>45</v>
      </c>
      <c r="F76" s="75" t="s">
        <v>30</v>
      </c>
      <c r="G76" s="25" t="s">
        <v>30</v>
      </c>
      <c r="H76" s="25" t="s">
        <v>30</v>
      </c>
      <c r="I76" s="25" t="s">
        <v>30</v>
      </c>
      <c r="J76" s="26" t="s">
        <v>30</v>
      </c>
      <c r="K76" s="25" t="s">
        <v>30</v>
      </c>
      <c r="L76" s="26" t="s">
        <v>30</v>
      </c>
      <c r="M76" s="26" t="s">
        <v>30</v>
      </c>
      <c r="N76" s="26" t="s">
        <v>30</v>
      </c>
      <c r="O76" s="26" t="s">
        <v>30</v>
      </c>
      <c r="P76" s="26" t="s">
        <v>30</v>
      </c>
      <c r="Q76" s="26" t="s">
        <v>30</v>
      </c>
      <c r="R76" s="26" t="s">
        <v>30</v>
      </c>
      <c r="S76" s="26" t="s">
        <v>30</v>
      </c>
      <c r="T76" s="27" t="s">
        <v>30</v>
      </c>
      <c r="U76" s="28" t="s">
        <v>30</v>
      </c>
      <c r="V76" s="28" t="s">
        <v>30</v>
      </c>
      <c r="W76" s="28">
        <f>SUM(W73:W75)</f>
        <v>13862.2464</v>
      </c>
      <c r="X76" s="117" t="s">
        <v>30</v>
      </c>
    </row>
    <row r="77" spans="1:24" ht="37.5" x14ac:dyDescent="0.3">
      <c r="A77" s="16" t="s">
        <v>78</v>
      </c>
      <c r="B77" s="17" t="s">
        <v>205</v>
      </c>
      <c r="C77" s="17" t="s">
        <v>206</v>
      </c>
      <c r="D77" s="17" t="s">
        <v>207</v>
      </c>
      <c r="E77" s="29" t="s">
        <v>208</v>
      </c>
      <c r="F77" s="29" t="s">
        <v>188</v>
      </c>
      <c r="G77" s="18" t="s">
        <v>30</v>
      </c>
      <c r="H77" s="18" t="s">
        <v>31</v>
      </c>
      <c r="I77" s="18">
        <v>2027</v>
      </c>
      <c r="J77" s="18">
        <v>110</v>
      </c>
      <c r="K77" s="29" t="s">
        <v>209</v>
      </c>
      <c r="L77" s="18" t="s">
        <v>190</v>
      </c>
      <c r="M77" s="18" t="s">
        <v>191</v>
      </c>
      <c r="N77" s="29" t="s">
        <v>57</v>
      </c>
      <c r="O77" s="18">
        <v>1</v>
      </c>
      <c r="P77" s="18">
        <v>1</v>
      </c>
      <c r="Q77" s="18">
        <v>1</v>
      </c>
      <c r="R77" s="18">
        <v>2</v>
      </c>
      <c r="S77" s="18" t="s">
        <v>32</v>
      </c>
      <c r="T77" s="34" t="s">
        <v>210</v>
      </c>
      <c r="U77" s="35">
        <v>40.86</v>
      </c>
      <c r="V77" s="35">
        <v>1.19</v>
      </c>
      <c r="W77" s="35">
        <f t="shared" si="4"/>
        <v>97.246799999999993</v>
      </c>
      <c r="X77" s="116" t="s">
        <v>30</v>
      </c>
    </row>
    <row r="78" spans="1:24" ht="37.5" x14ac:dyDescent="0.3">
      <c r="A78" s="16" t="s">
        <v>78</v>
      </c>
      <c r="B78" s="17" t="s">
        <v>205</v>
      </c>
      <c r="C78" s="17" t="s">
        <v>206</v>
      </c>
      <c r="D78" s="17" t="s">
        <v>207</v>
      </c>
      <c r="E78" s="29" t="s">
        <v>211</v>
      </c>
      <c r="F78" s="29" t="s">
        <v>188</v>
      </c>
      <c r="G78" s="18" t="s">
        <v>30</v>
      </c>
      <c r="H78" s="18" t="s">
        <v>31</v>
      </c>
      <c r="I78" s="18">
        <v>2027</v>
      </c>
      <c r="J78" s="18">
        <v>110</v>
      </c>
      <c r="K78" s="29" t="s">
        <v>212</v>
      </c>
      <c r="L78" s="18" t="s">
        <v>190</v>
      </c>
      <c r="M78" s="18" t="s">
        <v>191</v>
      </c>
      <c r="N78" s="29" t="s">
        <v>57</v>
      </c>
      <c r="O78" s="18">
        <v>1</v>
      </c>
      <c r="P78" s="18">
        <v>1</v>
      </c>
      <c r="Q78" s="18">
        <v>1</v>
      </c>
      <c r="R78" s="18">
        <v>440</v>
      </c>
      <c r="S78" s="18" t="s">
        <v>213</v>
      </c>
      <c r="T78" s="34" t="s">
        <v>214</v>
      </c>
      <c r="U78" s="35">
        <v>294.93</v>
      </c>
      <c r="V78" s="35">
        <v>1.68</v>
      </c>
      <c r="W78" s="35">
        <f t="shared" si="4"/>
        <v>218012.25599999999</v>
      </c>
      <c r="X78" s="116" t="s">
        <v>30</v>
      </c>
    </row>
    <row r="79" spans="1:24" ht="131.25" customHeight="1" x14ac:dyDescent="0.3">
      <c r="A79" s="16" t="s">
        <v>78</v>
      </c>
      <c r="B79" s="17" t="s">
        <v>205</v>
      </c>
      <c r="C79" s="17" t="s">
        <v>206</v>
      </c>
      <c r="D79" s="17" t="s">
        <v>207</v>
      </c>
      <c r="E79" s="29" t="s">
        <v>215</v>
      </c>
      <c r="F79" s="29" t="s">
        <v>188</v>
      </c>
      <c r="G79" s="18" t="s">
        <v>30</v>
      </c>
      <c r="H79" s="18" t="s">
        <v>31</v>
      </c>
      <c r="I79" s="18">
        <v>2027</v>
      </c>
      <c r="J79" s="18">
        <v>110</v>
      </c>
      <c r="K79" s="29" t="s">
        <v>216</v>
      </c>
      <c r="L79" s="18" t="s">
        <v>190</v>
      </c>
      <c r="M79" s="18" t="s">
        <v>191</v>
      </c>
      <c r="N79" s="29" t="s">
        <v>57</v>
      </c>
      <c r="O79" s="18">
        <v>1</v>
      </c>
      <c r="P79" s="18">
        <v>1</v>
      </c>
      <c r="Q79" s="18">
        <v>1</v>
      </c>
      <c r="R79" s="18">
        <v>2</v>
      </c>
      <c r="S79" s="18" t="s">
        <v>32</v>
      </c>
      <c r="T79" s="34" t="s">
        <v>217</v>
      </c>
      <c r="U79" s="35">
        <v>2968.44</v>
      </c>
      <c r="V79" s="35">
        <v>1.49</v>
      </c>
      <c r="W79" s="35">
        <f t="shared" si="4"/>
        <v>8845.9511999999995</v>
      </c>
      <c r="X79" s="116" t="s">
        <v>30</v>
      </c>
    </row>
    <row r="80" spans="1:24" ht="37.5" x14ac:dyDescent="0.3">
      <c r="A80" s="16" t="s">
        <v>78</v>
      </c>
      <c r="B80" s="17" t="s">
        <v>205</v>
      </c>
      <c r="C80" s="17" t="s">
        <v>206</v>
      </c>
      <c r="D80" s="17" t="s">
        <v>207</v>
      </c>
      <c r="E80" s="29" t="s">
        <v>218</v>
      </c>
      <c r="F80" s="29" t="s">
        <v>188</v>
      </c>
      <c r="G80" s="18" t="s">
        <v>30</v>
      </c>
      <c r="H80" s="18" t="s">
        <v>31</v>
      </c>
      <c r="I80" s="18">
        <v>2027</v>
      </c>
      <c r="J80" s="18">
        <v>110</v>
      </c>
      <c r="K80" s="29" t="s">
        <v>219</v>
      </c>
      <c r="L80" s="18" t="s">
        <v>190</v>
      </c>
      <c r="M80" s="18" t="s">
        <v>191</v>
      </c>
      <c r="N80" s="29" t="s">
        <v>57</v>
      </c>
      <c r="O80" s="18">
        <v>1</v>
      </c>
      <c r="P80" s="18">
        <v>1</v>
      </c>
      <c r="Q80" s="18">
        <v>1</v>
      </c>
      <c r="R80" s="18">
        <v>2</v>
      </c>
      <c r="S80" s="18" t="s">
        <v>32</v>
      </c>
      <c r="T80" s="34" t="s">
        <v>220</v>
      </c>
      <c r="U80" s="35">
        <v>36565.269999999997</v>
      </c>
      <c r="V80" s="35">
        <v>1.63</v>
      </c>
      <c r="W80" s="35">
        <f t="shared" si="4"/>
        <v>119202.78019999998</v>
      </c>
      <c r="X80" s="116" t="s">
        <v>30</v>
      </c>
    </row>
    <row r="81" spans="1:24" ht="37.5" x14ac:dyDescent="0.3">
      <c r="A81" s="16" t="s">
        <v>78</v>
      </c>
      <c r="B81" s="17" t="s">
        <v>205</v>
      </c>
      <c r="C81" s="17" t="s">
        <v>206</v>
      </c>
      <c r="D81" s="17" t="s">
        <v>221</v>
      </c>
      <c r="E81" s="29" t="s">
        <v>222</v>
      </c>
      <c r="F81" s="29" t="s">
        <v>188</v>
      </c>
      <c r="G81" s="18" t="s">
        <v>30</v>
      </c>
      <c r="H81" s="18" t="s">
        <v>31</v>
      </c>
      <c r="I81" s="18">
        <v>2027</v>
      </c>
      <c r="J81" s="18" t="s">
        <v>30</v>
      </c>
      <c r="K81" s="29" t="s">
        <v>223</v>
      </c>
      <c r="L81" s="18" t="s">
        <v>190</v>
      </c>
      <c r="M81" s="18" t="s">
        <v>191</v>
      </c>
      <c r="N81" s="29" t="s">
        <v>57</v>
      </c>
      <c r="O81" s="18">
        <v>1</v>
      </c>
      <c r="P81" s="18">
        <v>1</v>
      </c>
      <c r="Q81" s="18">
        <v>1</v>
      </c>
      <c r="R81" s="18">
        <v>2</v>
      </c>
      <c r="S81" s="18" t="s">
        <v>127</v>
      </c>
      <c r="T81" s="34" t="s">
        <v>224</v>
      </c>
      <c r="U81" s="35">
        <v>7481.72</v>
      </c>
      <c r="V81" s="35">
        <v>1.72</v>
      </c>
      <c r="W81" s="35">
        <f t="shared" si="4"/>
        <v>25737.1168</v>
      </c>
      <c r="X81" s="116" t="s">
        <v>30</v>
      </c>
    </row>
    <row r="82" spans="1:24" ht="37.5" x14ac:dyDescent="0.3">
      <c r="A82" s="16" t="s">
        <v>78</v>
      </c>
      <c r="B82" s="17" t="s">
        <v>205</v>
      </c>
      <c r="C82" s="17" t="s">
        <v>206</v>
      </c>
      <c r="D82" s="17" t="s">
        <v>221</v>
      </c>
      <c r="E82" s="29" t="s">
        <v>161</v>
      </c>
      <c r="F82" s="29" t="s">
        <v>188</v>
      </c>
      <c r="G82" s="18" t="s">
        <v>30</v>
      </c>
      <c r="H82" s="18" t="s">
        <v>31</v>
      </c>
      <c r="I82" s="18">
        <v>2027</v>
      </c>
      <c r="J82" s="18" t="s">
        <v>30</v>
      </c>
      <c r="K82" s="29" t="s">
        <v>225</v>
      </c>
      <c r="L82" s="18" t="s">
        <v>190</v>
      </c>
      <c r="M82" s="18" t="s">
        <v>191</v>
      </c>
      <c r="N82" s="29" t="s">
        <v>57</v>
      </c>
      <c r="O82" s="18">
        <v>1</v>
      </c>
      <c r="P82" s="18">
        <v>1</v>
      </c>
      <c r="Q82" s="18">
        <v>1</v>
      </c>
      <c r="R82" s="18">
        <v>2</v>
      </c>
      <c r="S82" s="18" t="s">
        <v>127</v>
      </c>
      <c r="T82" s="34" t="s">
        <v>226</v>
      </c>
      <c r="U82" s="35">
        <v>1337.31</v>
      </c>
      <c r="V82" s="35">
        <v>1.72</v>
      </c>
      <c r="W82" s="35">
        <f t="shared" si="4"/>
        <v>4600.3463999999994</v>
      </c>
      <c r="X82" s="116" t="s">
        <v>30</v>
      </c>
    </row>
    <row r="83" spans="1:24" ht="37.5" x14ac:dyDescent="0.3">
      <c r="A83" s="16" t="s">
        <v>78</v>
      </c>
      <c r="B83" s="17" t="s">
        <v>205</v>
      </c>
      <c r="C83" s="17" t="s">
        <v>206</v>
      </c>
      <c r="D83" s="17" t="s">
        <v>221</v>
      </c>
      <c r="E83" s="29" t="s">
        <v>161</v>
      </c>
      <c r="F83" s="29" t="s">
        <v>188</v>
      </c>
      <c r="G83" s="18" t="s">
        <v>30</v>
      </c>
      <c r="H83" s="18" t="s">
        <v>31</v>
      </c>
      <c r="I83" s="18">
        <v>2027</v>
      </c>
      <c r="J83" s="18" t="s">
        <v>30</v>
      </c>
      <c r="K83" s="29" t="s">
        <v>227</v>
      </c>
      <c r="L83" s="18" t="s">
        <v>190</v>
      </c>
      <c r="M83" s="18" t="s">
        <v>191</v>
      </c>
      <c r="N83" s="29" t="s">
        <v>57</v>
      </c>
      <c r="O83" s="18">
        <v>1</v>
      </c>
      <c r="P83" s="18">
        <v>1</v>
      </c>
      <c r="Q83" s="18">
        <v>1</v>
      </c>
      <c r="R83" s="18">
        <v>2</v>
      </c>
      <c r="S83" s="18" t="s">
        <v>127</v>
      </c>
      <c r="T83" s="34" t="s">
        <v>228</v>
      </c>
      <c r="U83" s="35">
        <v>1127.6199999999999</v>
      </c>
      <c r="V83" s="35">
        <v>1.72</v>
      </c>
      <c r="W83" s="35">
        <f t="shared" si="4"/>
        <v>3879.0127999999995</v>
      </c>
      <c r="X83" s="116" t="s">
        <v>30</v>
      </c>
    </row>
    <row r="84" spans="1:24" ht="56.25" x14ac:dyDescent="0.3">
      <c r="A84" s="16" t="s">
        <v>78</v>
      </c>
      <c r="B84" s="17" t="s">
        <v>205</v>
      </c>
      <c r="C84" s="17" t="s">
        <v>206</v>
      </c>
      <c r="D84" s="17" t="s">
        <v>187</v>
      </c>
      <c r="E84" s="29" t="s">
        <v>129</v>
      </c>
      <c r="F84" s="29" t="s">
        <v>188</v>
      </c>
      <c r="G84" s="18" t="s">
        <v>30</v>
      </c>
      <c r="H84" s="18" t="s">
        <v>31</v>
      </c>
      <c r="I84" s="18">
        <v>2027</v>
      </c>
      <c r="J84" s="18">
        <v>110</v>
      </c>
      <c r="K84" s="29" t="s">
        <v>229</v>
      </c>
      <c r="L84" s="18" t="s">
        <v>190</v>
      </c>
      <c r="M84" s="18" t="s">
        <v>191</v>
      </c>
      <c r="N84" s="29" t="s">
        <v>57</v>
      </c>
      <c r="O84" s="18">
        <v>1</v>
      </c>
      <c r="P84" s="18">
        <v>1</v>
      </c>
      <c r="Q84" s="18">
        <v>1</v>
      </c>
      <c r="R84" s="18">
        <v>2</v>
      </c>
      <c r="S84" s="18" t="s">
        <v>40</v>
      </c>
      <c r="T84" s="34" t="s">
        <v>230</v>
      </c>
      <c r="U84" s="35">
        <v>2403.46</v>
      </c>
      <c r="V84" s="35">
        <v>1.49</v>
      </c>
      <c r="W84" s="35">
        <f t="shared" si="4"/>
        <v>7162.3108000000002</v>
      </c>
      <c r="X84" s="116" t="s">
        <v>30</v>
      </c>
    </row>
    <row r="85" spans="1:24" ht="37.5" x14ac:dyDescent="0.3">
      <c r="A85" s="16" t="s">
        <v>78</v>
      </c>
      <c r="B85" s="17" t="s">
        <v>205</v>
      </c>
      <c r="C85" s="17" t="s">
        <v>206</v>
      </c>
      <c r="D85" s="17" t="s">
        <v>231</v>
      </c>
      <c r="E85" s="29" t="s">
        <v>232</v>
      </c>
      <c r="F85" s="29" t="s">
        <v>188</v>
      </c>
      <c r="G85" s="18" t="s">
        <v>30</v>
      </c>
      <c r="H85" s="18" t="s">
        <v>31</v>
      </c>
      <c r="I85" s="18">
        <v>2027</v>
      </c>
      <c r="J85" s="18">
        <v>110</v>
      </c>
      <c r="K85" s="29" t="s">
        <v>182</v>
      </c>
      <c r="L85" s="18" t="s">
        <v>190</v>
      </c>
      <c r="M85" s="18" t="s">
        <v>191</v>
      </c>
      <c r="N85" s="29" t="s">
        <v>57</v>
      </c>
      <c r="O85" s="18">
        <v>1</v>
      </c>
      <c r="P85" s="18">
        <v>1</v>
      </c>
      <c r="Q85" s="18">
        <v>1</v>
      </c>
      <c r="R85" s="18">
        <v>500</v>
      </c>
      <c r="S85" s="18" t="s">
        <v>82</v>
      </c>
      <c r="T85" s="34" t="s">
        <v>183</v>
      </c>
      <c r="U85" s="35">
        <v>4.79</v>
      </c>
      <c r="V85" s="35">
        <v>1.66</v>
      </c>
      <c r="W85" s="35">
        <f t="shared" si="4"/>
        <v>3975.7</v>
      </c>
      <c r="X85" s="116" t="s">
        <v>30</v>
      </c>
    </row>
    <row r="86" spans="1:24" ht="20.25" customHeight="1" x14ac:dyDescent="0.3">
      <c r="A86" s="75" t="s">
        <v>78</v>
      </c>
      <c r="B86" s="76" t="s">
        <v>205</v>
      </c>
      <c r="C86" s="76" t="s">
        <v>206</v>
      </c>
      <c r="D86" s="76" t="s">
        <v>30</v>
      </c>
      <c r="E86" s="76" t="s">
        <v>45</v>
      </c>
      <c r="F86" s="75" t="s">
        <v>30</v>
      </c>
      <c r="G86" s="25" t="s">
        <v>30</v>
      </c>
      <c r="H86" s="25" t="s">
        <v>30</v>
      </c>
      <c r="I86" s="25" t="s">
        <v>30</v>
      </c>
      <c r="J86" s="26" t="s">
        <v>30</v>
      </c>
      <c r="K86" s="25" t="s">
        <v>30</v>
      </c>
      <c r="L86" s="26" t="s">
        <v>30</v>
      </c>
      <c r="M86" s="26" t="s">
        <v>30</v>
      </c>
      <c r="N86" s="26" t="s">
        <v>30</v>
      </c>
      <c r="O86" s="26" t="s">
        <v>30</v>
      </c>
      <c r="P86" s="26" t="s">
        <v>30</v>
      </c>
      <c r="Q86" s="26" t="s">
        <v>30</v>
      </c>
      <c r="R86" s="26" t="s">
        <v>30</v>
      </c>
      <c r="S86" s="26" t="s">
        <v>30</v>
      </c>
      <c r="T86" s="27" t="s">
        <v>30</v>
      </c>
      <c r="U86" s="28" t="s">
        <v>30</v>
      </c>
      <c r="V86" s="28" t="s">
        <v>30</v>
      </c>
      <c r="W86" s="28">
        <f>SUM(W77:W85)</f>
        <v>391512.72099999996</v>
      </c>
      <c r="X86" s="117" t="s">
        <v>30</v>
      </c>
    </row>
    <row r="87" spans="1:24" ht="113.25" customHeight="1" x14ac:dyDescent="0.3">
      <c r="A87" s="16" t="s">
        <v>234</v>
      </c>
      <c r="B87" s="17" t="s">
        <v>235</v>
      </c>
      <c r="C87" s="17" t="s">
        <v>236</v>
      </c>
      <c r="D87" s="17" t="s">
        <v>187</v>
      </c>
      <c r="E87" s="29" t="s">
        <v>129</v>
      </c>
      <c r="F87" s="29" t="s">
        <v>237</v>
      </c>
      <c r="G87" s="18" t="s">
        <v>30</v>
      </c>
      <c r="H87" s="18" t="s">
        <v>31</v>
      </c>
      <c r="I87" s="18">
        <v>2027</v>
      </c>
      <c r="J87" s="18" t="s">
        <v>238</v>
      </c>
      <c r="K87" s="29" t="s">
        <v>239</v>
      </c>
      <c r="L87" s="18" t="s">
        <v>240</v>
      </c>
      <c r="M87" s="18" t="s">
        <v>241</v>
      </c>
      <c r="N87" s="18" t="s">
        <v>233</v>
      </c>
      <c r="O87" s="18">
        <v>1</v>
      </c>
      <c r="P87" s="18">
        <v>1</v>
      </c>
      <c r="Q87" s="18">
        <v>1</v>
      </c>
      <c r="R87" s="18" t="s">
        <v>242</v>
      </c>
      <c r="S87" s="18" t="s">
        <v>40</v>
      </c>
      <c r="T87" s="114" t="s">
        <v>319</v>
      </c>
      <c r="U87" s="35">
        <v>2222.1</v>
      </c>
      <c r="V87" s="34">
        <v>1.43</v>
      </c>
      <c r="W87" s="35">
        <f t="shared" ref="W87:W88" si="6">O87*P87*Q87*R87*U87*V87</f>
        <v>85795.280999999988</v>
      </c>
      <c r="X87" s="116" t="s">
        <v>30</v>
      </c>
    </row>
    <row r="88" spans="1:24" ht="112.5" x14ac:dyDescent="0.3">
      <c r="A88" s="16" t="s">
        <v>234</v>
      </c>
      <c r="B88" s="17" t="s">
        <v>235</v>
      </c>
      <c r="C88" s="17" t="s">
        <v>236</v>
      </c>
      <c r="D88" s="17" t="s">
        <v>187</v>
      </c>
      <c r="E88" s="29" t="s">
        <v>129</v>
      </c>
      <c r="F88" s="29" t="s">
        <v>237</v>
      </c>
      <c r="G88" s="18" t="s">
        <v>30</v>
      </c>
      <c r="H88" s="18" t="s">
        <v>31</v>
      </c>
      <c r="I88" s="18">
        <v>2027</v>
      </c>
      <c r="J88" s="18">
        <v>10</v>
      </c>
      <c r="K88" s="29" t="s">
        <v>243</v>
      </c>
      <c r="L88" s="18" t="s">
        <v>240</v>
      </c>
      <c r="M88" s="18" t="s">
        <v>241</v>
      </c>
      <c r="N88" s="18" t="s">
        <v>233</v>
      </c>
      <c r="O88" s="18">
        <v>1</v>
      </c>
      <c r="P88" s="18">
        <v>1</v>
      </c>
      <c r="Q88" s="18">
        <v>1</v>
      </c>
      <c r="R88" s="18" t="s">
        <v>44</v>
      </c>
      <c r="S88" s="18" t="s">
        <v>40</v>
      </c>
      <c r="T88" s="114" t="s">
        <v>320</v>
      </c>
      <c r="U88" s="78">
        <v>2538.33</v>
      </c>
      <c r="V88" s="34">
        <v>1.43</v>
      </c>
      <c r="W88" s="35">
        <f t="shared" si="6"/>
        <v>7259.6237999999994</v>
      </c>
      <c r="X88" s="116" t="s">
        <v>30</v>
      </c>
    </row>
    <row r="89" spans="1:24" ht="20.25" customHeight="1" x14ac:dyDescent="0.3">
      <c r="A89" s="75" t="s">
        <v>234</v>
      </c>
      <c r="B89" s="76" t="s">
        <v>235</v>
      </c>
      <c r="C89" s="76" t="s">
        <v>236</v>
      </c>
      <c r="D89" s="76" t="s">
        <v>30</v>
      </c>
      <c r="E89" s="76" t="s">
        <v>45</v>
      </c>
      <c r="F89" s="75" t="s">
        <v>30</v>
      </c>
      <c r="G89" s="26" t="s">
        <v>30</v>
      </c>
      <c r="H89" s="26" t="s">
        <v>30</v>
      </c>
      <c r="I89" s="26" t="s">
        <v>30</v>
      </c>
      <c r="J89" s="26" t="s">
        <v>30</v>
      </c>
      <c r="K89" s="25" t="s">
        <v>30</v>
      </c>
      <c r="L89" s="26" t="s">
        <v>30</v>
      </c>
      <c r="M89" s="26" t="s">
        <v>30</v>
      </c>
      <c r="N89" s="26" t="s">
        <v>30</v>
      </c>
      <c r="O89" s="26" t="s">
        <v>30</v>
      </c>
      <c r="P89" s="26" t="s">
        <v>30</v>
      </c>
      <c r="Q89" s="26" t="s">
        <v>30</v>
      </c>
      <c r="R89" s="26" t="s">
        <v>30</v>
      </c>
      <c r="S89" s="26" t="s">
        <v>30</v>
      </c>
      <c r="T89" s="27" t="s">
        <v>30</v>
      </c>
      <c r="U89" s="28" t="s">
        <v>30</v>
      </c>
      <c r="V89" s="28" t="s">
        <v>30</v>
      </c>
      <c r="W89" s="28">
        <f>SUM(W87:W88)</f>
        <v>93054.904799999989</v>
      </c>
      <c r="X89" s="117" t="s">
        <v>30</v>
      </c>
    </row>
    <row r="90" spans="1:24" ht="75" x14ac:dyDescent="0.3">
      <c r="A90" s="16" t="s">
        <v>49</v>
      </c>
      <c r="B90" s="30" t="s">
        <v>246</v>
      </c>
      <c r="C90" s="30" t="s">
        <v>247</v>
      </c>
      <c r="D90" s="17" t="s">
        <v>187</v>
      </c>
      <c r="E90" s="29" t="s">
        <v>43</v>
      </c>
      <c r="F90" s="29" t="s">
        <v>244</v>
      </c>
      <c r="G90" s="18" t="s">
        <v>30</v>
      </c>
      <c r="H90" s="18" t="s">
        <v>31</v>
      </c>
      <c r="I90" s="18">
        <v>2025</v>
      </c>
      <c r="J90" s="18">
        <v>110</v>
      </c>
      <c r="K90" s="29" t="s">
        <v>248</v>
      </c>
      <c r="L90" s="18" t="s">
        <v>245</v>
      </c>
      <c r="M90" s="18" t="s">
        <v>249</v>
      </c>
      <c r="N90" s="18" t="s">
        <v>233</v>
      </c>
      <c r="O90" s="18">
        <v>1</v>
      </c>
      <c r="P90" s="18">
        <v>1</v>
      </c>
      <c r="Q90" s="18">
        <v>1</v>
      </c>
      <c r="R90" s="18">
        <v>2</v>
      </c>
      <c r="S90" s="18" t="s">
        <v>40</v>
      </c>
      <c r="T90" s="34" t="s">
        <v>315</v>
      </c>
      <c r="U90" s="35">
        <v>41451.760000000002</v>
      </c>
      <c r="V90" s="34">
        <v>1.43</v>
      </c>
      <c r="W90" s="35">
        <f t="shared" ref="W90:W99" si="7">O90*P90*Q90*R90*U90*V90</f>
        <v>118552.0336</v>
      </c>
      <c r="X90" s="116" t="s">
        <v>30</v>
      </c>
    </row>
    <row r="91" spans="1:24" ht="75" x14ac:dyDescent="0.3">
      <c r="A91" s="16" t="s">
        <v>49</v>
      </c>
      <c r="B91" s="30" t="s">
        <v>246</v>
      </c>
      <c r="C91" s="30" t="s">
        <v>247</v>
      </c>
      <c r="D91" s="17" t="s">
        <v>184</v>
      </c>
      <c r="E91" s="29" t="s">
        <v>250</v>
      </c>
      <c r="F91" s="29" t="s">
        <v>244</v>
      </c>
      <c r="G91" s="18" t="s">
        <v>30</v>
      </c>
      <c r="H91" s="18" t="s">
        <v>31</v>
      </c>
      <c r="I91" s="18">
        <v>2025</v>
      </c>
      <c r="J91" s="18">
        <v>110</v>
      </c>
      <c r="K91" s="29" t="s">
        <v>251</v>
      </c>
      <c r="L91" s="18" t="s">
        <v>245</v>
      </c>
      <c r="M91" s="18" t="s">
        <v>249</v>
      </c>
      <c r="N91" s="18" t="s">
        <v>233</v>
      </c>
      <c r="O91" s="18">
        <v>1</v>
      </c>
      <c r="P91" s="18">
        <v>1</v>
      </c>
      <c r="Q91" s="18">
        <v>1</v>
      </c>
      <c r="R91" s="18">
        <v>54</v>
      </c>
      <c r="S91" s="18" t="s">
        <v>32</v>
      </c>
      <c r="T91" s="34" t="s">
        <v>321</v>
      </c>
      <c r="U91" s="35">
        <v>833</v>
      </c>
      <c r="V91" s="34">
        <v>1</v>
      </c>
      <c r="W91" s="35">
        <f t="shared" si="7"/>
        <v>44982</v>
      </c>
      <c r="X91" s="116" t="s">
        <v>30</v>
      </c>
    </row>
    <row r="92" spans="1:24" ht="20.25" customHeight="1" x14ac:dyDescent="0.3">
      <c r="A92" s="75" t="s">
        <v>49</v>
      </c>
      <c r="B92" s="76" t="s">
        <v>246</v>
      </c>
      <c r="C92" s="76" t="s">
        <v>247</v>
      </c>
      <c r="D92" s="76" t="s">
        <v>30</v>
      </c>
      <c r="E92" s="76" t="s">
        <v>45</v>
      </c>
      <c r="F92" s="75" t="s">
        <v>30</v>
      </c>
      <c r="G92" s="26" t="s">
        <v>30</v>
      </c>
      <c r="H92" s="26" t="s">
        <v>30</v>
      </c>
      <c r="I92" s="26" t="s">
        <v>30</v>
      </c>
      <c r="J92" s="26" t="s">
        <v>30</v>
      </c>
      <c r="K92" s="25" t="s">
        <v>30</v>
      </c>
      <c r="L92" s="26" t="s">
        <v>30</v>
      </c>
      <c r="M92" s="26" t="s">
        <v>30</v>
      </c>
      <c r="N92" s="26" t="s">
        <v>30</v>
      </c>
      <c r="O92" s="26" t="s">
        <v>30</v>
      </c>
      <c r="P92" s="26" t="s">
        <v>30</v>
      </c>
      <c r="Q92" s="26" t="s">
        <v>30</v>
      </c>
      <c r="R92" s="26" t="s">
        <v>30</v>
      </c>
      <c r="S92" s="26" t="s">
        <v>30</v>
      </c>
      <c r="T92" s="27" t="s">
        <v>30</v>
      </c>
      <c r="U92" s="28" t="s">
        <v>30</v>
      </c>
      <c r="V92" s="28" t="s">
        <v>30</v>
      </c>
      <c r="W92" s="28">
        <f>SUM(W90:W91)</f>
        <v>163534.0336</v>
      </c>
      <c r="X92" s="117" t="s">
        <v>30</v>
      </c>
    </row>
    <row r="93" spans="1:24" ht="131.25" x14ac:dyDescent="0.3">
      <c r="A93" s="16" t="s">
        <v>49</v>
      </c>
      <c r="B93" s="17" t="s">
        <v>252</v>
      </c>
      <c r="C93" s="17" t="s">
        <v>253</v>
      </c>
      <c r="D93" s="32" t="s">
        <v>88</v>
      </c>
      <c r="E93" s="29" t="s">
        <v>89</v>
      </c>
      <c r="F93" s="29" t="s">
        <v>254</v>
      </c>
      <c r="G93" s="18" t="s">
        <v>30</v>
      </c>
      <c r="H93" s="18" t="s">
        <v>31</v>
      </c>
      <c r="I93" s="18">
        <v>2025</v>
      </c>
      <c r="J93" s="18" t="s">
        <v>30</v>
      </c>
      <c r="K93" s="29" t="s">
        <v>255</v>
      </c>
      <c r="L93" s="18" t="s">
        <v>256</v>
      </c>
      <c r="M93" s="18" t="s">
        <v>257</v>
      </c>
      <c r="N93" s="18" t="s">
        <v>57</v>
      </c>
      <c r="O93" s="18">
        <v>1</v>
      </c>
      <c r="P93" s="18">
        <v>1</v>
      </c>
      <c r="Q93" s="18">
        <v>1</v>
      </c>
      <c r="R93" s="18">
        <v>12</v>
      </c>
      <c r="S93" s="18" t="s">
        <v>32</v>
      </c>
      <c r="T93" s="34" t="s">
        <v>258</v>
      </c>
      <c r="U93" s="35">
        <v>913.19</v>
      </c>
      <c r="V93" s="34">
        <v>1.63</v>
      </c>
      <c r="W93" s="35">
        <f t="shared" si="7"/>
        <v>17861.9964</v>
      </c>
      <c r="X93" s="116" t="s">
        <v>30</v>
      </c>
    </row>
    <row r="94" spans="1:24" ht="131.25" x14ac:dyDescent="0.3">
      <c r="A94" s="16" t="s">
        <v>49</v>
      </c>
      <c r="B94" s="17" t="s">
        <v>252</v>
      </c>
      <c r="C94" s="17" t="s">
        <v>253</v>
      </c>
      <c r="D94" s="32" t="s">
        <v>88</v>
      </c>
      <c r="E94" s="29" t="s">
        <v>89</v>
      </c>
      <c r="F94" s="29" t="s">
        <v>254</v>
      </c>
      <c r="G94" s="18" t="s">
        <v>30</v>
      </c>
      <c r="H94" s="18" t="s">
        <v>31</v>
      </c>
      <c r="I94" s="18">
        <v>2025</v>
      </c>
      <c r="J94" s="18" t="s">
        <v>30</v>
      </c>
      <c r="K94" s="29" t="s">
        <v>259</v>
      </c>
      <c r="L94" s="18" t="s">
        <v>256</v>
      </c>
      <c r="M94" s="18" t="s">
        <v>257</v>
      </c>
      <c r="N94" s="18" t="s">
        <v>57</v>
      </c>
      <c r="O94" s="18">
        <v>1</v>
      </c>
      <c r="P94" s="18">
        <v>1</v>
      </c>
      <c r="Q94" s="18">
        <v>1</v>
      </c>
      <c r="R94" s="18">
        <v>112</v>
      </c>
      <c r="S94" s="18" t="s">
        <v>32</v>
      </c>
      <c r="T94" s="34" t="s">
        <v>260</v>
      </c>
      <c r="U94" s="35">
        <v>913.19</v>
      </c>
      <c r="V94" s="34">
        <v>1.63</v>
      </c>
      <c r="W94" s="35">
        <f t="shared" si="7"/>
        <v>166711.96639999998</v>
      </c>
      <c r="X94" s="116" t="s">
        <v>30</v>
      </c>
    </row>
    <row r="95" spans="1:24" ht="312" customHeight="1" x14ac:dyDescent="0.3">
      <c r="A95" s="16" t="s">
        <v>49</v>
      </c>
      <c r="B95" s="17" t="s">
        <v>252</v>
      </c>
      <c r="C95" s="17" t="s">
        <v>253</v>
      </c>
      <c r="D95" s="32" t="s">
        <v>88</v>
      </c>
      <c r="E95" s="29" t="s">
        <v>89</v>
      </c>
      <c r="F95" s="29" t="s">
        <v>254</v>
      </c>
      <c r="G95" s="18" t="s">
        <v>30</v>
      </c>
      <c r="H95" s="18" t="s">
        <v>31</v>
      </c>
      <c r="I95" s="18">
        <v>2026</v>
      </c>
      <c r="J95" s="18" t="s">
        <v>30</v>
      </c>
      <c r="K95" s="29" t="s">
        <v>261</v>
      </c>
      <c r="L95" s="18" t="s">
        <v>256</v>
      </c>
      <c r="M95" s="18" t="s">
        <v>257</v>
      </c>
      <c r="N95" s="18" t="s">
        <v>57</v>
      </c>
      <c r="O95" s="18">
        <v>1</v>
      </c>
      <c r="P95" s="18">
        <v>1</v>
      </c>
      <c r="Q95" s="18">
        <v>1</v>
      </c>
      <c r="R95" s="18">
        <v>2</v>
      </c>
      <c r="S95" s="18" t="s">
        <v>32</v>
      </c>
      <c r="T95" s="34" t="s">
        <v>262</v>
      </c>
      <c r="U95" s="35">
        <v>1182.05</v>
      </c>
      <c r="V95" s="34">
        <v>1.63</v>
      </c>
      <c r="W95" s="35">
        <f t="shared" si="7"/>
        <v>3853.4829999999997</v>
      </c>
      <c r="X95" s="116" t="s">
        <v>30</v>
      </c>
    </row>
    <row r="96" spans="1:24" ht="318.75" x14ac:dyDescent="0.3">
      <c r="A96" s="16" t="s">
        <v>49</v>
      </c>
      <c r="B96" s="17" t="s">
        <v>252</v>
      </c>
      <c r="C96" s="17" t="s">
        <v>253</v>
      </c>
      <c r="D96" s="17" t="s">
        <v>76</v>
      </c>
      <c r="E96" s="29" t="s">
        <v>198</v>
      </c>
      <c r="F96" s="29" t="s">
        <v>254</v>
      </c>
      <c r="G96" s="18" t="s">
        <v>30</v>
      </c>
      <c r="H96" s="18" t="s">
        <v>31</v>
      </c>
      <c r="I96" s="18">
        <v>2026</v>
      </c>
      <c r="J96" s="18" t="s">
        <v>30</v>
      </c>
      <c r="K96" s="29" t="s">
        <v>261</v>
      </c>
      <c r="L96" s="18" t="s">
        <v>256</v>
      </c>
      <c r="M96" s="18" t="s">
        <v>257</v>
      </c>
      <c r="N96" s="18" t="s">
        <v>57</v>
      </c>
      <c r="O96" s="18">
        <v>1</v>
      </c>
      <c r="P96" s="18">
        <v>1</v>
      </c>
      <c r="Q96" s="18">
        <v>1</v>
      </c>
      <c r="R96" s="18">
        <v>1</v>
      </c>
      <c r="S96" s="18" t="s">
        <v>37</v>
      </c>
      <c r="T96" s="34" t="s">
        <v>263</v>
      </c>
      <c r="U96" s="35">
        <v>10637.53</v>
      </c>
      <c r="V96" s="34">
        <v>1</v>
      </c>
      <c r="W96" s="35">
        <f t="shared" si="7"/>
        <v>10637.53</v>
      </c>
      <c r="X96" s="116" t="s">
        <v>30</v>
      </c>
    </row>
    <row r="97" spans="1:24" ht="20.25" customHeight="1" x14ac:dyDescent="0.3">
      <c r="A97" s="75" t="s">
        <v>49</v>
      </c>
      <c r="B97" s="76" t="s">
        <v>252</v>
      </c>
      <c r="C97" s="76" t="s">
        <v>253</v>
      </c>
      <c r="D97" s="76" t="s">
        <v>30</v>
      </c>
      <c r="E97" s="76" t="s">
        <v>45</v>
      </c>
      <c r="F97" s="75" t="s">
        <v>30</v>
      </c>
      <c r="G97" s="21" t="s">
        <v>30</v>
      </c>
      <c r="H97" s="21" t="s">
        <v>30</v>
      </c>
      <c r="I97" s="21" t="s">
        <v>30</v>
      </c>
      <c r="J97" s="21" t="s">
        <v>30</v>
      </c>
      <c r="K97" s="20" t="s">
        <v>30</v>
      </c>
      <c r="L97" s="21" t="s">
        <v>30</v>
      </c>
      <c r="M97" s="21" t="s">
        <v>30</v>
      </c>
      <c r="N97" s="21" t="s">
        <v>30</v>
      </c>
      <c r="O97" s="21" t="s">
        <v>30</v>
      </c>
      <c r="P97" s="21" t="s">
        <v>30</v>
      </c>
      <c r="Q97" s="21" t="s">
        <v>30</v>
      </c>
      <c r="R97" s="21" t="s">
        <v>30</v>
      </c>
      <c r="S97" s="21" t="s">
        <v>30</v>
      </c>
      <c r="T97" s="22" t="s">
        <v>30</v>
      </c>
      <c r="U97" s="23" t="s">
        <v>30</v>
      </c>
      <c r="V97" s="23" t="s">
        <v>30</v>
      </c>
      <c r="W97" s="23">
        <f>SUM(W93:W96)</f>
        <v>199064.97579999999</v>
      </c>
      <c r="X97" s="118" t="s">
        <v>30</v>
      </c>
    </row>
    <row r="98" spans="1:24" ht="37.5" x14ac:dyDescent="0.3">
      <c r="A98" s="16" t="s">
        <v>325</v>
      </c>
      <c r="B98" s="17" t="s">
        <v>327</v>
      </c>
      <c r="C98" s="17" t="s">
        <v>328</v>
      </c>
      <c r="D98" s="32" t="s">
        <v>329</v>
      </c>
      <c r="E98" s="29" t="s">
        <v>331</v>
      </c>
      <c r="F98" s="29" t="s">
        <v>332</v>
      </c>
      <c r="G98" s="18" t="s">
        <v>30</v>
      </c>
      <c r="H98" s="18" t="s">
        <v>31</v>
      </c>
      <c r="I98" s="18">
        <v>2025</v>
      </c>
      <c r="J98" s="18">
        <v>35</v>
      </c>
      <c r="K98" s="29" t="s">
        <v>333</v>
      </c>
      <c r="L98" s="18" t="s">
        <v>335</v>
      </c>
      <c r="M98" s="18" t="s">
        <v>336</v>
      </c>
      <c r="N98" s="18" t="s">
        <v>233</v>
      </c>
      <c r="O98" s="18">
        <v>1</v>
      </c>
      <c r="P98" s="18">
        <v>1</v>
      </c>
      <c r="Q98" s="18">
        <v>1</v>
      </c>
      <c r="R98" s="18">
        <v>3</v>
      </c>
      <c r="S98" s="18" t="s">
        <v>32</v>
      </c>
      <c r="T98" s="34" t="s">
        <v>337</v>
      </c>
      <c r="U98" s="35">
        <v>18601</v>
      </c>
      <c r="V98" s="34">
        <v>1.43</v>
      </c>
      <c r="W98" s="35">
        <f t="shared" si="7"/>
        <v>79798.289999999994</v>
      </c>
      <c r="X98" s="116" t="s">
        <v>30</v>
      </c>
    </row>
    <row r="99" spans="1:24" ht="56.25" x14ac:dyDescent="0.3">
      <c r="A99" s="16" t="s">
        <v>326</v>
      </c>
      <c r="B99" s="17" t="s">
        <v>327</v>
      </c>
      <c r="C99" s="17" t="s">
        <v>328</v>
      </c>
      <c r="D99" s="32" t="s">
        <v>330</v>
      </c>
      <c r="E99" s="29" t="s">
        <v>331</v>
      </c>
      <c r="F99" s="29" t="s">
        <v>332</v>
      </c>
      <c r="G99" s="18" t="s">
        <v>30</v>
      </c>
      <c r="H99" s="18" t="s">
        <v>31</v>
      </c>
      <c r="I99" s="18">
        <v>2025</v>
      </c>
      <c r="J99" s="18">
        <v>330</v>
      </c>
      <c r="K99" s="29" t="s">
        <v>334</v>
      </c>
      <c r="L99" s="18" t="s">
        <v>335</v>
      </c>
      <c r="M99" s="18" t="s">
        <v>336</v>
      </c>
      <c r="N99" s="18" t="s">
        <v>233</v>
      </c>
      <c r="O99" s="18">
        <v>1</v>
      </c>
      <c r="P99" s="18">
        <v>1</v>
      </c>
      <c r="Q99" s="18">
        <v>1</v>
      </c>
      <c r="R99" s="18">
        <v>2</v>
      </c>
      <c r="S99" s="18" t="s">
        <v>32</v>
      </c>
      <c r="T99" s="34" t="s">
        <v>109</v>
      </c>
      <c r="U99" s="35">
        <v>55599.14</v>
      </c>
      <c r="V99" s="34">
        <v>1.43</v>
      </c>
      <c r="W99" s="35">
        <f t="shared" si="7"/>
        <v>159013.5404</v>
      </c>
      <c r="X99" s="116" t="s">
        <v>30</v>
      </c>
    </row>
    <row r="100" spans="1:24" ht="31.5" customHeight="1" x14ac:dyDescent="0.3">
      <c r="A100" s="75" t="s">
        <v>326</v>
      </c>
      <c r="B100" s="76" t="s">
        <v>327</v>
      </c>
      <c r="C100" s="76" t="s">
        <v>328</v>
      </c>
      <c r="D100" s="76" t="s">
        <v>30</v>
      </c>
      <c r="E100" s="76" t="s">
        <v>45</v>
      </c>
      <c r="F100" s="75" t="s">
        <v>30</v>
      </c>
      <c r="G100" s="21" t="s">
        <v>30</v>
      </c>
      <c r="H100" s="21" t="s">
        <v>30</v>
      </c>
      <c r="I100" s="21" t="s">
        <v>30</v>
      </c>
      <c r="J100" s="21" t="s">
        <v>30</v>
      </c>
      <c r="K100" s="20" t="s">
        <v>30</v>
      </c>
      <c r="L100" s="21" t="s">
        <v>30</v>
      </c>
      <c r="M100" s="21" t="s">
        <v>30</v>
      </c>
      <c r="N100" s="21" t="s">
        <v>30</v>
      </c>
      <c r="O100" s="21" t="s">
        <v>30</v>
      </c>
      <c r="P100" s="21" t="s">
        <v>30</v>
      </c>
      <c r="Q100" s="21" t="s">
        <v>30</v>
      </c>
      <c r="R100" s="21" t="s">
        <v>30</v>
      </c>
      <c r="S100" s="21" t="s">
        <v>30</v>
      </c>
      <c r="T100" s="22" t="s">
        <v>30</v>
      </c>
      <c r="U100" s="23" t="s">
        <v>30</v>
      </c>
      <c r="V100" s="23" t="s">
        <v>30</v>
      </c>
      <c r="W100" s="23">
        <f>W99+W98</f>
        <v>238811.83039999998</v>
      </c>
      <c r="X100" s="118" t="s">
        <v>30</v>
      </c>
    </row>
  </sheetData>
  <autoFilter ref="A9:XCG97"/>
  <mergeCells count="17">
    <mergeCell ref="A1:X1"/>
    <mergeCell ref="A2:X2"/>
    <mergeCell ref="A3:X3"/>
    <mergeCell ref="A4:X4"/>
    <mergeCell ref="A5:W5"/>
    <mergeCell ref="A7:A8"/>
    <mergeCell ref="B7:B8"/>
    <mergeCell ref="C7:C8"/>
    <mergeCell ref="D7:D8"/>
    <mergeCell ref="E7:E8"/>
    <mergeCell ref="O7:W7"/>
    <mergeCell ref="X7:X8"/>
    <mergeCell ref="F7:F8"/>
    <mergeCell ref="G7:G8"/>
    <mergeCell ref="H7:H8"/>
    <mergeCell ref="I7:I8"/>
    <mergeCell ref="J7:N7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J40"/>
  <sheetViews>
    <sheetView topLeftCell="A22" zoomScale="78" zoomScaleNormal="78" workbookViewId="0">
      <selection activeCell="C49" sqref="C49"/>
    </sheetView>
  </sheetViews>
  <sheetFormatPr defaultColWidth="9.140625" defaultRowHeight="21" x14ac:dyDescent="0.35"/>
  <cols>
    <col min="1" max="1" width="19.5703125" style="36" customWidth="1"/>
    <col min="2" max="2" width="39" style="36" customWidth="1"/>
    <col min="3" max="3" width="27.5703125" style="36" customWidth="1"/>
    <col min="4" max="4" width="22.42578125" style="36" customWidth="1"/>
    <col min="5" max="5" width="102.5703125" style="36" customWidth="1"/>
    <col min="6" max="6" width="29.42578125" style="36" customWidth="1"/>
    <col min="7" max="7" width="21.5703125" style="36" customWidth="1"/>
    <col min="8" max="8" width="25.5703125" style="36" customWidth="1"/>
    <col min="9" max="9" width="17.42578125" style="36" customWidth="1"/>
    <col min="10" max="10" width="19.5703125" style="36" customWidth="1"/>
    <col min="11" max="11" width="17" style="36" customWidth="1"/>
    <col min="12" max="12" width="28.42578125" style="36" customWidth="1"/>
    <col min="13" max="13" width="22" style="36" customWidth="1"/>
    <col min="14" max="14" width="24.42578125" style="36" customWidth="1"/>
    <col min="15" max="15" width="11" style="36" customWidth="1"/>
    <col min="16" max="16" width="10.140625" style="36" customWidth="1"/>
    <col min="17" max="16384" width="9.140625" style="36"/>
  </cols>
  <sheetData>
    <row r="1" spans="1:36" s="1" customFormat="1" ht="87" customHeight="1" x14ac:dyDescent="0.3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37"/>
      <c r="P1" s="37"/>
      <c r="Q1" s="37"/>
      <c r="R1" s="37"/>
      <c r="S1" s="37"/>
      <c r="T1" s="37"/>
      <c r="U1" s="37"/>
      <c r="V1" s="37"/>
      <c r="W1" s="37"/>
      <c r="X1" s="37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</row>
    <row r="2" spans="1:36" s="1" customFormat="1" ht="25.5" x14ac:dyDescent="0.3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36" s="1" customFormat="1" ht="20.25" x14ac:dyDescent="0.3">
      <c r="A3" s="131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39"/>
      <c r="P3" s="39"/>
      <c r="Q3" s="39"/>
      <c r="R3" s="39"/>
      <c r="S3" s="39"/>
      <c r="T3" s="39"/>
      <c r="U3" s="39"/>
      <c r="V3" s="39"/>
      <c r="W3" s="39"/>
      <c r="X3" s="39"/>
    </row>
    <row r="4" spans="1:36" s="1" customFormat="1" ht="40.35" customHeight="1" x14ac:dyDescent="0.3">
      <c r="A4" s="130" t="s">
        <v>322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36" s="1" customFormat="1" ht="39.6" customHeight="1" x14ac:dyDescent="0.3">
      <c r="A5" s="132" t="s">
        <v>264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36" s="40" customFormat="1" ht="162" x14ac:dyDescent="0.35">
      <c r="A7" s="41" t="s">
        <v>4</v>
      </c>
      <c r="B7" s="11" t="s">
        <v>5</v>
      </c>
      <c r="C7" s="11" t="s">
        <v>6</v>
      </c>
      <c r="D7" s="11" t="s">
        <v>265</v>
      </c>
      <c r="E7" s="11" t="s">
        <v>266</v>
      </c>
      <c r="F7" s="11" t="s">
        <v>267</v>
      </c>
      <c r="G7" s="11" t="s">
        <v>268</v>
      </c>
      <c r="H7" s="42" t="s">
        <v>269</v>
      </c>
      <c r="I7" s="42" t="s">
        <v>270</v>
      </c>
      <c r="J7" s="42" t="s">
        <v>271</v>
      </c>
      <c r="K7" s="42" t="s">
        <v>272</v>
      </c>
      <c r="L7" s="42" t="s">
        <v>273</v>
      </c>
      <c r="M7" s="42" t="s">
        <v>274</v>
      </c>
      <c r="N7" s="42" t="s">
        <v>275</v>
      </c>
    </row>
    <row r="8" spans="1:36" s="40" customFormat="1" x14ac:dyDescent="0.35">
      <c r="A8" s="43">
        <v>1</v>
      </c>
      <c r="B8" s="42">
        <v>2</v>
      </c>
      <c r="C8" s="42">
        <v>3</v>
      </c>
      <c r="D8" s="42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43">
        <v>11</v>
      </c>
      <c r="L8" s="43">
        <v>12</v>
      </c>
      <c r="M8" s="43">
        <v>13</v>
      </c>
      <c r="N8" s="43">
        <v>14</v>
      </c>
    </row>
    <row r="9" spans="1:36" ht="112.5" x14ac:dyDescent="0.35">
      <c r="A9" s="79" t="s">
        <v>49</v>
      </c>
      <c r="B9" s="24" t="s">
        <v>50</v>
      </c>
      <c r="C9" s="83" t="s">
        <v>51</v>
      </c>
      <c r="D9" s="24" t="s">
        <v>30</v>
      </c>
      <c r="E9" s="24" t="s">
        <v>30</v>
      </c>
      <c r="F9" s="24" t="s">
        <v>30</v>
      </c>
      <c r="G9" s="24" t="s">
        <v>30</v>
      </c>
      <c r="H9" s="24" t="s">
        <v>30</v>
      </c>
      <c r="I9" s="24" t="s">
        <v>30</v>
      </c>
      <c r="J9" s="24" t="s">
        <v>30</v>
      </c>
      <c r="K9" s="24" t="s">
        <v>30</v>
      </c>
      <c r="L9" s="24">
        <v>0</v>
      </c>
      <c r="M9" s="24" t="s">
        <v>30</v>
      </c>
      <c r="N9" s="24" t="s">
        <v>30</v>
      </c>
    </row>
    <row r="10" spans="1:36" x14ac:dyDescent="0.35">
      <c r="A10" s="80" t="s">
        <v>49</v>
      </c>
      <c r="B10" s="84" t="s">
        <v>50</v>
      </c>
      <c r="C10" s="84" t="s">
        <v>51</v>
      </c>
      <c r="D10" s="81" t="s">
        <v>30</v>
      </c>
      <c r="E10" s="82" t="s">
        <v>45</v>
      </c>
      <c r="F10" s="81" t="s">
        <v>30</v>
      </c>
      <c r="G10" s="81" t="s">
        <v>30</v>
      </c>
      <c r="H10" s="81" t="s">
        <v>30</v>
      </c>
      <c r="I10" s="81" t="s">
        <v>30</v>
      </c>
      <c r="J10" s="81" t="s">
        <v>30</v>
      </c>
      <c r="K10" s="81" t="s">
        <v>30</v>
      </c>
      <c r="L10" s="81">
        <v>0</v>
      </c>
      <c r="M10" s="81" t="s">
        <v>30</v>
      </c>
      <c r="N10" s="81" t="s">
        <v>30</v>
      </c>
    </row>
    <row r="11" spans="1:36" ht="112.5" x14ac:dyDescent="0.35">
      <c r="A11" s="79" t="s">
        <v>49</v>
      </c>
      <c r="B11" s="24" t="s">
        <v>59</v>
      </c>
      <c r="C11" s="83" t="s">
        <v>60</v>
      </c>
      <c r="D11" s="24" t="s">
        <v>30</v>
      </c>
      <c r="E11" s="24" t="s">
        <v>30</v>
      </c>
      <c r="F11" s="24" t="s">
        <v>30</v>
      </c>
      <c r="G11" s="24" t="s">
        <v>30</v>
      </c>
      <c r="H11" s="24" t="s">
        <v>30</v>
      </c>
      <c r="I11" s="24" t="s">
        <v>30</v>
      </c>
      <c r="J11" s="24" t="s">
        <v>30</v>
      </c>
      <c r="K11" s="24" t="s">
        <v>30</v>
      </c>
      <c r="L11" s="24">
        <v>0</v>
      </c>
      <c r="M11" s="24" t="s">
        <v>30</v>
      </c>
      <c r="N11" s="24" t="s">
        <v>30</v>
      </c>
    </row>
    <row r="12" spans="1:36" x14ac:dyDescent="0.35">
      <c r="A12" s="80" t="s">
        <v>49</v>
      </c>
      <c r="B12" s="84" t="s">
        <v>59</v>
      </c>
      <c r="C12" s="84" t="s">
        <v>60</v>
      </c>
      <c r="D12" s="81" t="s">
        <v>30</v>
      </c>
      <c r="E12" s="82" t="s">
        <v>45</v>
      </c>
      <c r="F12" s="81" t="s">
        <v>30</v>
      </c>
      <c r="G12" s="81" t="s">
        <v>30</v>
      </c>
      <c r="H12" s="81" t="s">
        <v>30</v>
      </c>
      <c r="I12" s="81" t="s">
        <v>30</v>
      </c>
      <c r="J12" s="81" t="s">
        <v>30</v>
      </c>
      <c r="K12" s="81" t="s">
        <v>30</v>
      </c>
      <c r="L12" s="81">
        <v>0</v>
      </c>
      <c r="M12" s="81" t="s">
        <v>30</v>
      </c>
      <c r="N12" s="81" t="s">
        <v>30</v>
      </c>
    </row>
    <row r="13" spans="1:36" ht="75" x14ac:dyDescent="0.35">
      <c r="A13" s="79" t="s">
        <v>83</v>
      </c>
      <c r="B13" s="24" t="s">
        <v>84</v>
      </c>
      <c r="C13" s="83" t="s">
        <v>85</v>
      </c>
      <c r="D13" s="24" t="s">
        <v>30</v>
      </c>
      <c r="E13" s="24" t="s">
        <v>30</v>
      </c>
      <c r="F13" s="24" t="s">
        <v>30</v>
      </c>
      <c r="G13" s="24" t="s">
        <v>30</v>
      </c>
      <c r="H13" s="24" t="s">
        <v>30</v>
      </c>
      <c r="I13" s="24" t="s">
        <v>30</v>
      </c>
      <c r="J13" s="24" t="s">
        <v>30</v>
      </c>
      <c r="K13" s="24" t="s">
        <v>30</v>
      </c>
      <c r="L13" s="24">
        <v>0</v>
      </c>
      <c r="M13" s="24" t="s">
        <v>30</v>
      </c>
      <c r="N13" s="24" t="s">
        <v>30</v>
      </c>
    </row>
    <row r="14" spans="1:36" x14ac:dyDescent="0.35">
      <c r="A14" s="80" t="s">
        <v>83</v>
      </c>
      <c r="B14" s="84" t="s">
        <v>84</v>
      </c>
      <c r="C14" s="84" t="s">
        <v>85</v>
      </c>
      <c r="D14" s="81" t="s">
        <v>30</v>
      </c>
      <c r="E14" s="82" t="s">
        <v>45</v>
      </c>
      <c r="F14" s="81" t="s">
        <v>30</v>
      </c>
      <c r="G14" s="81" t="s">
        <v>30</v>
      </c>
      <c r="H14" s="81" t="s">
        <v>30</v>
      </c>
      <c r="I14" s="81" t="s">
        <v>30</v>
      </c>
      <c r="J14" s="81" t="s">
        <v>30</v>
      </c>
      <c r="K14" s="81" t="s">
        <v>30</v>
      </c>
      <c r="L14" s="81">
        <v>0</v>
      </c>
      <c r="M14" s="81" t="s">
        <v>30</v>
      </c>
      <c r="N14" s="81" t="s">
        <v>30</v>
      </c>
    </row>
    <row r="15" spans="1:36" ht="93.75" x14ac:dyDescent="0.35">
      <c r="A15" s="79" t="s">
        <v>49</v>
      </c>
      <c r="B15" s="24" t="s">
        <v>118</v>
      </c>
      <c r="C15" s="83" t="s">
        <v>119</v>
      </c>
      <c r="D15" s="24" t="s">
        <v>30</v>
      </c>
      <c r="E15" s="24" t="s">
        <v>30</v>
      </c>
      <c r="F15" s="24" t="s">
        <v>30</v>
      </c>
      <c r="G15" s="24" t="s">
        <v>30</v>
      </c>
      <c r="H15" s="24" t="s">
        <v>30</v>
      </c>
      <c r="I15" s="24" t="s">
        <v>30</v>
      </c>
      <c r="J15" s="24" t="s">
        <v>30</v>
      </c>
      <c r="K15" s="24" t="s">
        <v>30</v>
      </c>
      <c r="L15" s="24">
        <v>0</v>
      </c>
      <c r="M15" s="24" t="s">
        <v>30</v>
      </c>
      <c r="N15" s="24" t="s">
        <v>30</v>
      </c>
    </row>
    <row r="16" spans="1:36" x14ac:dyDescent="0.35">
      <c r="A16" s="80" t="s">
        <v>49</v>
      </c>
      <c r="B16" s="84" t="s">
        <v>118</v>
      </c>
      <c r="C16" s="84" t="s">
        <v>119</v>
      </c>
      <c r="D16" s="81" t="s">
        <v>30</v>
      </c>
      <c r="E16" s="82" t="s">
        <v>45</v>
      </c>
      <c r="F16" s="81" t="s">
        <v>30</v>
      </c>
      <c r="G16" s="81" t="s">
        <v>30</v>
      </c>
      <c r="H16" s="81" t="s">
        <v>30</v>
      </c>
      <c r="I16" s="81" t="s">
        <v>30</v>
      </c>
      <c r="J16" s="81" t="s">
        <v>30</v>
      </c>
      <c r="K16" s="81" t="s">
        <v>30</v>
      </c>
      <c r="L16" s="81">
        <v>0</v>
      </c>
      <c r="M16" s="81" t="s">
        <v>30</v>
      </c>
      <c r="N16" s="81" t="s">
        <v>30</v>
      </c>
    </row>
    <row r="17" spans="1:14" ht="75" x14ac:dyDescent="0.35">
      <c r="A17" s="79" t="s">
        <v>49</v>
      </c>
      <c r="B17" s="24" t="s">
        <v>131</v>
      </c>
      <c r="C17" s="83" t="s">
        <v>132</v>
      </c>
      <c r="D17" s="24" t="s">
        <v>30</v>
      </c>
      <c r="E17" s="24" t="s">
        <v>30</v>
      </c>
      <c r="F17" s="24" t="s">
        <v>30</v>
      </c>
      <c r="G17" s="24" t="s">
        <v>30</v>
      </c>
      <c r="H17" s="24" t="s">
        <v>30</v>
      </c>
      <c r="I17" s="24" t="s">
        <v>30</v>
      </c>
      <c r="J17" s="24" t="s">
        <v>30</v>
      </c>
      <c r="K17" s="24" t="s">
        <v>30</v>
      </c>
      <c r="L17" s="24">
        <v>0</v>
      </c>
      <c r="M17" s="24" t="s">
        <v>30</v>
      </c>
      <c r="N17" s="24" t="s">
        <v>30</v>
      </c>
    </row>
    <row r="18" spans="1:14" x14ac:dyDescent="0.35">
      <c r="A18" s="80" t="s">
        <v>49</v>
      </c>
      <c r="B18" s="84" t="s">
        <v>131</v>
      </c>
      <c r="C18" s="84" t="s">
        <v>132</v>
      </c>
      <c r="D18" s="81" t="s">
        <v>30</v>
      </c>
      <c r="E18" s="82" t="s">
        <v>45</v>
      </c>
      <c r="F18" s="81" t="s">
        <v>30</v>
      </c>
      <c r="G18" s="81" t="s">
        <v>30</v>
      </c>
      <c r="H18" s="81" t="s">
        <v>30</v>
      </c>
      <c r="I18" s="81" t="s">
        <v>30</v>
      </c>
      <c r="J18" s="81" t="s">
        <v>30</v>
      </c>
      <c r="K18" s="81" t="s">
        <v>30</v>
      </c>
      <c r="L18" s="81">
        <v>0</v>
      </c>
      <c r="M18" s="81" t="s">
        <v>30</v>
      </c>
      <c r="N18" s="81" t="s">
        <v>30</v>
      </c>
    </row>
    <row r="19" spans="1:14" ht="75" x14ac:dyDescent="0.35">
      <c r="A19" s="79" t="s">
        <v>49</v>
      </c>
      <c r="B19" s="24" t="s">
        <v>134</v>
      </c>
      <c r="C19" s="83" t="s">
        <v>135</v>
      </c>
      <c r="D19" s="24" t="s">
        <v>30</v>
      </c>
      <c r="E19" s="24" t="s">
        <v>30</v>
      </c>
      <c r="F19" s="24" t="s">
        <v>30</v>
      </c>
      <c r="G19" s="24" t="s">
        <v>30</v>
      </c>
      <c r="H19" s="24" t="s">
        <v>30</v>
      </c>
      <c r="I19" s="24" t="s">
        <v>30</v>
      </c>
      <c r="J19" s="24" t="s">
        <v>30</v>
      </c>
      <c r="K19" s="24" t="s">
        <v>30</v>
      </c>
      <c r="L19" s="24">
        <v>0</v>
      </c>
      <c r="M19" s="24" t="s">
        <v>30</v>
      </c>
      <c r="N19" s="24" t="s">
        <v>30</v>
      </c>
    </row>
    <row r="20" spans="1:14" x14ac:dyDescent="0.35">
      <c r="A20" s="80" t="s">
        <v>49</v>
      </c>
      <c r="B20" s="84" t="s">
        <v>134</v>
      </c>
      <c r="C20" s="84" t="s">
        <v>135</v>
      </c>
      <c r="D20" s="81" t="s">
        <v>30</v>
      </c>
      <c r="E20" s="82" t="s">
        <v>45</v>
      </c>
      <c r="F20" s="81" t="s">
        <v>30</v>
      </c>
      <c r="G20" s="81" t="s">
        <v>30</v>
      </c>
      <c r="H20" s="81" t="s">
        <v>30</v>
      </c>
      <c r="I20" s="81" t="s">
        <v>30</v>
      </c>
      <c r="J20" s="81" t="s">
        <v>30</v>
      </c>
      <c r="K20" s="81" t="s">
        <v>30</v>
      </c>
      <c r="L20" s="81">
        <v>0</v>
      </c>
      <c r="M20" s="81" t="s">
        <v>30</v>
      </c>
      <c r="N20" s="81" t="s">
        <v>30</v>
      </c>
    </row>
    <row r="21" spans="1:14" ht="131.25" x14ac:dyDescent="0.35">
      <c r="A21" s="79" t="s">
        <v>49</v>
      </c>
      <c r="B21" s="24" t="s">
        <v>138</v>
      </c>
      <c r="C21" s="83" t="s">
        <v>139</v>
      </c>
      <c r="D21" s="24" t="s">
        <v>30</v>
      </c>
      <c r="E21" s="24" t="s">
        <v>30</v>
      </c>
      <c r="F21" s="24" t="s">
        <v>30</v>
      </c>
      <c r="G21" s="24" t="s">
        <v>30</v>
      </c>
      <c r="H21" s="24" t="s">
        <v>30</v>
      </c>
      <c r="I21" s="24" t="s">
        <v>30</v>
      </c>
      <c r="J21" s="24" t="s">
        <v>30</v>
      </c>
      <c r="K21" s="24" t="s">
        <v>30</v>
      </c>
      <c r="L21" s="24">
        <v>0</v>
      </c>
      <c r="M21" s="24" t="s">
        <v>30</v>
      </c>
      <c r="N21" s="24" t="s">
        <v>30</v>
      </c>
    </row>
    <row r="22" spans="1:14" x14ac:dyDescent="0.35">
      <c r="A22" s="80" t="s">
        <v>49</v>
      </c>
      <c r="B22" s="84" t="s">
        <v>138</v>
      </c>
      <c r="C22" s="84" t="s">
        <v>139</v>
      </c>
      <c r="D22" s="81" t="s">
        <v>30</v>
      </c>
      <c r="E22" s="82" t="s">
        <v>45</v>
      </c>
      <c r="F22" s="81" t="s">
        <v>30</v>
      </c>
      <c r="G22" s="81" t="s">
        <v>30</v>
      </c>
      <c r="H22" s="81" t="s">
        <v>30</v>
      </c>
      <c r="I22" s="81" t="s">
        <v>30</v>
      </c>
      <c r="J22" s="81" t="s">
        <v>30</v>
      </c>
      <c r="K22" s="81" t="s">
        <v>30</v>
      </c>
      <c r="L22" s="81">
        <v>0</v>
      </c>
      <c r="M22" s="81" t="s">
        <v>30</v>
      </c>
      <c r="N22" s="81" t="s">
        <v>30</v>
      </c>
    </row>
    <row r="23" spans="1:14" ht="56.25" x14ac:dyDescent="0.35">
      <c r="A23" s="79" t="s">
        <v>83</v>
      </c>
      <c r="B23" s="24" t="s">
        <v>163</v>
      </c>
      <c r="C23" s="83" t="s">
        <v>164</v>
      </c>
      <c r="D23" s="24" t="s">
        <v>30</v>
      </c>
      <c r="E23" s="24" t="s">
        <v>30</v>
      </c>
      <c r="F23" s="24" t="s">
        <v>30</v>
      </c>
      <c r="G23" s="24" t="s">
        <v>30</v>
      </c>
      <c r="H23" s="24" t="s">
        <v>30</v>
      </c>
      <c r="I23" s="24" t="s">
        <v>30</v>
      </c>
      <c r="J23" s="24" t="s">
        <v>30</v>
      </c>
      <c r="K23" s="24" t="s">
        <v>30</v>
      </c>
      <c r="L23" s="24">
        <v>0</v>
      </c>
      <c r="M23" s="24" t="s">
        <v>30</v>
      </c>
      <c r="N23" s="24" t="s">
        <v>30</v>
      </c>
    </row>
    <row r="24" spans="1:14" x14ac:dyDescent="0.35">
      <c r="A24" s="80" t="s">
        <v>83</v>
      </c>
      <c r="B24" s="84" t="s">
        <v>163</v>
      </c>
      <c r="C24" s="84" t="s">
        <v>164</v>
      </c>
      <c r="D24" s="81" t="s">
        <v>30</v>
      </c>
      <c r="E24" s="82" t="s">
        <v>45</v>
      </c>
      <c r="F24" s="81" t="s">
        <v>30</v>
      </c>
      <c r="G24" s="81" t="s">
        <v>30</v>
      </c>
      <c r="H24" s="81" t="s">
        <v>30</v>
      </c>
      <c r="I24" s="81" t="s">
        <v>30</v>
      </c>
      <c r="J24" s="81" t="s">
        <v>30</v>
      </c>
      <c r="K24" s="81" t="s">
        <v>30</v>
      </c>
      <c r="L24" s="81">
        <v>0</v>
      </c>
      <c r="M24" s="81" t="s">
        <v>30</v>
      </c>
      <c r="N24" s="81" t="s">
        <v>30</v>
      </c>
    </row>
    <row r="25" spans="1:14" ht="56.25" x14ac:dyDescent="0.35">
      <c r="A25" s="79" t="s">
        <v>78</v>
      </c>
      <c r="B25" s="24" t="s">
        <v>185</v>
      </c>
      <c r="C25" s="83" t="s">
        <v>186</v>
      </c>
      <c r="D25" s="24" t="s">
        <v>30</v>
      </c>
      <c r="E25" s="24" t="s">
        <v>30</v>
      </c>
      <c r="F25" s="24" t="s">
        <v>30</v>
      </c>
      <c r="G25" s="24" t="s">
        <v>30</v>
      </c>
      <c r="H25" s="24" t="s">
        <v>30</v>
      </c>
      <c r="I25" s="24" t="s">
        <v>30</v>
      </c>
      <c r="J25" s="24" t="s">
        <v>30</v>
      </c>
      <c r="K25" s="24" t="s">
        <v>30</v>
      </c>
      <c r="L25" s="24">
        <v>0</v>
      </c>
      <c r="M25" s="24" t="s">
        <v>30</v>
      </c>
      <c r="N25" s="24" t="s">
        <v>30</v>
      </c>
    </row>
    <row r="26" spans="1:14" x14ac:dyDescent="0.35">
      <c r="A26" s="80" t="s">
        <v>78</v>
      </c>
      <c r="B26" s="84" t="s">
        <v>185</v>
      </c>
      <c r="C26" s="84" t="s">
        <v>186</v>
      </c>
      <c r="D26" s="81" t="s">
        <v>30</v>
      </c>
      <c r="E26" s="82" t="s">
        <v>45</v>
      </c>
      <c r="F26" s="81" t="s">
        <v>30</v>
      </c>
      <c r="G26" s="81" t="s">
        <v>30</v>
      </c>
      <c r="H26" s="81" t="s">
        <v>30</v>
      </c>
      <c r="I26" s="81" t="s">
        <v>30</v>
      </c>
      <c r="J26" s="81" t="s">
        <v>30</v>
      </c>
      <c r="K26" s="81" t="s">
        <v>30</v>
      </c>
      <c r="L26" s="81">
        <v>0</v>
      </c>
      <c r="M26" s="81" t="s">
        <v>30</v>
      </c>
      <c r="N26" s="81" t="s">
        <v>30</v>
      </c>
    </row>
    <row r="27" spans="1:14" ht="75" x14ac:dyDescent="0.35">
      <c r="A27" s="79" t="s">
        <v>78</v>
      </c>
      <c r="B27" s="24" t="s">
        <v>192</v>
      </c>
      <c r="C27" s="83" t="s">
        <v>193</v>
      </c>
      <c r="D27" s="24" t="s">
        <v>30</v>
      </c>
      <c r="E27" s="24" t="s">
        <v>30</v>
      </c>
      <c r="F27" s="24" t="s">
        <v>30</v>
      </c>
      <c r="G27" s="24" t="s">
        <v>30</v>
      </c>
      <c r="H27" s="24" t="s">
        <v>30</v>
      </c>
      <c r="I27" s="24" t="s">
        <v>30</v>
      </c>
      <c r="J27" s="24" t="s">
        <v>30</v>
      </c>
      <c r="K27" s="24" t="s">
        <v>30</v>
      </c>
      <c r="L27" s="24">
        <v>0</v>
      </c>
      <c r="M27" s="24" t="s">
        <v>30</v>
      </c>
      <c r="N27" s="24" t="s">
        <v>30</v>
      </c>
    </row>
    <row r="28" spans="1:14" x14ac:dyDescent="0.35">
      <c r="A28" s="80" t="s">
        <v>78</v>
      </c>
      <c r="B28" s="84" t="s">
        <v>192</v>
      </c>
      <c r="C28" s="84" t="s">
        <v>193</v>
      </c>
      <c r="D28" s="81" t="s">
        <v>30</v>
      </c>
      <c r="E28" s="82" t="s">
        <v>45</v>
      </c>
      <c r="F28" s="81" t="s">
        <v>30</v>
      </c>
      <c r="G28" s="81" t="s">
        <v>30</v>
      </c>
      <c r="H28" s="81" t="s">
        <v>30</v>
      </c>
      <c r="I28" s="81" t="s">
        <v>30</v>
      </c>
      <c r="J28" s="81" t="s">
        <v>30</v>
      </c>
      <c r="K28" s="81" t="s">
        <v>30</v>
      </c>
      <c r="L28" s="81">
        <v>0</v>
      </c>
      <c r="M28" s="81" t="s">
        <v>30</v>
      </c>
      <c r="N28" s="81" t="s">
        <v>30</v>
      </c>
    </row>
    <row r="29" spans="1:14" ht="56.25" x14ac:dyDescent="0.35">
      <c r="A29" s="79" t="s">
        <v>78</v>
      </c>
      <c r="B29" s="24" t="s">
        <v>196</v>
      </c>
      <c r="C29" s="83" t="s">
        <v>197</v>
      </c>
      <c r="D29" s="24" t="s">
        <v>30</v>
      </c>
      <c r="E29" s="24" t="s">
        <v>30</v>
      </c>
      <c r="F29" s="24" t="s">
        <v>30</v>
      </c>
      <c r="G29" s="24" t="s">
        <v>30</v>
      </c>
      <c r="H29" s="24" t="s">
        <v>30</v>
      </c>
      <c r="I29" s="24" t="s">
        <v>30</v>
      </c>
      <c r="J29" s="24" t="s">
        <v>30</v>
      </c>
      <c r="K29" s="24" t="s">
        <v>30</v>
      </c>
      <c r="L29" s="24">
        <v>0</v>
      </c>
      <c r="M29" s="24" t="s">
        <v>30</v>
      </c>
      <c r="N29" s="24" t="s">
        <v>30</v>
      </c>
    </row>
    <row r="30" spans="1:14" x14ac:dyDescent="0.35">
      <c r="A30" s="80" t="s">
        <v>78</v>
      </c>
      <c r="B30" s="84" t="s">
        <v>196</v>
      </c>
      <c r="C30" s="84" t="s">
        <v>197</v>
      </c>
      <c r="D30" s="81" t="s">
        <v>30</v>
      </c>
      <c r="E30" s="82" t="s">
        <v>45</v>
      </c>
      <c r="F30" s="81" t="s">
        <v>30</v>
      </c>
      <c r="G30" s="81" t="s">
        <v>30</v>
      </c>
      <c r="H30" s="81" t="s">
        <v>30</v>
      </c>
      <c r="I30" s="81" t="s">
        <v>30</v>
      </c>
      <c r="J30" s="81" t="s">
        <v>30</v>
      </c>
      <c r="K30" s="81" t="s">
        <v>30</v>
      </c>
      <c r="L30" s="81">
        <v>0</v>
      </c>
      <c r="M30" s="81" t="s">
        <v>30</v>
      </c>
      <c r="N30" s="81" t="s">
        <v>30</v>
      </c>
    </row>
    <row r="31" spans="1:14" ht="56.25" x14ac:dyDescent="0.35">
      <c r="A31" s="79" t="s">
        <v>78</v>
      </c>
      <c r="B31" s="24" t="s">
        <v>205</v>
      </c>
      <c r="C31" s="83" t="s">
        <v>206</v>
      </c>
      <c r="D31" s="24" t="s">
        <v>30</v>
      </c>
      <c r="E31" s="24" t="s">
        <v>30</v>
      </c>
      <c r="F31" s="24" t="s">
        <v>30</v>
      </c>
      <c r="G31" s="24" t="s">
        <v>30</v>
      </c>
      <c r="H31" s="24" t="s">
        <v>30</v>
      </c>
      <c r="I31" s="24" t="s">
        <v>30</v>
      </c>
      <c r="J31" s="24" t="s">
        <v>30</v>
      </c>
      <c r="K31" s="24" t="s">
        <v>30</v>
      </c>
      <c r="L31" s="24">
        <v>0</v>
      </c>
      <c r="M31" s="24" t="s">
        <v>30</v>
      </c>
      <c r="N31" s="24" t="s">
        <v>30</v>
      </c>
    </row>
    <row r="32" spans="1:14" x14ac:dyDescent="0.35">
      <c r="A32" s="80" t="s">
        <v>78</v>
      </c>
      <c r="B32" s="84" t="s">
        <v>205</v>
      </c>
      <c r="C32" s="84" t="s">
        <v>206</v>
      </c>
      <c r="D32" s="81" t="s">
        <v>30</v>
      </c>
      <c r="E32" s="82" t="s">
        <v>45</v>
      </c>
      <c r="F32" s="81" t="s">
        <v>30</v>
      </c>
      <c r="G32" s="81" t="s">
        <v>30</v>
      </c>
      <c r="H32" s="81" t="s">
        <v>30</v>
      </c>
      <c r="I32" s="81" t="s">
        <v>30</v>
      </c>
      <c r="J32" s="81" t="s">
        <v>30</v>
      </c>
      <c r="K32" s="81" t="s">
        <v>30</v>
      </c>
      <c r="L32" s="81">
        <v>0</v>
      </c>
      <c r="M32" s="81" t="s">
        <v>30</v>
      </c>
      <c r="N32" s="81" t="s">
        <v>30</v>
      </c>
    </row>
    <row r="33" spans="1:24" ht="112.5" x14ac:dyDescent="0.35">
      <c r="A33" s="79" t="s">
        <v>234</v>
      </c>
      <c r="B33" s="24" t="s">
        <v>235</v>
      </c>
      <c r="C33" s="83" t="s">
        <v>236</v>
      </c>
      <c r="D33" s="24" t="s">
        <v>30</v>
      </c>
      <c r="E33" s="24" t="s">
        <v>30</v>
      </c>
      <c r="F33" s="24" t="s">
        <v>30</v>
      </c>
      <c r="G33" s="24" t="s">
        <v>30</v>
      </c>
      <c r="H33" s="24" t="s">
        <v>30</v>
      </c>
      <c r="I33" s="24" t="s">
        <v>30</v>
      </c>
      <c r="J33" s="24" t="s">
        <v>30</v>
      </c>
      <c r="K33" s="24" t="s">
        <v>30</v>
      </c>
      <c r="L33" s="24">
        <v>0</v>
      </c>
      <c r="M33" s="24" t="s">
        <v>30</v>
      </c>
      <c r="N33" s="24" t="s">
        <v>30</v>
      </c>
    </row>
    <row r="34" spans="1:24" x14ac:dyDescent="0.35">
      <c r="A34" s="80" t="s">
        <v>234</v>
      </c>
      <c r="B34" s="84" t="s">
        <v>235</v>
      </c>
      <c r="C34" s="84" t="s">
        <v>236</v>
      </c>
      <c r="D34" s="81" t="s">
        <v>30</v>
      </c>
      <c r="E34" s="82" t="s">
        <v>45</v>
      </c>
      <c r="F34" s="81" t="s">
        <v>30</v>
      </c>
      <c r="G34" s="81" t="s">
        <v>30</v>
      </c>
      <c r="H34" s="81" t="s">
        <v>30</v>
      </c>
      <c r="I34" s="81" t="s">
        <v>30</v>
      </c>
      <c r="J34" s="81" t="s">
        <v>30</v>
      </c>
      <c r="K34" s="81" t="s">
        <v>30</v>
      </c>
      <c r="L34" s="81">
        <v>0</v>
      </c>
      <c r="M34" s="81" t="s">
        <v>30</v>
      </c>
      <c r="N34" s="81" t="s">
        <v>30</v>
      </c>
    </row>
    <row r="35" spans="1:24" ht="112.5" x14ac:dyDescent="0.35">
      <c r="A35" s="79" t="s">
        <v>49</v>
      </c>
      <c r="B35" s="24" t="s">
        <v>246</v>
      </c>
      <c r="C35" s="83" t="s">
        <v>247</v>
      </c>
      <c r="D35" s="24" t="s">
        <v>30</v>
      </c>
      <c r="E35" s="24" t="s">
        <v>30</v>
      </c>
      <c r="F35" s="24" t="s">
        <v>30</v>
      </c>
      <c r="G35" s="24" t="s">
        <v>30</v>
      </c>
      <c r="H35" s="24" t="s">
        <v>30</v>
      </c>
      <c r="I35" s="24" t="s">
        <v>30</v>
      </c>
      <c r="J35" s="24" t="s">
        <v>30</v>
      </c>
      <c r="K35" s="24" t="s">
        <v>30</v>
      </c>
      <c r="L35" s="24">
        <v>0</v>
      </c>
      <c r="M35" s="24" t="s">
        <v>30</v>
      </c>
      <c r="N35" s="24" t="s">
        <v>30</v>
      </c>
    </row>
    <row r="36" spans="1:24" x14ac:dyDescent="0.35">
      <c r="A36" s="80" t="s">
        <v>49</v>
      </c>
      <c r="B36" s="84" t="s">
        <v>246</v>
      </c>
      <c r="C36" s="84" t="s">
        <v>247</v>
      </c>
      <c r="D36" s="81" t="s">
        <v>30</v>
      </c>
      <c r="E36" s="82" t="s">
        <v>45</v>
      </c>
      <c r="F36" s="81" t="s">
        <v>30</v>
      </c>
      <c r="G36" s="81" t="s">
        <v>30</v>
      </c>
      <c r="H36" s="81" t="s">
        <v>30</v>
      </c>
      <c r="I36" s="81" t="s">
        <v>30</v>
      </c>
      <c r="J36" s="81" t="s">
        <v>30</v>
      </c>
      <c r="K36" s="81" t="s">
        <v>30</v>
      </c>
      <c r="L36" s="81">
        <v>0</v>
      </c>
      <c r="M36" s="81" t="s">
        <v>30</v>
      </c>
      <c r="N36" s="81" t="s">
        <v>30</v>
      </c>
    </row>
    <row r="37" spans="1:24" ht="131.25" x14ac:dyDescent="0.35">
      <c r="A37" s="79" t="s">
        <v>49</v>
      </c>
      <c r="B37" s="24" t="s">
        <v>252</v>
      </c>
      <c r="C37" s="83" t="s">
        <v>253</v>
      </c>
      <c r="D37" s="24" t="s">
        <v>30</v>
      </c>
      <c r="E37" s="24" t="s">
        <v>30</v>
      </c>
      <c r="F37" s="24" t="s">
        <v>30</v>
      </c>
      <c r="G37" s="24" t="s">
        <v>30</v>
      </c>
      <c r="H37" s="24" t="s">
        <v>30</v>
      </c>
      <c r="I37" s="24" t="s">
        <v>30</v>
      </c>
      <c r="J37" s="24" t="s">
        <v>30</v>
      </c>
      <c r="K37" s="24" t="s">
        <v>30</v>
      </c>
      <c r="L37" s="24">
        <v>0</v>
      </c>
      <c r="M37" s="24" t="s">
        <v>30</v>
      </c>
      <c r="N37" s="24" t="s">
        <v>30</v>
      </c>
    </row>
    <row r="38" spans="1:24" x14ac:dyDescent="0.35">
      <c r="A38" s="80" t="s">
        <v>49</v>
      </c>
      <c r="B38" s="84" t="s">
        <v>252</v>
      </c>
      <c r="C38" s="84" t="s">
        <v>253</v>
      </c>
      <c r="D38" s="81" t="s">
        <v>30</v>
      </c>
      <c r="E38" s="82" t="s">
        <v>45</v>
      </c>
      <c r="F38" s="81" t="s">
        <v>30</v>
      </c>
      <c r="G38" s="81" t="s">
        <v>30</v>
      </c>
      <c r="H38" s="81" t="s">
        <v>30</v>
      </c>
      <c r="I38" s="81" t="s">
        <v>30</v>
      </c>
      <c r="J38" s="81" t="s">
        <v>30</v>
      </c>
      <c r="K38" s="81" t="s">
        <v>30</v>
      </c>
      <c r="L38" s="81">
        <v>0</v>
      </c>
      <c r="M38" s="81" t="s">
        <v>30</v>
      </c>
      <c r="N38" s="81" t="s">
        <v>30</v>
      </c>
    </row>
    <row r="39" spans="1:24" ht="56.25" x14ac:dyDescent="0.35">
      <c r="A39" s="16" t="s">
        <v>326</v>
      </c>
      <c r="B39" s="17" t="s">
        <v>327</v>
      </c>
      <c r="C39" s="17" t="s">
        <v>328</v>
      </c>
      <c r="D39" s="32" t="s">
        <v>30</v>
      </c>
      <c r="E39" s="32" t="s">
        <v>30</v>
      </c>
      <c r="F39" s="31" t="s">
        <v>30</v>
      </c>
      <c r="G39" s="31" t="s">
        <v>30</v>
      </c>
      <c r="H39" s="31" t="s">
        <v>30</v>
      </c>
      <c r="I39" s="31" t="s">
        <v>30</v>
      </c>
      <c r="J39" s="31" t="s">
        <v>30</v>
      </c>
      <c r="K39" s="31" t="s">
        <v>30</v>
      </c>
      <c r="L39" s="31" t="s">
        <v>30</v>
      </c>
      <c r="M39" s="31" t="s">
        <v>30</v>
      </c>
      <c r="N39" s="31" t="s">
        <v>30</v>
      </c>
      <c r="O39"/>
      <c r="P39"/>
      <c r="Q39"/>
      <c r="R39"/>
      <c r="S39"/>
      <c r="T39"/>
      <c r="U39"/>
      <c r="V39"/>
      <c r="W39"/>
      <c r="X39"/>
    </row>
    <row r="40" spans="1:24" x14ac:dyDescent="0.35">
      <c r="A40" s="80" t="s">
        <v>326</v>
      </c>
      <c r="B40" s="84" t="s">
        <v>327</v>
      </c>
      <c r="C40" s="84" t="s">
        <v>328</v>
      </c>
      <c r="D40" s="81" t="s">
        <v>30</v>
      </c>
      <c r="E40" s="82" t="s">
        <v>45</v>
      </c>
      <c r="F40" s="81" t="s">
        <v>30</v>
      </c>
      <c r="G40" s="81" t="s">
        <v>30</v>
      </c>
      <c r="H40" s="81" t="s">
        <v>30</v>
      </c>
      <c r="I40" s="81" t="s">
        <v>30</v>
      </c>
      <c r="J40" s="81" t="s">
        <v>30</v>
      </c>
      <c r="K40" s="81" t="s">
        <v>30</v>
      </c>
      <c r="L40" s="81" t="s">
        <v>30</v>
      </c>
      <c r="M40" s="81" t="s">
        <v>30</v>
      </c>
      <c r="N40" s="81" t="s">
        <v>30</v>
      </c>
    </row>
  </sheetData>
  <autoFilter ref="A8:AJ38"/>
  <mergeCells count="5">
    <mergeCell ref="A1:N1"/>
    <mergeCell ref="A2:N2"/>
    <mergeCell ref="A3:N3"/>
    <mergeCell ref="A4:N4"/>
    <mergeCell ref="A5:N5"/>
  </mergeCells>
  <pageMargins left="0.25" right="0.25" top="0.75" bottom="0.75" header="0.3" footer="0.3"/>
  <pageSetup paperSize="9" scale="31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HZ96"/>
  <sheetViews>
    <sheetView zoomScale="110" zoomScaleNormal="110" workbookViewId="0">
      <selection activeCell="I29" sqref="I29"/>
    </sheetView>
  </sheetViews>
  <sheetFormatPr defaultColWidth="9.140625" defaultRowHeight="15" x14ac:dyDescent="0.25"/>
  <cols>
    <col min="1" max="1" width="3.7109375" style="112" customWidth="1"/>
    <col min="2" max="2" width="11.7109375" style="111" customWidth="1"/>
    <col min="3" max="3" width="60.5703125" style="111" customWidth="1"/>
    <col min="4" max="4" width="26.42578125" style="111" customWidth="1"/>
    <col min="5" max="5" width="12" style="111" customWidth="1"/>
    <col min="6" max="6" width="14.140625" style="111" customWidth="1"/>
    <col min="7" max="8" width="18.85546875" style="111" customWidth="1"/>
    <col min="9" max="9" width="27.7109375" style="111" customWidth="1"/>
    <col min="10" max="10" width="19.140625" style="111" customWidth="1"/>
    <col min="11" max="11" width="23.7109375" style="111" customWidth="1"/>
    <col min="12" max="12" width="27.140625" style="111" customWidth="1"/>
    <col min="13" max="13" width="19.28515625" style="111" customWidth="1"/>
    <col min="14" max="14" width="21.140625" style="111" customWidth="1"/>
    <col min="15" max="15" width="17.140625" style="111" customWidth="1"/>
    <col min="16" max="16" width="21.7109375" style="111" customWidth="1"/>
    <col min="17" max="17" width="13.5703125" style="111" customWidth="1"/>
    <col min="18" max="19" width="13" style="111" customWidth="1"/>
    <col min="20" max="20" width="12.5703125" style="111" customWidth="1"/>
    <col min="21" max="21" width="13.42578125" style="111" customWidth="1"/>
    <col min="22" max="22" width="15" style="111" customWidth="1"/>
    <col min="23" max="24" width="15.140625" style="111" customWidth="1"/>
    <col min="25" max="27" width="9.140625" style="111"/>
    <col min="28" max="28" width="18.28515625" style="111" customWidth="1"/>
    <col min="29" max="234" width="9.140625" style="111"/>
    <col min="235" max="16384" width="9.140625" style="44"/>
  </cols>
  <sheetData>
    <row r="1" spans="1:234" s="45" customFormat="1" ht="15.75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6"/>
      <c r="M1" s="86"/>
      <c r="N1" s="86"/>
      <c r="O1" s="86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  <c r="DL1" s="85"/>
      <c r="DM1" s="85"/>
      <c r="DN1" s="85"/>
      <c r="DO1" s="85"/>
      <c r="DP1" s="85"/>
      <c r="DQ1" s="85"/>
      <c r="DR1" s="85"/>
      <c r="DS1" s="85"/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/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/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85"/>
      <c r="FD1" s="85"/>
      <c r="FE1" s="85"/>
      <c r="FF1" s="85"/>
      <c r="FG1" s="85"/>
      <c r="FH1" s="85"/>
      <c r="FI1" s="85"/>
      <c r="FJ1" s="85"/>
      <c r="FK1" s="85"/>
      <c r="FL1" s="85"/>
      <c r="FM1" s="85"/>
      <c r="FN1" s="85"/>
      <c r="FO1" s="85"/>
      <c r="FP1" s="85"/>
      <c r="FQ1" s="85"/>
      <c r="FR1" s="85"/>
      <c r="FS1" s="85"/>
      <c r="FT1" s="85"/>
      <c r="FU1" s="85"/>
      <c r="FV1" s="85"/>
      <c r="FW1" s="85"/>
      <c r="FX1" s="85"/>
      <c r="FY1" s="85"/>
      <c r="FZ1" s="85"/>
      <c r="GA1" s="85"/>
      <c r="GB1" s="85"/>
      <c r="GC1" s="85"/>
      <c r="GD1" s="85"/>
      <c r="GE1" s="85"/>
      <c r="GF1" s="85"/>
      <c r="GG1" s="85"/>
      <c r="GH1" s="85"/>
      <c r="GI1" s="85"/>
      <c r="GJ1" s="85"/>
      <c r="GK1" s="85"/>
      <c r="GL1" s="85"/>
      <c r="GM1" s="85"/>
      <c r="GN1" s="85"/>
      <c r="GO1" s="85"/>
      <c r="GP1" s="85"/>
      <c r="GQ1" s="85"/>
      <c r="GR1" s="85"/>
      <c r="GS1" s="85"/>
      <c r="GT1" s="85"/>
      <c r="GU1" s="85"/>
      <c r="GV1" s="85"/>
      <c r="GW1" s="85"/>
      <c r="GX1" s="85"/>
      <c r="GY1" s="85"/>
      <c r="GZ1" s="85"/>
      <c r="HA1" s="85"/>
      <c r="HB1" s="85"/>
      <c r="HC1" s="85"/>
      <c r="HD1" s="85"/>
      <c r="HE1" s="85"/>
      <c r="HF1" s="85"/>
      <c r="HG1" s="85"/>
      <c r="HH1" s="85"/>
      <c r="HI1" s="85"/>
      <c r="HJ1" s="85"/>
      <c r="HK1" s="85"/>
      <c r="HL1" s="85"/>
      <c r="HM1" s="85"/>
      <c r="HN1" s="85"/>
      <c r="HO1" s="85"/>
      <c r="HP1" s="85"/>
      <c r="HQ1" s="85"/>
      <c r="HR1" s="85"/>
      <c r="HS1" s="85"/>
      <c r="HT1" s="85"/>
      <c r="HU1" s="85"/>
      <c r="HV1" s="85"/>
      <c r="HW1" s="85"/>
      <c r="HX1" s="85"/>
      <c r="HY1" s="85"/>
      <c r="HZ1" s="85"/>
    </row>
    <row r="2" spans="1:234" s="45" customFormat="1" ht="15.75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6"/>
      <c r="M2" s="86"/>
      <c r="N2" s="86"/>
      <c r="O2" s="86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5"/>
      <c r="DA2" s="85"/>
      <c r="DB2" s="85"/>
      <c r="DC2" s="85"/>
      <c r="DD2" s="85"/>
      <c r="DE2" s="85"/>
      <c r="DF2" s="85"/>
      <c r="DG2" s="85"/>
      <c r="DH2" s="85"/>
      <c r="DI2" s="85"/>
      <c r="DJ2" s="85"/>
      <c r="DK2" s="85"/>
      <c r="DL2" s="85"/>
      <c r="DM2" s="85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5"/>
      <c r="EJ2" s="85"/>
      <c r="EK2" s="85"/>
      <c r="EL2" s="85"/>
      <c r="EM2" s="85"/>
      <c r="EN2" s="85"/>
      <c r="EO2" s="85"/>
      <c r="EP2" s="85"/>
      <c r="EQ2" s="85"/>
      <c r="ER2" s="85"/>
      <c r="ES2" s="85"/>
      <c r="ET2" s="85"/>
      <c r="EU2" s="85"/>
      <c r="EV2" s="85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5"/>
      <c r="FS2" s="85"/>
      <c r="FT2" s="85"/>
      <c r="FU2" s="85"/>
      <c r="FV2" s="85"/>
      <c r="FW2" s="85"/>
      <c r="FX2" s="85"/>
      <c r="FY2" s="85"/>
      <c r="FZ2" s="85"/>
      <c r="GA2" s="85"/>
      <c r="GB2" s="85"/>
      <c r="GC2" s="85"/>
      <c r="GD2" s="85"/>
      <c r="GE2" s="85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5"/>
      <c r="HB2" s="85"/>
      <c r="HC2" s="85"/>
      <c r="HD2" s="85"/>
      <c r="HE2" s="85"/>
      <c r="HF2" s="85"/>
      <c r="HG2" s="85"/>
      <c r="HH2" s="85"/>
      <c r="HI2" s="85"/>
      <c r="HJ2" s="85"/>
      <c r="HK2" s="85"/>
      <c r="HL2" s="85"/>
      <c r="HM2" s="85"/>
      <c r="HN2" s="85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</row>
    <row r="3" spans="1:234" s="45" customFormat="1" ht="15.75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6"/>
      <c r="M3" s="86"/>
      <c r="N3" s="86"/>
      <c r="O3" s="86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</row>
    <row r="4" spans="1:234" s="45" customFormat="1" ht="18.75" x14ac:dyDescent="0.25">
      <c r="A4" s="85"/>
      <c r="B4" s="135" t="s">
        <v>276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  <c r="HL4" s="85"/>
      <c r="HM4" s="85"/>
      <c r="HN4" s="85"/>
      <c r="HO4" s="85"/>
      <c r="HP4" s="85"/>
      <c r="HQ4" s="85"/>
      <c r="HR4" s="85"/>
      <c r="HS4" s="85"/>
      <c r="HT4" s="85"/>
      <c r="HU4" s="85"/>
      <c r="HV4" s="85"/>
      <c r="HW4" s="85"/>
      <c r="HX4" s="85"/>
      <c r="HY4" s="85"/>
      <c r="HZ4" s="85"/>
    </row>
    <row r="5" spans="1:234" s="45" customFormat="1" ht="15.75" x14ac:dyDescent="0.25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6"/>
      <c r="M5" s="86"/>
      <c r="N5" s="86"/>
      <c r="O5" s="86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85"/>
    </row>
    <row r="6" spans="1:234" s="45" customFormat="1" ht="18.75" x14ac:dyDescent="0.25">
      <c r="A6" s="8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85"/>
    </row>
    <row r="7" spans="1:234" s="45" customFormat="1" ht="15.75" x14ac:dyDescent="0.25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  <c r="HL7" s="85"/>
      <c r="HM7" s="85"/>
      <c r="HN7" s="85"/>
      <c r="HO7" s="85"/>
      <c r="HP7" s="85"/>
      <c r="HQ7" s="85"/>
      <c r="HR7" s="85"/>
      <c r="HS7" s="85"/>
      <c r="HT7" s="85"/>
      <c r="HU7" s="85"/>
      <c r="HV7" s="85"/>
      <c r="HW7" s="85"/>
      <c r="HX7" s="85"/>
      <c r="HY7" s="85"/>
      <c r="HZ7" s="85"/>
    </row>
    <row r="8" spans="1:234" s="45" customFormat="1" ht="15.75" x14ac:dyDescent="0.25">
      <c r="A8" s="85"/>
      <c r="B8" s="85"/>
      <c r="C8" s="85"/>
      <c r="D8" s="85"/>
      <c r="E8" s="87" t="s">
        <v>277</v>
      </c>
      <c r="F8" s="88"/>
      <c r="G8" s="88"/>
      <c r="H8" s="88"/>
      <c r="I8" s="88"/>
      <c r="J8" s="88"/>
      <c r="K8" s="88"/>
      <c r="L8" s="88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  <c r="HU8" s="85"/>
      <c r="HV8" s="85"/>
      <c r="HW8" s="85"/>
      <c r="HX8" s="85"/>
      <c r="HY8" s="85"/>
      <c r="HZ8" s="85"/>
    </row>
    <row r="9" spans="1:234" s="45" customFormat="1" ht="15.75" x14ac:dyDescent="0.25">
      <c r="A9" s="85"/>
      <c r="B9" s="85"/>
      <c r="C9" s="85"/>
      <c r="D9" s="85"/>
      <c r="E9" s="89" t="s">
        <v>278</v>
      </c>
      <c r="F9" s="89"/>
      <c r="G9" s="89"/>
      <c r="H9" s="89"/>
      <c r="I9" s="89"/>
      <c r="J9" s="89"/>
      <c r="K9" s="89"/>
      <c r="L9" s="89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  <c r="HL9" s="85"/>
      <c r="HM9" s="85"/>
      <c r="HN9" s="85"/>
      <c r="HO9" s="85"/>
      <c r="HP9" s="85"/>
      <c r="HQ9" s="85"/>
      <c r="HR9" s="85"/>
      <c r="HS9" s="85"/>
      <c r="HT9" s="85"/>
      <c r="HU9" s="85"/>
      <c r="HV9" s="85"/>
      <c r="HW9" s="85"/>
      <c r="HX9" s="85"/>
      <c r="HY9" s="85"/>
      <c r="HZ9" s="85"/>
    </row>
    <row r="10" spans="1:234" s="45" customFormat="1" ht="15.75" x14ac:dyDescent="0.25">
      <c r="A10" s="85"/>
      <c r="B10" s="85"/>
      <c r="C10" s="85"/>
      <c r="D10" s="85"/>
      <c r="E10" s="86"/>
      <c r="F10" s="88"/>
      <c r="G10" s="88"/>
      <c r="H10" s="88"/>
      <c r="I10" s="88"/>
      <c r="J10" s="90"/>
      <c r="K10" s="90"/>
      <c r="L10" s="90"/>
      <c r="M10" s="87"/>
      <c r="N10" s="91"/>
      <c r="O10" s="91"/>
      <c r="P10" s="91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85"/>
      <c r="CP10" s="85"/>
      <c r="CQ10" s="85"/>
      <c r="CR10" s="85"/>
      <c r="CS10" s="85"/>
      <c r="CT10" s="85"/>
      <c r="CU10" s="85"/>
      <c r="CV10" s="85"/>
      <c r="CW10" s="85"/>
      <c r="CX10" s="85"/>
      <c r="CY10" s="85"/>
      <c r="CZ10" s="85"/>
      <c r="DA10" s="85"/>
      <c r="DB10" s="85"/>
      <c r="DC10" s="85"/>
      <c r="DD10" s="85"/>
      <c r="DE10" s="85"/>
      <c r="DF10" s="85"/>
      <c r="DG10" s="85"/>
      <c r="DH10" s="85"/>
      <c r="DI10" s="85"/>
      <c r="DJ10" s="85"/>
      <c r="DK10" s="85"/>
      <c r="DL10" s="85"/>
      <c r="DM10" s="85"/>
      <c r="DN10" s="85"/>
      <c r="DO10" s="85"/>
      <c r="DP10" s="85"/>
      <c r="DQ10" s="85"/>
      <c r="DR10" s="85"/>
      <c r="DS10" s="85"/>
      <c r="DT10" s="85"/>
      <c r="DU10" s="85"/>
      <c r="DV10" s="85"/>
      <c r="DW10" s="85"/>
      <c r="DX10" s="85"/>
      <c r="DY10" s="85"/>
      <c r="DZ10" s="85"/>
      <c r="EA10" s="85"/>
      <c r="EB10" s="85"/>
      <c r="EC10" s="85"/>
      <c r="ED10" s="85"/>
      <c r="EE10" s="85"/>
      <c r="EF10" s="85"/>
      <c r="EG10" s="85"/>
      <c r="EH10" s="85"/>
      <c r="EI10" s="85"/>
      <c r="EJ10" s="85"/>
      <c r="EK10" s="85"/>
      <c r="EL10" s="85"/>
      <c r="EM10" s="85"/>
      <c r="EN10" s="85"/>
      <c r="EO10" s="85"/>
      <c r="EP10" s="85"/>
      <c r="EQ10" s="85"/>
      <c r="ER10" s="85"/>
      <c r="ES10" s="85"/>
      <c r="ET10" s="85"/>
      <c r="EU10" s="85"/>
      <c r="EV10" s="85"/>
      <c r="EW10" s="85"/>
      <c r="EX10" s="85"/>
      <c r="EY10" s="85"/>
      <c r="EZ10" s="85"/>
      <c r="FA10" s="85"/>
      <c r="FB10" s="85"/>
      <c r="FC10" s="85"/>
      <c r="FD10" s="85"/>
      <c r="FE10" s="85"/>
      <c r="FF10" s="85"/>
      <c r="FG10" s="85"/>
      <c r="FH10" s="85"/>
      <c r="FI10" s="85"/>
      <c r="FJ10" s="85"/>
      <c r="FK10" s="85"/>
      <c r="FL10" s="85"/>
      <c r="FM10" s="85"/>
      <c r="FN10" s="85"/>
      <c r="FO10" s="85"/>
      <c r="FP10" s="85"/>
      <c r="FQ10" s="85"/>
      <c r="FR10" s="85"/>
      <c r="FS10" s="85"/>
      <c r="FT10" s="85"/>
      <c r="FU10" s="85"/>
      <c r="FV10" s="85"/>
      <c r="FW10" s="85"/>
      <c r="FX10" s="85"/>
      <c r="FY10" s="85"/>
      <c r="FZ10" s="85"/>
      <c r="GA10" s="85"/>
      <c r="GB10" s="85"/>
      <c r="GC10" s="85"/>
      <c r="GD10" s="85"/>
      <c r="GE10" s="85"/>
      <c r="GF10" s="85"/>
      <c r="GG10" s="85"/>
      <c r="GH10" s="85"/>
      <c r="GI10" s="85"/>
      <c r="GJ10" s="85"/>
      <c r="GK10" s="85"/>
      <c r="GL10" s="85"/>
      <c r="GM10" s="85"/>
      <c r="GN10" s="85"/>
      <c r="GO10" s="85"/>
      <c r="GP10" s="85"/>
      <c r="GQ10" s="85"/>
      <c r="GR10" s="85"/>
      <c r="GS10" s="85"/>
      <c r="GT10" s="85"/>
      <c r="GU10" s="85"/>
      <c r="GV10" s="85"/>
      <c r="GW10" s="85"/>
      <c r="GX10" s="85"/>
      <c r="GY10" s="85"/>
      <c r="GZ10" s="85"/>
      <c r="HA10" s="85"/>
      <c r="HB10" s="85"/>
      <c r="HC10" s="85"/>
      <c r="HD10" s="85"/>
      <c r="HE10" s="85"/>
      <c r="HF10" s="85"/>
      <c r="HG10" s="85"/>
      <c r="HH10" s="85"/>
      <c r="HI10" s="85"/>
      <c r="HJ10" s="85"/>
      <c r="HK10" s="85"/>
      <c r="HL10" s="85"/>
      <c r="HM10" s="85"/>
      <c r="HN10" s="85"/>
      <c r="HO10" s="85"/>
      <c r="HP10" s="85"/>
      <c r="HQ10" s="85"/>
      <c r="HR10" s="85"/>
      <c r="HS10" s="85"/>
      <c r="HT10" s="85"/>
      <c r="HU10" s="85"/>
      <c r="HV10" s="85"/>
      <c r="HW10" s="85"/>
      <c r="HX10" s="85"/>
      <c r="HY10" s="85"/>
      <c r="HZ10" s="85"/>
    </row>
    <row r="11" spans="1:234" s="45" customFormat="1" ht="15.75" x14ac:dyDescent="0.25">
      <c r="A11" s="85"/>
      <c r="B11" s="85"/>
      <c r="C11" s="85"/>
      <c r="D11" s="85"/>
      <c r="E11" s="87" t="s">
        <v>322</v>
      </c>
      <c r="F11" s="85"/>
      <c r="G11" s="85"/>
      <c r="H11" s="85"/>
      <c r="I11" s="85"/>
      <c r="J11" s="85"/>
      <c r="K11" s="92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5"/>
      <c r="ED11" s="85"/>
      <c r="EE11" s="85"/>
      <c r="EF11" s="85"/>
      <c r="EG11" s="85"/>
      <c r="EH11" s="85"/>
      <c r="EI11" s="85"/>
      <c r="EJ11" s="85"/>
      <c r="EK11" s="85"/>
      <c r="EL11" s="85"/>
      <c r="EM11" s="85"/>
      <c r="EN11" s="85"/>
      <c r="EO11" s="85"/>
      <c r="EP11" s="85"/>
      <c r="EQ11" s="85"/>
      <c r="ER11" s="85"/>
      <c r="ES11" s="85"/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5"/>
      <c r="FF11" s="85"/>
      <c r="FG11" s="85"/>
      <c r="FH11" s="85"/>
      <c r="FI11" s="85"/>
      <c r="FJ11" s="85"/>
      <c r="FK11" s="85"/>
      <c r="FL11" s="85"/>
      <c r="FM11" s="85"/>
      <c r="FN11" s="85"/>
      <c r="FO11" s="85"/>
      <c r="FP11" s="85"/>
      <c r="FQ11" s="85"/>
      <c r="FR11" s="85"/>
      <c r="FS11" s="85"/>
      <c r="FT11" s="85"/>
      <c r="FU11" s="85"/>
      <c r="FV11" s="85"/>
      <c r="FW11" s="85"/>
      <c r="FX11" s="85"/>
      <c r="FY11" s="85"/>
      <c r="FZ11" s="85"/>
      <c r="GA11" s="85"/>
      <c r="GB11" s="85"/>
      <c r="GC11" s="85"/>
      <c r="GD11" s="85"/>
      <c r="GE11" s="85"/>
      <c r="GF11" s="85"/>
      <c r="GG11" s="85"/>
      <c r="GH11" s="85"/>
      <c r="GI11" s="85"/>
      <c r="GJ11" s="85"/>
      <c r="GK11" s="85"/>
      <c r="GL11" s="85"/>
      <c r="GM11" s="85"/>
      <c r="GN11" s="85"/>
      <c r="GO11" s="85"/>
      <c r="GP11" s="85"/>
      <c r="GQ11" s="85"/>
      <c r="GR11" s="85"/>
      <c r="GS11" s="85"/>
      <c r="GT11" s="85"/>
      <c r="GU11" s="85"/>
      <c r="GV11" s="85"/>
      <c r="GW11" s="85"/>
      <c r="GX11" s="85"/>
      <c r="GY11" s="85"/>
      <c r="GZ11" s="85"/>
      <c r="HA11" s="85"/>
      <c r="HB11" s="85"/>
      <c r="HC11" s="85"/>
      <c r="HD11" s="85"/>
      <c r="HE11" s="85"/>
      <c r="HF11" s="85"/>
      <c r="HG11" s="85"/>
      <c r="HH11" s="85"/>
      <c r="HI11" s="85"/>
      <c r="HJ11" s="85"/>
      <c r="HK11" s="85"/>
      <c r="HL11" s="85"/>
      <c r="HM11" s="85"/>
      <c r="HN11" s="85"/>
      <c r="HO11" s="85"/>
      <c r="HP11" s="85"/>
      <c r="HQ11" s="85"/>
      <c r="HR11" s="85"/>
      <c r="HS11" s="85"/>
      <c r="HT11" s="85"/>
      <c r="HU11" s="85"/>
      <c r="HV11" s="85"/>
      <c r="HW11" s="85"/>
      <c r="HX11" s="85"/>
      <c r="HY11" s="85"/>
      <c r="HZ11" s="85"/>
    </row>
    <row r="12" spans="1:234" s="90" customFormat="1" ht="15.75" x14ac:dyDescent="0.25">
      <c r="Q12" s="91"/>
      <c r="R12" s="91"/>
      <c r="S12" s="91"/>
      <c r="T12" s="91"/>
      <c r="U12" s="91"/>
      <c r="V12" s="91"/>
      <c r="W12" s="91"/>
      <c r="X12" s="91"/>
    </row>
    <row r="13" spans="1:234" s="90" customFormat="1" ht="15.75" x14ac:dyDescent="0.25">
      <c r="Q13" s="91"/>
      <c r="R13" s="91"/>
      <c r="S13" s="91"/>
      <c r="T13" s="91"/>
      <c r="U13" s="91"/>
      <c r="V13" s="91"/>
      <c r="W13" s="91"/>
      <c r="X13" s="91"/>
    </row>
    <row r="14" spans="1:234" s="90" customFormat="1" ht="15.75" x14ac:dyDescent="0.25">
      <c r="Q14" s="91"/>
      <c r="R14" s="91"/>
      <c r="S14" s="91"/>
      <c r="T14" s="91"/>
      <c r="U14" s="91"/>
      <c r="V14" s="91"/>
      <c r="W14" s="91"/>
      <c r="X14" s="91"/>
    </row>
    <row r="15" spans="1:234" s="90" customFormat="1" ht="15.75" x14ac:dyDescent="0.25">
      <c r="E15" s="87"/>
      <c r="I15" s="93"/>
      <c r="Q15" s="94"/>
      <c r="R15" s="94"/>
      <c r="S15" s="94"/>
      <c r="T15" s="94"/>
      <c r="U15" s="94"/>
      <c r="V15" s="94"/>
      <c r="W15" s="94"/>
      <c r="X15" s="94"/>
    </row>
    <row r="16" spans="1:234" s="87" customFormat="1" ht="15.75" customHeight="1" x14ac:dyDescent="0.25">
      <c r="B16" s="136" t="s">
        <v>279</v>
      </c>
      <c r="C16" s="136" t="s">
        <v>5</v>
      </c>
      <c r="D16" s="136" t="s">
        <v>6</v>
      </c>
      <c r="E16" s="136" t="s">
        <v>280</v>
      </c>
      <c r="F16" s="136" t="s">
        <v>281</v>
      </c>
      <c r="G16" s="136" t="s">
        <v>282</v>
      </c>
      <c r="H16" s="136"/>
      <c r="I16" s="136"/>
      <c r="J16" s="136"/>
      <c r="K16" s="136"/>
      <c r="L16" s="136" t="s">
        <v>283</v>
      </c>
      <c r="M16" s="136" t="s">
        <v>284</v>
      </c>
      <c r="N16" s="137" t="s">
        <v>285</v>
      </c>
      <c r="O16" s="137" t="s">
        <v>286</v>
      </c>
      <c r="P16" s="137" t="s">
        <v>287</v>
      </c>
      <c r="Q16" s="133" t="s">
        <v>323</v>
      </c>
      <c r="R16" s="133" t="s">
        <v>309</v>
      </c>
      <c r="S16" s="133" t="s">
        <v>310</v>
      </c>
      <c r="T16" s="133" t="s">
        <v>311</v>
      </c>
      <c r="U16" s="133" t="s">
        <v>312</v>
      </c>
      <c r="V16" s="133" t="s">
        <v>313</v>
      </c>
      <c r="W16" s="133" t="s">
        <v>314</v>
      </c>
      <c r="X16" s="133" t="s">
        <v>324</v>
      </c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</row>
    <row r="17" spans="1:24" s="98" customFormat="1" ht="130.5" x14ac:dyDescent="0.25">
      <c r="A17" s="95"/>
      <c r="B17" s="136"/>
      <c r="C17" s="136"/>
      <c r="D17" s="136"/>
      <c r="E17" s="136"/>
      <c r="F17" s="136"/>
      <c r="G17" s="96" t="s">
        <v>288</v>
      </c>
      <c r="H17" s="96" t="s">
        <v>289</v>
      </c>
      <c r="I17" s="96" t="s">
        <v>290</v>
      </c>
      <c r="J17" s="97" t="s">
        <v>291</v>
      </c>
      <c r="K17" s="96" t="s">
        <v>292</v>
      </c>
      <c r="L17" s="136"/>
      <c r="M17" s="136"/>
      <c r="N17" s="137"/>
      <c r="O17" s="137"/>
      <c r="P17" s="137"/>
      <c r="Q17" s="134"/>
      <c r="R17" s="134"/>
      <c r="S17" s="134"/>
      <c r="T17" s="134"/>
      <c r="U17" s="134"/>
      <c r="V17" s="134"/>
      <c r="W17" s="134"/>
      <c r="X17" s="134"/>
    </row>
    <row r="18" spans="1:24" s="98" customFormat="1" ht="15.75" x14ac:dyDescent="0.25">
      <c r="A18" s="95"/>
      <c r="B18" s="97">
        <v>1</v>
      </c>
      <c r="C18" s="97">
        <v>2</v>
      </c>
      <c r="D18" s="97">
        <v>3</v>
      </c>
      <c r="E18" s="97">
        <v>4</v>
      </c>
      <c r="F18" s="97">
        <v>5</v>
      </c>
      <c r="G18" s="97">
        <v>6</v>
      </c>
      <c r="H18" s="97">
        <v>7</v>
      </c>
      <c r="I18" s="97">
        <v>8</v>
      </c>
      <c r="J18" s="97">
        <v>9</v>
      </c>
      <c r="K18" s="97">
        <v>10</v>
      </c>
      <c r="L18" s="97">
        <v>11</v>
      </c>
      <c r="M18" s="97">
        <v>12</v>
      </c>
      <c r="N18" s="97">
        <v>13</v>
      </c>
      <c r="O18" s="97">
        <v>14</v>
      </c>
      <c r="P18" s="97">
        <v>15</v>
      </c>
      <c r="Q18" s="99" t="s">
        <v>293</v>
      </c>
      <c r="R18" s="99" t="s">
        <v>294</v>
      </c>
      <c r="S18" s="99" t="s">
        <v>295</v>
      </c>
      <c r="T18" s="99" t="s">
        <v>296</v>
      </c>
      <c r="U18" s="99" t="s">
        <v>297</v>
      </c>
      <c r="V18" s="100" t="s">
        <v>298</v>
      </c>
      <c r="W18" s="100" t="s">
        <v>299</v>
      </c>
      <c r="X18" s="100" t="s">
        <v>299</v>
      </c>
    </row>
    <row r="19" spans="1:24" s="98" customFormat="1" ht="47.25" x14ac:dyDescent="0.25">
      <c r="A19" s="95"/>
      <c r="B19" s="97" t="s">
        <v>49</v>
      </c>
      <c r="C19" s="97" t="s">
        <v>50</v>
      </c>
      <c r="D19" s="97" t="s">
        <v>51</v>
      </c>
      <c r="E19" s="97">
        <v>2023</v>
      </c>
      <c r="F19" s="97">
        <v>2026</v>
      </c>
      <c r="G19" s="101">
        <f>'20.1'!W11/1000</f>
        <v>419.30626399999994</v>
      </c>
      <c r="H19" s="101">
        <f t="shared" ref="H19:H32" si="0">G19*1.2</f>
        <v>503.16751679999993</v>
      </c>
      <c r="I19" s="101">
        <f>N19+O19*(Q19/P19*(100+'20.4'!$H$17)/200+'20.3'!R19/'20.3'!P19*(100+'20.4'!$I$17)/200*'20.4'!$H$17/100+S19/P19*(100+'20.4'!$J$17)/200*'20.4'!$H$17/100*'20.4'!$I$17/100+'20.3'!T19/'20.3'!P19*(100+'20.4'!$K$17)/200*'20.4'!$H$17/100*'20.4'!$I$17/100*'20.4'!$J$17/100+'20.3'!U19/'20.3'!P19*(100+'20.4'!$L$17)/200*'20.4'!$H$17/100*'20.4'!$I$17/100*'20.4'!$J$17/100*'20.4'!$K$17/100+'20.3'!V19/'20.3'!P19*(100+'20.4'!$M$17)/200*'20.4'!$H$17/100*'20.4'!$I$17/100*'20.4'!$J$17/100*'20.4'!$K$17/100*'20.4'!$L$17/100+'20.3'!W19/'20.3'!P19*(100+'20.4'!$N$17)/200*'20.4'!$H$17/100*'20.4'!$I$17/100*'20.4'!$J$17/100*'20.4'!$K$17/100*'20.4'!$L$17/100*'20.4'!$M$17/100)</f>
        <v>564.97079792963962</v>
      </c>
      <c r="J19" s="101">
        <v>0</v>
      </c>
      <c r="K19" s="101">
        <f t="shared" ref="K19:K34" si="1">I19+J19</f>
        <v>564.97079792963962</v>
      </c>
      <c r="L19" s="101">
        <v>198.215135076</v>
      </c>
      <c r="M19" s="101">
        <f t="shared" ref="M19:M34" si="2">K19-L19</f>
        <v>366.75566285363959</v>
      </c>
      <c r="N19" s="101">
        <v>19.274214199999999</v>
      </c>
      <c r="O19" s="101">
        <f t="shared" ref="O19:O32" si="3">H19-N19</f>
        <v>483.89330259999991</v>
      </c>
      <c r="P19" s="101">
        <f t="shared" ref="P19:P34" si="4">SUM(Q19:W19)</f>
        <v>178.94092087600009</v>
      </c>
      <c r="Q19" s="102">
        <v>76.561322799999999</v>
      </c>
      <c r="R19" s="102">
        <v>25.347037960000002</v>
      </c>
      <c r="S19" s="102">
        <v>77.032560116000099</v>
      </c>
      <c r="T19" s="102">
        <v>0</v>
      </c>
      <c r="U19" s="103">
        <v>0</v>
      </c>
      <c r="V19" s="103">
        <v>0</v>
      </c>
      <c r="W19" s="103">
        <v>0</v>
      </c>
      <c r="X19" s="103">
        <v>0</v>
      </c>
    </row>
    <row r="20" spans="1:24" s="98" customFormat="1" ht="47.25" x14ac:dyDescent="0.25">
      <c r="A20" s="95"/>
      <c r="B20" s="97" t="s">
        <v>49</v>
      </c>
      <c r="C20" s="97" t="s">
        <v>59</v>
      </c>
      <c r="D20" s="97" t="s">
        <v>60</v>
      </c>
      <c r="E20" s="113">
        <v>2023</v>
      </c>
      <c r="F20" s="113">
        <v>2026</v>
      </c>
      <c r="G20" s="101">
        <f>'20.1'!W21/1000</f>
        <v>231.97216432000002</v>
      </c>
      <c r="H20" s="101">
        <f t="shared" si="0"/>
        <v>278.366597184</v>
      </c>
      <c r="I20" s="101">
        <f>N20+O20*(Q20/P20*(100+'20.4'!$H$17)/200+'20.3'!R20/'20.3'!P20*(100+'20.4'!$I$17)/200*'20.4'!$H$17/100+S20/P20*(100+'20.4'!$J$17)/200*'20.4'!$H$17/100*'20.4'!$I$17/100+'20.3'!T20/'20.3'!P20*(100+'20.4'!$K$17)/200*'20.4'!$H$17/100*'20.4'!$I$17/100*'20.4'!$J$17/100+'20.3'!U20/'20.3'!P20*(100+'20.4'!$L$17)/200*'20.4'!$H$17/100*'20.4'!$I$17/100*'20.4'!$J$17/100*'20.4'!$K$17/100+'20.3'!V20/'20.3'!P20*(100+'20.4'!$M$17)/200*'20.4'!$H$17/100*'20.4'!$I$17/100*'20.4'!$J$17/100*'20.4'!$K$17/100*'20.4'!$L$17/100+'20.3'!W20/'20.3'!P20*(100+'20.4'!$N$17)/200*'20.4'!$H$17/100*'20.4'!$I$17/100*'20.4'!$J$17/100*'20.4'!$K$17/100*'20.4'!$L$17/100*'20.4'!$M$17/100)</f>
        <v>310.22413991520347</v>
      </c>
      <c r="J20" s="101">
        <v>0</v>
      </c>
      <c r="K20" s="101">
        <f t="shared" si="1"/>
        <v>310.22413991520347</v>
      </c>
      <c r="L20" s="101">
        <v>70.289522237999989</v>
      </c>
      <c r="M20" s="101">
        <f t="shared" si="2"/>
        <v>239.93461767720348</v>
      </c>
      <c r="N20" s="101">
        <v>0.84</v>
      </c>
      <c r="O20" s="101">
        <f t="shared" si="3"/>
        <v>277.52659718400002</v>
      </c>
      <c r="P20" s="101">
        <f t="shared" si="4"/>
        <v>69.449522237999986</v>
      </c>
      <c r="Q20" s="102">
        <v>30.975673339999997</v>
      </c>
      <c r="R20" s="102">
        <v>19.265677619999998</v>
      </c>
      <c r="S20" s="102">
        <v>19.208171277999998</v>
      </c>
      <c r="T20" s="102">
        <v>0</v>
      </c>
      <c r="U20" s="103">
        <v>0</v>
      </c>
      <c r="V20" s="103">
        <v>0</v>
      </c>
      <c r="W20" s="103">
        <v>0</v>
      </c>
      <c r="X20" s="103">
        <v>0</v>
      </c>
    </row>
    <row r="21" spans="1:24" s="98" customFormat="1" ht="31.5" x14ac:dyDescent="0.25">
      <c r="A21" s="95"/>
      <c r="B21" s="97" t="s">
        <v>83</v>
      </c>
      <c r="C21" s="97" t="s">
        <v>84</v>
      </c>
      <c r="D21" s="97" t="s">
        <v>85</v>
      </c>
      <c r="E21" s="113">
        <v>2022</v>
      </c>
      <c r="F21" s="113">
        <v>2025</v>
      </c>
      <c r="G21" s="101">
        <f>'20.1'!W33/1000</f>
        <v>673.57760090000011</v>
      </c>
      <c r="H21" s="101">
        <f t="shared" si="0"/>
        <v>808.29312108000011</v>
      </c>
      <c r="I21" s="101">
        <f>N21+O21*(Q21/P21*(100+'20.4'!$H$17)/200+'20.3'!R21/'20.3'!P21*(100+'20.4'!$I$17)/200*'20.4'!$H$17/100+S21/P21*(100+'20.4'!$J$17)/200*'20.4'!$H$17/100*'20.4'!$I$17/100+'20.3'!T21/'20.3'!P21*(100+'20.4'!$K$17)/200*'20.4'!$H$17/100*'20.4'!$I$17/100*'20.4'!$J$17/100+'20.3'!U21/'20.3'!P21*(100+'20.4'!$L$17)/200*'20.4'!$H$17/100*'20.4'!$I$17/100*'20.4'!$J$17/100*'20.4'!$K$17/100+'20.3'!V21/'20.3'!P21*(100+'20.4'!$M$17)/200*'20.4'!$H$17/100*'20.4'!$I$17/100*'20.4'!$J$17/100*'20.4'!$K$17/100*'20.4'!$L$17/100+'20.3'!W21/'20.3'!P21*(100+'20.4'!$N$17)/200*'20.4'!$H$17/100*'20.4'!$I$17/100*'20.4'!$J$17/100*'20.4'!$K$17/100*'20.4'!$L$17/100*'20.4'!$M$17/100)</f>
        <v>844.38652454514204</v>
      </c>
      <c r="J21" s="101">
        <v>0</v>
      </c>
      <c r="K21" s="101">
        <f t="shared" si="1"/>
        <v>844.38652454514204</v>
      </c>
      <c r="L21" s="101">
        <v>474.26693864000009</v>
      </c>
      <c r="M21" s="101">
        <f t="shared" si="2"/>
        <v>370.11958590514195</v>
      </c>
      <c r="N21" s="101">
        <v>56.126404910000005</v>
      </c>
      <c r="O21" s="101">
        <f t="shared" si="3"/>
        <v>752.16671617000009</v>
      </c>
      <c r="P21" s="101">
        <f t="shared" si="4"/>
        <v>418.14053373000007</v>
      </c>
      <c r="Q21" s="102">
        <v>406.67676850999999</v>
      </c>
      <c r="R21" s="102">
        <v>11.463765220000059</v>
      </c>
      <c r="S21" s="102">
        <v>0</v>
      </c>
      <c r="T21" s="102">
        <v>0</v>
      </c>
      <c r="U21" s="103">
        <v>0</v>
      </c>
      <c r="V21" s="103">
        <v>0</v>
      </c>
      <c r="W21" s="103">
        <v>0</v>
      </c>
      <c r="X21" s="103">
        <v>0</v>
      </c>
    </row>
    <row r="22" spans="1:24" s="98" customFormat="1" ht="47.25" x14ac:dyDescent="0.25">
      <c r="A22" s="95"/>
      <c r="B22" s="97" t="s">
        <v>49</v>
      </c>
      <c r="C22" s="97" t="s">
        <v>118</v>
      </c>
      <c r="D22" s="97" t="s">
        <v>119</v>
      </c>
      <c r="E22" s="113">
        <v>2023</v>
      </c>
      <c r="F22" s="113">
        <v>2030</v>
      </c>
      <c r="G22" s="101">
        <f>'20.1'!W36/1000</f>
        <v>47.146390320000009</v>
      </c>
      <c r="H22" s="101">
        <f t="shared" si="0"/>
        <v>56.575668384000011</v>
      </c>
      <c r="I22" s="101">
        <f>N22+O22*(Q22/P22*(100+'20.4'!$H$17)/200+'20.3'!R22/'20.3'!P22*(100+'20.4'!$I$17)/200*'20.4'!$H$17/100+S22/P22*(100+'20.4'!$J$17)/200*'20.4'!$H$17/100*'20.4'!$I$17/100+'20.3'!T22/'20.3'!P22*(100+'20.4'!$K$17)/200*'20.4'!$H$17/100*'20.4'!$I$17/100*'20.4'!$J$17/100+'20.3'!U22/'20.3'!P22*(100+'20.4'!$L$17)/200*'20.4'!$H$17/100*'20.4'!$I$17/100*'20.4'!$J$17/100*'20.4'!$K$17/100+'20.3'!V22/'20.3'!P22*(100+'20.4'!$M$17)/200*'20.4'!$H$17/100*'20.4'!$I$17/100*'20.4'!$J$17/100*'20.4'!$K$17/100*'20.4'!$L$17/100+'20.3'!W22/'20.3'!P22*(100+'20.4'!$N$17)/200*'20.4'!$H$17/100*'20.4'!$I$17/100*'20.4'!$J$17/100*'20.4'!$K$17/100*'20.4'!$L$17/100*'20.4'!$M$17/100)</f>
        <v>74.896850221587826</v>
      </c>
      <c r="J22" s="101">
        <v>0</v>
      </c>
      <c r="K22" s="101">
        <f t="shared" si="1"/>
        <v>74.896850221587826</v>
      </c>
      <c r="L22" s="101">
        <v>26.793909359999997</v>
      </c>
      <c r="M22" s="101">
        <f t="shared" si="2"/>
        <v>48.102940861587825</v>
      </c>
      <c r="N22" s="101">
        <v>20.351667339999999</v>
      </c>
      <c r="O22" s="101">
        <f t="shared" si="3"/>
        <v>36.224001044000012</v>
      </c>
      <c r="P22" s="101">
        <f>SUM(Q22:X22)</f>
        <v>6.442242020000001</v>
      </c>
      <c r="Q22" s="102">
        <v>-1.05327902</v>
      </c>
      <c r="R22" s="102">
        <v>0</v>
      </c>
      <c r="S22" s="102">
        <v>0</v>
      </c>
      <c r="T22" s="102">
        <v>0</v>
      </c>
      <c r="U22" s="103">
        <v>0</v>
      </c>
      <c r="V22" s="103">
        <v>0</v>
      </c>
      <c r="W22" s="103">
        <v>7.4955210400000007</v>
      </c>
      <c r="X22" s="103">
        <v>0</v>
      </c>
    </row>
    <row r="23" spans="1:24" s="98" customFormat="1" ht="31.5" x14ac:dyDescent="0.25">
      <c r="A23" s="95"/>
      <c r="B23" s="97" t="s">
        <v>49</v>
      </c>
      <c r="C23" s="97" t="s">
        <v>131</v>
      </c>
      <c r="D23" s="97" t="s">
        <v>132</v>
      </c>
      <c r="E23" s="113">
        <v>2024</v>
      </c>
      <c r="F23" s="113">
        <v>2025</v>
      </c>
      <c r="G23" s="101">
        <f>'20.1'!W38/1000</f>
        <v>5.9654413999999996</v>
      </c>
      <c r="H23" s="101">
        <f t="shared" si="0"/>
        <v>7.1585296799999991</v>
      </c>
      <c r="I23" s="101">
        <f>N23+O23*(Q23/P23*(100+'20.4'!$H$17)/200+'20.3'!R23/'20.3'!P23*(100+'20.4'!$I$17)/200*'20.4'!$H$17/100+S23/P23*(100+'20.4'!$J$17)/200*'20.4'!$H$17/100*'20.4'!$I$17/100+'20.3'!T23/'20.3'!P23*(100+'20.4'!$K$17)/200*'20.4'!$H$17/100*'20.4'!$I$17/100*'20.4'!$J$17/100+'20.3'!U23/'20.3'!P23*(100+'20.4'!$L$17)/200*'20.4'!$H$17/100*'20.4'!$I$17/100*'20.4'!$J$17/100*'20.4'!$K$17/100+'20.3'!V23/'20.3'!P23*(100+'20.4'!$M$17)/200*'20.4'!$H$17/100*'20.4'!$I$17/100*'20.4'!$J$17/100*'20.4'!$K$17/100*'20.4'!$L$17/100+'20.3'!W23/'20.3'!P23*(100+'20.4'!$N$17)/200*'20.4'!$H$17/100*'20.4'!$I$17/100*'20.4'!$J$17/100*'20.4'!$K$17/100*'20.4'!$L$17/100*'20.4'!$M$17/100)</f>
        <v>7.4921255911013782</v>
      </c>
      <c r="J23" s="101">
        <v>0</v>
      </c>
      <c r="K23" s="101">
        <f t="shared" si="1"/>
        <v>7.4921255911013782</v>
      </c>
      <c r="L23" s="101">
        <v>4.0139092799999991</v>
      </c>
      <c r="M23" s="101">
        <f t="shared" si="2"/>
        <v>3.4782163111013791</v>
      </c>
      <c r="N23" s="101">
        <v>0</v>
      </c>
      <c r="O23" s="101">
        <f t="shared" si="3"/>
        <v>7.1585296799999991</v>
      </c>
      <c r="P23" s="101">
        <f t="shared" si="4"/>
        <v>4.0139092799999991</v>
      </c>
      <c r="Q23" s="102">
        <v>3.9668739799999995</v>
      </c>
      <c r="R23" s="102">
        <v>4.7035300000000002E-2</v>
      </c>
      <c r="S23" s="102">
        <v>0</v>
      </c>
      <c r="T23" s="102">
        <v>0</v>
      </c>
      <c r="U23" s="103">
        <v>0</v>
      </c>
      <c r="V23" s="103">
        <v>0</v>
      </c>
      <c r="W23" s="103">
        <v>0</v>
      </c>
      <c r="X23" s="103">
        <v>0</v>
      </c>
    </row>
    <row r="24" spans="1:24" s="98" customFormat="1" ht="47.25" x14ac:dyDescent="0.25">
      <c r="A24" s="95"/>
      <c r="B24" s="97" t="s">
        <v>49</v>
      </c>
      <c r="C24" s="97" t="s">
        <v>134</v>
      </c>
      <c r="D24" s="97" t="s">
        <v>135</v>
      </c>
      <c r="E24" s="113">
        <v>2025</v>
      </c>
      <c r="F24" s="113">
        <v>2025</v>
      </c>
      <c r="G24" s="101">
        <f>'20.1'!W40/1000</f>
        <v>8.1281997999999991</v>
      </c>
      <c r="H24" s="101">
        <f t="shared" si="0"/>
        <v>9.7538397599999982</v>
      </c>
      <c r="I24" s="101">
        <f>N24+O24*(Q24/P24*(100+'20.4'!$H$17)/200+'20.3'!R24/'20.3'!P24*(100+'20.4'!$I$17)/200*'20.4'!$H$17/100+S24/P24*(100+'20.4'!$J$17)/200*'20.4'!$H$17/100*'20.4'!$I$17/100+'20.3'!T24/'20.3'!P24*(100+'20.4'!$K$17)/200*'20.4'!$H$17/100*'20.4'!$I$17/100*'20.4'!$J$17/100+'20.3'!U24/'20.3'!P24*(100+'20.4'!$L$17)/200*'20.4'!$H$17/100*'20.4'!$I$17/100*'20.4'!$J$17/100*'20.4'!$K$17/100+'20.3'!V24/'20.3'!P24*(100+'20.4'!$M$17)/200*'20.4'!$H$17/100*'20.4'!$I$17/100*'20.4'!$J$17/100*'20.4'!$K$17/100*'20.4'!$L$17/100+'20.3'!W24/'20.3'!P24*(100+'20.4'!$N$17)/200*'20.4'!$H$17/100*'20.4'!$I$17/100*'20.4'!$J$17/100*'20.4'!$K$17/100*'20.4'!$L$17/100*'20.4'!$M$17/100)</f>
        <v>11.058692044445559</v>
      </c>
      <c r="J24" s="101">
        <v>0</v>
      </c>
      <c r="K24" s="101">
        <f t="shared" si="1"/>
        <v>11.058692044445559</v>
      </c>
      <c r="L24" s="101">
        <v>0.197494908</v>
      </c>
      <c r="M24" s="101">
        <f t="shared" si="2"/>
        <v>10.86119713644556</v>
      </c>
      <c r="N24" s="101">
        <v>0</v>
      </c>
      <c r="O24" s="101">
        <f t="shared" si="3"/>
        <v>9.7538397599999982</v>
      </c>
      <c r="P24" s="101">
        <f t="shared" si="4"/>
        <v>0.197494908</v>
      </c>
      <c r="Q24" s="102">
        <v>0</v>
      </c>
      <c r="R24" s="102">
        <v>0.19749491</v>
      </c>
      <c r="S24" s="102">
        <v>-1.9999999949504856E-9</v>
      </c>
      <c r="T24" s="102">
        <v>0</v>
      </c>
      <c r="U24" s="103">
        <v>0</v>
      </c>
      <c r="V24" s="103">
        <v>0</v>
      </c>
      <c r="W24" s="103">
        <v>0</v>
      </c>
      <c r="X24" s="103">
        <v>0</v>
      </c>
    </row>
    <row r="25" spans="1:24" s="98" customFormat="1" ht="63" x14ac:dyDescent="0.25">
      <c r="A25" s="95"/>
      <c r="B25" s="97" t="s">
        <v>49</v>
      </c>
      <c r="C25" s="97" t="s">
        <v>138</v>
      </c>
      <c r="D25" s="97" t="s">
        <v>139</v>
      </c>
      <c r="E25" s="113">
        <v>2030</v>
      </c>
      <c r="F25" s="113">
        <v>2031</v>
      </c>
      <c r="G25" s="101">
        <f>'20.1'!W61/1000</f>
        <v>1670.5761573999996</v>
      </c>
      <c r="H25" s="101">
        <f t="shared" si="0"/>
        <v>2004.6913888799995</v>
      </c>
      <c r="I25" s="101">
        <f>N25+O25*(Q25/P25*(100+'20.4'!$H$17)/200+'20.3'!R25/'20.3'!P25*(100+'20.4'!$I$17)/200*'20.4'!$H$17/100+S25/P25*(100+'20.4'!$J$17)/200*'20.4'!$H$17/100*'20.4'!$I$17/100+'20.3'!T25/'20.3'!P25*(100+'20.4'!$K$17)/200*'20.4'!$H$17/100*'20.4'!$I$17/100*'20.4'!$J$17/100+'20.3'!U25/'20.3'!P25*(100+'20.4'!$L$17)/200*'20.4'!$H$17/100*'20.4'!$I$17/100*'20.4'!$J$17/100*'20.4'!$K$17/100+'20.3'!V25/'20.3'!P25*(100+'20.4'!$M$17)/200*'20.4'!$H$17/100*'20.4'!$I$17/100*'20.4'!$J$17/100*'20.4'!$K$17/100*'20.4'!$L$17/100+'20.3'!W25/'20.3'!P25*(100+'20.4'!$N$17)/200*'20.4'!$H$17/100*'20.4'!$I$17/100*'20.4'!$J$17/100*'20.4'!$K$17/100*'20.4'!$L$17/100*'20.4'!$M$17/100+((P25-Q25-R25-S25-T25-U25-V25-W25)/P25*(100+'20.4'!O17)/200*'20.4'!N17/100*'20.4'!M17/100*'20.4'!L17/100*'20.4'!K17/100*'20.4'!J17/100*'20.4'!I17/100*'20.4'!H17/100))</f>
        <v>2977.6593519331268</v>
      </c>
      <c r="J25" s="101">
        <v>0</v>
      </c>
      <c r="K25" s="101">
        <f t="shared" si="1"/>
        <v>2977.6593519331268</v>
      </c>
      <c r="L25" s="101">
        <v>819.08916277000003</v>
      </c>
      <c r="M25" s="101">
        <f t="shared" si="2"/>
        <v>2158.570189163127</v>
      </c>
      <c r="N25" s="101">
        <v>0</v>
      </c>
      <c r="O25" s="101">
        <f t="shared" si="3"/>
        <v>2004.6913888799995</v>
      </c>
      <c r="P25" s="101">
        <f>SUM(Q25:X25)</f>
        <v>819.08916277000003</v>
      </c>
      <c r="Q25" s="102">
        <v>0</v>
      </c>
      <c r="R25" s="102">
        <v>0</v>
      </c>
      <c r="S25" s="102">
        <v>0</v>
      </c>
      <c r="T25" s="102">
        <v>0</v>
      </c>
      <c r="U25" s="103">
        <v>0</v>
      </c>
      <c r="V25" s="103">
        <v>0</v>
      </c>
      <c r="W25" s="103">
        <v>250.31912312999998</v>
      </c>
      <c r="X25" s="103">
        <v>568.77003964000005</v>
      </c>
    </row>
    <row r="26" spans="1:24" s="98" customFormat="1" ht="31.5" x14ac:dyDescent="0.25">
      <c r="A26" s="95"/>
      <c r="B26" s="97" t="s">
        <v>83</v>
      </c>
      <c r="C26" s="97" t="s">
        <v>163</v>
      </c>
      <c r="D26" s="97" t="s">
        <v>164</v>
      </c>
      <c r="E26" s="113">
        <v>2025</v>
      </c>
      <c r="F26" s="113">
        <v>2025</v>
      </c>
      <c r="G26" s="101">
        <f>'20.1'!W67/1000</f>
        <v>33.171880655199999</v>
      </c>
      <c r="H26" s="101">
        <f t="shared" si="0"/>
        <v>39.806256786239999</v>
      </c>
      <c r="I26" s="101">
        <f>N26+O26*(Q26/P26*(100+'20.4'!$H$17)/200+'20.3'!R26/'20.3'!P26*(100+'20.4'!$I$17)/200*'20.4'!$H$17/100+S26/P26*(100+'20.4'!$J$17)/200*'20.4'!$H$17/100*'20.4'!$I$17/100+'20.3'!T26/'20.3'!P26*(100+'20.4'!$K$17)/200*'20.4'!$H$17/100*'20.4'!$I$17/100*'20.4'!$J$17/100+'20.3'!U26/'20.3'!P26*(100+'20.4'!$L$17)/200*'20.4'!$H$17/100*'20.4'!$I$17/100*'20.4'!$J$17/100*'20.4'!$K$17/100+'20.3'!V26/'20.3'!P26*(100+'20.4'!$M$17)/200*'20.4'!$H$17/100*'20.4'!$I$17/100*'20.4'!$J$17/100*'20.4'!$K$17/100*'20.4'!$L$17/100+'20.3'!W26/'20.3'!P26*(100+'20.4'!$N$17)/200*'20.4'!$H$17/100*'20.4'!$I$17/100*'20.4'!$J$17/100*'20.4'!$K$17/100*'20.4'!$L$17/100*'20.4'!$M$17/100)</f>
        <v>45.131470924486166</v>
      </c>
      <c r="J26" s="101">
        <v>0</v>
      </c>
      <c r="K26" s="101">
        <f t="shared" si="1"/>
        <v>45.131470924486166</v>
      </c>
      <c r="L26" s="101">
        <v>17.185649863999998</v>
      </c>
      <c r="M26" s="101">
        <f t="shared" si="2"/>
        <v>27.945821060486168</v>
      </c>
      <c r="N26" s="101">
        <v>0</v>
      </c>
      <c r="O26" s="101">
        <f t="shared" si="3"/>
        <v>39.806256786239999</v>
      </c>
      <c r="P26" s="101">
        <f t="shared" si="4"/>
        <v>17.185649863999998</v>
      </c>
      <c r="Q26" s="102">
        <v>0</v>
      </c>
      <c r="R26" s="102">
        <v>17.185649863999998</v>
      </c>
      <c r="S26" s="102">
        <v>0</v>
      </c>
      <c r="T26" s="102">
        <v>0</v>
      </c>
      <c r="U26" s="103">
        <v>0</v>
      </c>
      <c r="V26" s="103">
        <v>0</v>
      </c>
      <c r="W26" s="103">
        <v>0</v>
      </c>
      <c r="X26" s="103">
        <v>0</v>
      </c>
    </row>
    <row r="27" spans="1:24" s="98" customFormat="1" ht="31.5" x14ac:dyDescent="0.25">
      <c r="A27" s="95"/>
      <c r="B27" s="97" t="s">
        <v>78</v>
      </c>
      <c r="C27" s="97" t="s">
        <v>185</v>
      </c>
      <c r="D27" s="97" t="s">
        <v>186</v>
      </c>
      <c r="E27" s="113">
        <v>2027</v>
      </c>
      <c r="F27" s="113">
        <v>2027</v>
      </c>
      <c r="G27" s="101">
        <f>'20.1'!W69/1000</f>
        <v>95.161179999999987</v>
      </c>
      <c r="H27" s="101">
        <f>G27*1.2</f>
        <v>114.19341599999998</v>
      </c>
      <c r="I27" s="101">
        <f>N27+O27*(Q27/P27*(100+'20.4'!$H$17)/200+'20.3'!R27/'20.3'!P27*(100+'20.4'!$I$17)/200*'20.4'!$H$17/100+S27/P27*(100+'20.4'!$J$17)/200*'20.4'!$H$17/100*'20.4'!$I$17/100+'20.3'!T27/'20.3'!P27*(100+'20.4'!$K$17)/200*'20.4'!$H$17/100*'20.4'!$I$17/100*'20.4'!$J$17/100+'20.3'!U27/'20.3'!P27*(100+'20.4'!$L$17)/200*'20.4'!$H$17/100*'20.4'!$I$17/100*'20.4'!$J$17/100*'20.4'!$K$17/100+'20.3'!V27/'20.3'!P27*(100+'20.4'!$M$17)/200*'20.4'!$H$17/100*'20.4'!$I$17/100*'20.4'!$J$17/100*'20.4'!$K$17/100*'20.4'!$L$17/100+'20.3'!W27/'20.3'!P27*(100+'20.4'!$N$17)/200*'20.4'!$H$17/100*'20.4'!$I$17/100*'20.4'!$J$17/100*'20.4'!$K$17/100*'20.4'!$L$17/100*'20.4'!$M$17/100)</f>
        <v>144.53554713173227</v>
      </c>
      <c r="J27" s="101">
        <v>0</v>
      </c>
      <c r="K27" s="101">
        <f>I27+J27</f>
        <v>144.53554713173227</v>
      </c>
      <c r="L27" s="101">
        <v>1.5398211359999998</v>
      </c>
      <c r="M27" s="101">
        <f>K27-L27</f>
        <v>142.99572599573227</v>
      </c>
      <c r="N27" s="101">
        <v>0</v>
      </c>
      <c r="O27" s="101">
        <f>H27-N27</f>
        <v>114.19341599999998</v>
      </c>
      <c r="P27" s="101">
        <f t="shared" si="4"/>
        <v>1.5398211359999998</v>
      </c>
      <c r="Q27" s="102">
        <v>0</v>
      </c>
      <c r="R27" s="102">
        <v>0</v>
      </c>
      <c r="S27" s="102">
        <v>0</v>
      </c>
      <c r="T27" s="102">
        <v>1.5398211359999998</v>
      </c>
      <c r="U27" s="103">
        <v>0</v>
      </c>
      <c r="V27" s="103">
        <v>0</v>
      </c>
      <c r="W27" s="103">
        <v>0</v>
      </c>
      <c r="X27" s="103">
        <v>0</v>
      </c>
    </row>
    <row r="28" spans="1:24" s="98" customFormat="1" ht="31.5" x14ac:dyDescent="0.25">
      <c r="A28" s="95"/>
      <c r="B28" s="97" t="s">
        <v>78</v>
      </c>
      <c r="C28" s="97" t="s">
        <v>192</v>
      </c>
      <c r="D28" s="97" t="s">
        <v>193</v>
      </c>
      <c r="E28" s="113">
        <v>2027</v>
      </c>
      <c r="F28" s="113">
        <v>2027</v>
      </c>
      <c r="G28" s="101">
        <f>'20.1'!W72/1000</f>
        <v>15.992620500000001</v>
      </c>
      <c r="H28" s="101">
        <f t="shared" si="0"/>
        <v>19.191144600000001</v>
      </c>
      <c r="I28" s="101">
        <f>N28+O28*(Q28/P28*(100+'20.4'!$H$17)/200+'20.3'!R28/'20.3'!P28*(100+'20.4'!$I$17)/200*'20.4'!$H$17/100+S28/P28*(100+'20.4'!$J$17)/200*'20.4'!$H$17/100*'20.4'!$I$17/100+'20.3'!T28/'20.3'!P28*(100+'20.4'!$K$17)/200*'20.4'!$H$17/100*'20.4'!$I$17/100*'20.4'!$J$17/100+'20.3'!U28/'20.3'!P28*(100+'20.4'!$L$17)/200*'20.4'!$H$17/100*'20.4'!$I$17/100*'20.4'!$J$17/100*'20.4'!$K$17/100+'20.3'!V28/'20.3'!P28*(100+'20.4'!$M$17)/200*'20.4'!$H$17/100*'20.4'!$I$17/100*'20.4'!$J$17/100*'20.4'!$K$17/100*'20.4'!$L$17/100+'20.3'!W28/'20.3'!P28*(100+'20.4'!$N$17)/200*'20.4'!$H$17/100*'20.4'!$I$17/100*'20.4'!$J$17/100*'20.4'!$K$17/100*'20.4'!$L$17/100*'20.4'!$M$17/100)</f>
        <v>24.290389779084897</v>
      </c>
      <c r="J28" s="101">
        <v>0</v>
      </c>
      <c r="K28" s="101">
        <f t="shared" si="1"/>
        <v>24.290389779084897</v>
      </c>
      <c r="L28" s="101">
        <v>23.872945817999998</v>
      </c>
      <c r="M28" s="101">
        <f t="shared" si="2"/>
        <v>0.41744396108489923</v>
      </c>
      <c r="N28" s="101">
        <v>0</v>
      </c>
      <c r="O28" s="101">
        <f>H28-N28</f>
        <v>19.191144600000001</v>
      </c>
      <c r="P28" s="101">
        <f t="shared" si="4"/>
        <v>23.872945817999998</v>
      </c>
      <c r="Q28" s="102">
        <v>0</v>
      </c>
      <c r="R28" s="102">
        <v>0</v>
      </c>
      <c r="S28" s="102">
        <v>0</v>
      </c>
      <c r="T28" s="102">
        <v>23.872945817999998</v>
      </c>
      <c r="U28" s="103">
        <v>0</v>
      </c>
      <c r="V28" s="103">
        <v>0</v>
      </c>
      <c r="W28" s="103">
        <v>0</v>
      </c>
      <c r="X28" s="103">
        <v>0</v>
      </c>
    </row>
    <row r="29" spans="1:24" s="98" customFormat="1" ht="31.5" x14ac:dyDescent="0.25">
      <c r="A29" s="95"/>
      <c r="B29" s="97" t="s">
        <v>78</v>
      </c>
      <c r="C29" s="97" t="s">
        <v>196</v>
      </c>
      <c r="D29" s="97" t="s">
        <v>197</v>
      </c>
      <c r="E29" s="113">
        <v>2025</v>
      </c>
      <c r="F29" s="113">
        <v>2025</v>
      </c>
      <c r="G29" s="101">
        <f>'20.1'!W76/1000</f>
        <v>13.8622464</v>
      </c>
      <c r="H29" s="101">
        <f t="shared" si="0"/>
        <v>16.63469568</v>
      </c>
      <c r="I29" s="101">
        <f>N29+O29*(Q29/P29*(100+'20.4'!$H$17)/200+'20.3'!R29/'20.3'!P29*(100+'20.4'!$I$17)/200*'20.4'!$H$17/100+S29/P29*(100+'20.4'!$J$17)/200*'20.4'!$H$17/100*'20.4'!$I$17/100+'20.3'!T29/'20.3'!P29*(100+'20.4'!$K$17)/200*'20.4'!$H$17/100*'20.4'!$I$17/100*'20.4'!$J$17/100+'20.3'!U29/'20.3'!P29*(100+'20.4'!$L$17)/200*'20.4'!$H$17/100*'20.4'!$I$17/100*'20.4'!$J$17/100*'20.4'!$K$17/100+'20.3'!V29/'20.3'!P29*(100+'20.4'!$M$17)/200*'20.4'!$H$17/100*'20.4'!$I$17/100*'20.4'!$J$17/100*'20.4'!$K$17/100*'20.4'!$L$17/100+'20.3'!W29/'20.3'!P29*(100+'20.4'!$N$17)/200*'20.4'!$H$17/100*'20.4'!$I$17/100*'20.4'!$J$17/100*'20.4'!$K$17/100*'20.4'!$L$17/100*'20.4'!$M$17/100)</f>
        <v>18.860057313379691</v>
      </c>
      <c r="J29" s="101">
        <v>0</v>
      </c>
      <c r="K29" s="101">
        <f t="shared" si="1"/>
        <v>18.860057313379691</v>
      </c>
      <c r="L29" s="101">
        <v>15.486714542000001</v>
      </c>
      <c r="M29" s="101">
        <f t="shared" si="2"/>
        <v>3.37334277137969</v>
      </c>
      <c r="N29" s="101">
        <v>0</v>
      </c>
      <c r="O29" s="101">
        <f>H29-N29</f>
        <v>16.63469568</v>
      </c>
      <c r="P29" s="101">
        <f t="shared" si="4"/>
        <v>15.486714542000001</v>
      </c>
      <c r="Q29" s="102">
        <v>0</v>
      </c>
      <c r="R29" s="102">
        <v>15.486714542000001</v>
      </c>
      <c r="S29" s="102">
        <v>0</v>
      </c>
      <c r="T29" s="102">
        <v>0</v>
      </c>
      <c r="U29" s="103">
        <v>0</v>
      </c>
      <c r="V29" s="103">
        <v>0</v>
      </c>
      <c r="W29" s="103">
        <v>0</v>
      </c>
      <c r="X29" s="103">
        <v>0</v>
      </c>
    </row>
    <row r="30" spans="1:24" s="98" customFormat="1" ht="31.5" x14ac:dyDescent="0.25">
      <c r="A30" s="95"/>
      <c r="B30" s="97" t="s">
        <v>78</v>
      </c>
      <c r="C30" s="97" t="s">
        <v>205</v>
      </c>
      <c r="D30" s="97" t="s">
        <v>206</v>
      </c>
      <c r="E30" s="113">
        <v>2023</v>
      </c>
      <c r="F30" s="113">
        <v>2030</v>
      </c>
      <c r="G30" s="101">
        <f>'20.1'!W86/1000</f>
        <v>391.51272099999994</v>
      </c>
      <c r="H30" s="101">
        <f t="shared" si="0"/>
        <v>469.81526519999989</v>
      </c>
      <c r="I30" s="101">
        <f>N30+O30*(Q30/P30*(100+'20.4'!$H$17)/200+'20.3'!R30/'20.3'!P30*(100+'20.4'!$I$17)/200*'20.4'!$H$17/100+S30/P30*(100+'20.4'!$J$17)/200*'20.4'!$H$17/100*'20.4'!$I$17/100+'20.3'!T30/'20.3'!P30*(100+'20.4'!$K$17)/200*'20.4'!$H$17/100*'20.4'!$I$17/100*'20.4'!$J$17/100+'20.3'!U30/'20.3'!P30*(100+'20.4'!$L$17)/200*'20.4'!$H$17/100*'20.4'!$I$17/100*'20.4'!$J$17/100*'20.4'!$K$17/100+'20.3'!V30/'20.3'!P30*(100+'20.4'!$M$17)/200*'20.4'!$H$17/100*'20.4'!$I$17/100*'20.4'!$J$17/100*'20.4'!$K$17/100*'20.4'!$L$17/100+'20.3'!W30/'20.3'!P30*(100+'20.4'!$N$17)/200*'20.4'!$H$17/100*'20.4'!$I$17/100*'20.4'!$J$17/100*'20.4'!$K$17/100*'20.4'!$L$17/100*'20.4'!$M$17/100)</f>
        <v>627.45597533675914</v>
      </c>
      <c r="J30" s="101">
        <v>0</v>
      </c>
      <c r="K30" s="101">
        <f t="shared" si="1"/>
        <v>627.45597533675914</v>
      </c>
      <c r="L30" s="101">
        <v>624.04678555599992</v>
      </c>
      <c r="M30" s="101">
        <f t="shared" si="2"/>
        <v>3.4091897807592204</v>
      </c>
      <c r="N30" s="101">
        <v>2.59982845</v>
      </c>
      <c r="O30" s="101">
        <f t="shared" si="3"/>
        <v>467.21543674999987</v>
      </c>
      <c r="P30" s="101">
        <f t="shared" si="4"/>
        <v>621.4469571059999</v>
      </c>
      <c r="Q30" s="102">
        <v>9.2001715499999985</v>
      </c>
      <c r="R30" s="102">
        <v>0</v>
      </c>
      <c r="S30" s="102">
        <v>0</v>
      </c>
      <c r="T30" s="102">
        <v>155.76933560000001</v>
      </c>
      <c r="U30" s="103">
        <v>241.19180023999996</v>
      </c>
      <c r="V30" s="103">
        <v>76.635405775999999</v>
      </c>
      <c r="W30" s="103">
        <v>138.65024394</v>
      </c>
      <c r="X30" s="103">
        <v>0</v>
      </c>
    </row>
    <row r="31" spans="1:24" s="98" customFormat="1" ht="47.25" x14ac:dyDescent="0.25">
      <c r="A31" s="95"/>
      <c r="B31" s="97" t="s">
        <v>234</v>
      </c>
      <c r="C31" s="97" t="s">
        <v>235</v>
      </c>
      <c r="D31" s="97" t="s">
        <v>236</v>
      </c>
      <c r="E31" s="113">
        <v>2026</v>
      </c>
      <c r="F31" s="113">
        <v>2026</v>
      </c>
      <c r="G31" s="101">
        <f>'20.1'!W89/1000</f>
        <v>93.054904799999989</v>
      </c>
      <c r="H31" s="101">
        <f t="shared" si="0"/>
        <v>111.66588575999998</v>
      </c>
      <c r="I31" s="101">
        <f>N31+O31*(Q31/P31*(100+'20.4'!$H$17)/200+'20.3'!R31/'20.3'!P31*(100+'20.4'!$I$17)/200*'20.4'!$H$17/100+S31/P31*(100+'20.4'!$J$17)/200*'20.4'!$H$17/100*'20.4'!$I$17/100+'20.3'!T31/'20.3'!P31*(100+'20.4'!$K$17)/200*'20.4'!$H$17/100*'20.4'!$I$17/100*'20.4'!$J$17/100+'20.3'!U31/'20.3'!P31*(100+'20.4'!$L$17)/200*'20.4'!$H$17/100*'20.4'!$I$17/100*'20.4'!$J$17/100*'20.4'!$K$17/100+'20.3'!V31/'20.3'!P31*(100+'20.4'!$M$17)/200*'20.4'!$H$17/100*'20.4'!$I$17/100*'20.4'!$J$17/100*'20.4'!$K$17/100*'20.4'!$L$17/100+'20.3'!W31/'20.3'!P31*(100+'20.4'!$N$17)/200*'20.4'!$H$17/100*'20.4'!$I$17/100*'20.4'!$J$17/100*'20.4'!$K$17/100*'20.4'!$L$17/100*'20.4'!$M$17/100)</f>
        <v>134.82299348149718</v>
      </c>
      <c r="J31" s="101">
        <v>0</v>
      </c>
      <c r="K31" s="101">
        <f t="shared" si="1"/>
        <v>134.82299348149718</v>
      </c>
      <c r="L31" s="101">
        <v>22.380914410000003</v>
      </c>
      <c r="M31" s="101">
        <f t="shared" si="2"/>
        <v>112.44207907149718</v>
      </c>
      <c r="N31" s="101">
        <v>0</v>
      </c>
      <c r="O31" s="101">
        <f t="shared" si="3"/>
        <v>111.66588575999998</v>
      </c>
      <c r="P31" s="101">
        <f t="shared" si="4"/>
        <v>22.380914410000003</v>
      </c>
      <c r="Q31" s="102">
        <v>0</v>
      </c>
      <c r="R31" s="102">
        <v>0</v>
      </c>
      <c r="S31" s="102">
        <v>22.380914410000003</v>
      </c>
      <c r="T31" s="102">
        <v>0</v>
      </c>
      <c r="U31" s="103">
        <v>0</v>
      </c>
      <c r="V31" s="103">
        <v>0</v>
      </c>
      <c r="W31" s="103">
        <v>0</v>
      </c>
      <c r="X31" s="103">
        <v>0</v>
      </c>
    </row>
    <row r="32" spans="1:24" s="98" customFormat="1" ht="47.25" x14ac:dyDescent="0.25">
      <c r="A32" s="95"/>
      <c r="B32" s="97" t="s">
        <v>49</v>
      </c>
      <c r="C32" s="97" t="s">
        <v>246</v>
      </c>
      <c r="D32" s="97" t="s">
        <v>247</v>
      </c>
      <c r="E32" s="113">
        <v>2023</v>
      </c>
      <c r="F32" s="113">
        <v>2027</v>
      </c>
      <c r="G32" s="101">
        <f>'20.1'!W92/1000</f>
        <v>163.53403359999999</v>
      </c>
      <c r="H32" s="101">
        <f t="shared" si="0"/>
        <v>196.24084031999999</v>
      </c>
      <c r="I32" s="101">
        <f>N32+O32*(Q32/P32*(100+'20.4'!$H$17)/200+'20.3'!R32/'20.3'!P32*(100+'20.4'!$I$17)/200*'20.4'!$H$17/100+S32/P32*(100+'20.4'!$J$17)/200*'20.4'!$H$17/100*'20.4'!$I$17/100+'20.3'!T32/'20.3'!P32*(100+'20.4'!$K$17)/200*'20.4'!$H$17/100*'20.4'!$I$17/100*'20.4'!$J$17/100+'20.3'!U32/'20.3'!P32*(100+'20.4'!$L$17)/200*'20.4'!$H$17/100*'20.4'!$I$17/100*'20.4'!$J$17/100*'20.4'!$K$17/100+'20.3'!V32/'20.3'!P32*(100+'20.4'!$M$17)/200*'20.4'!$H$17/100*'20.4'!$I$17/100*'20.4'!$J$17/100*'20.4'!$K$17/100*'20.4'!$L$17/100+'20.3'!W32/'20.3'!P32*(100+'20.4'!$N$17)/200*'20.4'!$H$17/100*'20.4'!$I$17/100*'20.4'!$J$17/100*'20.4'!$K$17/100*'20.4'!$L$17/100*'20.4'!$M$17/100)</f>
        <v>236.48650449359178</v>
      </c>
      <c r="J32" s="101">
        <v>0</v>
      </c>
      <c r="K32" s="101">
        <f t="shared" si="1"/>
        <v>236.48650449359178</v>
      </c>
      <c r="L32" s="101">
        <v>128.07014864399997</v>
      </c>
      <c r="M32" s="101">
        <f t="shared" si="2"/>
        <v>108.41635584959181</v>
      </c>
      <c r="N32" s="101">
        <v>1.6964976000000001</v>
      </c>
      <c r="O32" s="101">
        <f t="shared" si="3"/>
        <v>194.54434272</v>
      </c>
      <c r="P32" s="101">
        <f t="shared" si="4"/>
        <v>126.37365104399998</v>
      </c>
      <c r="Q32" s="102">
        <v>0</v>
      </c>
      <c r="R32" s="102">
        <v>11.173502400000002</v>
      </c>
      <c r="S32" s="102">
        <v>102.20014864399998</v>
      </c>
      <c r="T32" s="102">
        <v>13</v>
      </c>
      <c r="U32" s="103">
        <v>0</v>
      </c>
      <c r="V32" s="103">
        <v>0</v>
      </c>
      <c r="W32" s="103">
        <v>0</v>
      </c>
      <c r="X32" s="103">
        <v>0</v>
      </c>
    </row>
    <row r="33" spans="1:234" s="98" customFormat="1" ht="47.25" x14ac:dyDescent="0.25">
      <c r="A33" s="95"/>
      <c r="B33" s="97" t="s">
        <v>49</v>
      </c>
      <c r="C33" s="97" t="s">
        <v>252</v>
      </c>
      <c r="D33" s="97" t="s">
        <v>253</v>
      </c>
      <c r="E33" s="113">
        <v>2024</v>
      </c>
      <c r="F33" s="113">
        <v>2030</v>
      </c>
      <c r="G33" s="101">
        <f>'20.1'!W97/1000</f>
        <v>199.06497579999998</v>
      </c>
      <c r="H33" s="101">
        <f>G33*1.2</f>
        <v>238.87797095999997</v>
      </c>
      <c r="I33" s="101">
        <f>N33+O33*(Q33/P33*(100+'20.4'!$H$17)/200+'20.3'!R33/'20.3'!P33*(100+'20.4'!$I$17)/200*'20.4'!$H$17/100+S33/P33*(100+'20.4'!$J$17)/200*'20.4'!$H$17/100*'20.4'!$I$17/100+'20.3'!T33/'20.3'!P33*(100+'20.4'!$K$17)/200*'20.4'!$H$17/100*'20.4'!$I$17/100*'20.4'!$J$17/100+'20.3'!U33/'20.3'!P33*(100+'20.4'!$L$17)/200*'20.4'!$H$17/100*'20.4'!$I$17/100*'20.4'!$J$17/100*'20.4'!$K$17/100+'20.3'!V33/'20.3'!P33*(100+'20.4'!$M$17)/200*'20.4'!$H$17/100*'20.4'!$I$17/100*'20.4'!$J$17/100*'20.4'!$K$17/100*'20.4'!$L$17/100+'20.3'!W33/'20.3'!P33*(100+'20.4'!$N$17)/200*'20.4'!$H$17/100*'20.4'!$I$17/100*'20.4'!$J$17/100*'20.4'!$K$17/100*'20.4'!$L$17/100*'20.4'!$M$17/100)</f>
        <v>322.65304307761454</v>
      </c>
      <c r="J33" s="101">
        <v>0</v>
      </c>
      <c r="K33" s="101">
        <f t="shared" si="1"/>
        <v>322.65304307761454</v>
      </c>
      <c r="L33" s="101">
        <v>75.878966147999989</v>
      </c>
      <c r="M33" s="101">
        <f t="shared" si="2"/>
        <v>246.77407692961455</v>
      </c>
      <c r="N33" s="101">
        <v>0</v>
      </c>
      <c r="O33" s="101">
        <f>H33-N33</f>
        <v>238.87797095999997</v>
      </c>
      <c r="P33" s="101">
        <f t="shared" si="4"/>
        <v>75.878966147999989</v>
      </c>
      <c r="Q33" s="102">
        <v>0.24407999999999999</v>
      </c>
      <c r="R33" s="102">
        <v>1.2347999999999999</v>
      </c>
      <c r="S33" s="102">
        <v>0</v>
      </c>
      <c r="T33" s="102">
        <v>17.411030867999997</v>
      </c>
      <c r="U33" s="103">
        <v>18.180754775999997</v>
      </c>
      <c r="V33" s="103">
        <v>18.984507395999998</v>
      </c>
      <c r="W33" s="103">
        <v>19.823793108</v>
      </c>
      <c r="X33" s="103">
        <v>0</v>
      </c>
    </row>
    <row r="34" spans="1:234" s="98" customFormat="1" ht="31.5" x14ac:dyDescent="0.25">
      <c r="A34" s="95"/>
      <c r="B34" s="104"/>
      <c r="C34" s="119" t="s">
        <v>327</v>
      </c>
      <c r="D34" s="119" t="s">
        <v>328</v>
      </c>
      <c r="E34" s="119">
        <v>2025</v>
      </c>
      <c r="F34" s="119">
        <v>2025</v>
      </c>
      <c r="G34" s="101">
        <f>'20.1'!W100/1000</f>
        <v>238.81183039999999</v>
      </c>
      <c r="H34" s="101">
        <f>G34*1.2</f>
        <v>286.57419647999996</v>
      </c>
      <c r="I34" s="101">
        <f>N34+O34*(Q34/P34*(100+'20.4'!$H$17)/200+'20.3'!R34/'20.3'!P34*(100+'20.4'!$I$17)/200*'20.4'!$H$17/100+S34/P34*(100+'20.4'!$J$17)/200*'20.4'!$H$17/100*'20.4'!$I$17/100+'20.3'!T34/'20.3'!P34*(100+'20.4'!$K$17)/200*'20.4'!$H$17/100*'20.4'!$I$17/100*'20.4'!$J$17/100+'20.3'!U34/'20.3'!P34*(100+'20.4'!$L$17)/200*'20.4'!$H$17/100*'20.4'!$I$17/100*'20.4'!$J$17/100*'20.4'!$K$17/100+'20.3'!V34/'20.3'!P34*(100+'20.4'!$M$17)/200*'20.4'!$H$17/100*'20.4'!$I$17/100*'20.4'!$J$17/100*'20.4'!$K$17/100*'20.4'!$L$17/100+'20.3'!W34/'20.3'!P34*(100+'20.4'!$N$17)/200*'20.4'!$H$17/100*'20.4'!$I$17/100*'20.4'!$J$17/100*'20.4'!$K$17/100*'20.4'!$L$17/100*'20.4'!$M$17/100)</f>
        <v>324.91161089569943</v>
      </c>
      <c r="J34" s="101">
        <v>0</v>
      </c>
      <c r="K34" s="101">
        <f t="shared" si="1"/>
        <v>324.91161089569943</v>
      </c>
      <c r="L34" s="101">
        <v>95.912762399999991</v>
      </c>
      <c r="M34" s="101">
        <f t="shared" si="2"/>
        <v>228.99884849569943</v>
      </c>
      <c r="N34" s="101">
        <v>0</v>
      </c>
      <c r="O34" s="101">
        <f>H34-N34</f>
        <v>286.57419647999996</v>
      </c>
      <c r="P34" s="101">
        <f t="shared" si="4"/>
        <v>95.912762399999991</v>
      </c>
      <c r="Q34" s="102">
        <v>0</v>
      </c>
      <c r="R34" s="102">
        <v>95.912762399999991</v>
      </c>
      <c r="S34" s="102">
        <v>0</v>
      </c>
      <c r="T34" s="102">
        <v>0</v>
      </c>
      <c r="U34" s="103">
        <v>0</v>
      </c>
      <c r="V34" s="103">
        <v>0</v>
      </c>
      <c r="W34" s="103">
        <v>0</v>
      </c>
      <c r="X34" s="103">
        <v>0</v>
      </c>
    </row>
    <row r="35" spans="1:234" s="98" customFormat="1" ht="15.75" x14ac:dyDescent="0.25">
      <c r="A35" s="95"/>
      <c r="B35" s="104"/>
      <c r="C35" s="105"/>
      <c r="D35" s="106"/>
      <c r="E35" s="107"/>
      <c r="F35" s="104"/>
      <c r="G35" s="105"/>
      <c r="H35" s="105"/>
      <c r="I35" s="105"/>
      <c r="J35" s="105"/>
      <c r="K35" s="105"/>
      <c r="L35" s="105"/>
      <c r="M35" s="105"/>
      <c r="N35" s="104"/>
      <c r="O35" s="104"/>
      <c r="P35" s="104"/>
      <c r="Q35" s="105"/>
      <c r="R35" s="105"/>
      <c r="S35" s="105"/>
      <c r="T35" s="105"/>
      <c r="U35" s="105"/>
      <c r="V35" s="105"/>
      <c r="W35" s="105"/>
      <c r="X35" s="105"/>
    </row>
    <row r="36" spans="1:234" s="52" customFormat="1" ht="15.75" x14ac:dyDescent="0.25">
      <c r="A36" s="95"/>
      <c r="B36" s="104"/>
      <c r="C36" s="105"/>
      <c r="D36" s="106"/>
      <c r="E36" s="107"/>
      <c r="F36" s="104"/>
      <c r="G36" s="105"/>
      <c r="H36" s="105"/>
      <c r="I36" s="105"/>
      <c r="J36" s="105"/>
      <c r="K36" s="105"/>
      <c r="L36" s="105"/>
      <c r="M36" s="105"/>
      <c r="N36" s="104"/>
      <c r="O36" s="104"/>
      <c r="P36" s="104"/>
      <c r="Q36" s="105"/>
      <c r="R36" s="105"/>
      <c r="S36" s="105"/>
      <c r="T36" s="105"/>
      <c r="U36" s="105"/>
      <c r="V36" s="105"/>
      <c r="W36" s="105"/>
      <c r="X36" s="105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98"/>
      <c r="BJ36" s="98"/>
      <c r="BK36" s="98"/>
      <c r="BL36" s="98"/>
      <c r="BM36" s="98"/>
      <c r="BN36" s="98"/>
      <c r="BO36" s="98"/>
      <c r="BP36" s="98"/>
      <c r="BQ36" s="98"/>
      <c r="BR36" s="98"/>
      <c r="BS36" s="98"/>
      <c r="BT36" s="98"/>
      <c r="BU36" s="98"/>
      <c r="BV36" s="98"/>
      <c r="BW36" s="98"/>
      <c r="BX36" s="98"/>
      <c r="BY36" s="98"/>
      <c r="BZ36" s="98"/>
      <c r="CA36" s="98"/>
      <c r="CB36" s="98"/>
      <c r="CC36" s="98"/>
      <c r="CD36" s="98"/>
      <c r="CE36" s="98"/>
      <c r="CF36" s="98"/>
      <c r="CG36" s="98"/>
      <c r="CH36" s="98"/>
      <c r="CI36" s="98"/>
      <c r="CJ36" s="98"/>
      <c r="CK36" s="98"/>
      <c r="CL36" s="98"/>
      <c r="CM36" s="98"/>
      <c r="CN36" s="98"/>
      <c r="CO36" s="98"/>
      <c r="CP36" s="98"/>
      <c r="CQ36" s="98"/>
      <c r="CR36" s="98"/>
      <c r="CS36" s="98"/>
      <c r="CT36" s="98"/>
      <c r="CU36" s="98"/>
      <c r="CV36" s="98"/>
      <c r="CW36" s="98"/>
      <c r="CX36" s="98"/>
      <c r="CY36" s="98"/>
      <c r="CZ36" s="98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  <c r="DQ36" s="98"/>
      <c r="DR36" s="98"/>
      <c r="DS36" s="98"/>
      <c r="DT36" s="98"/>
      <c r="DU36" s="98"/>
      <c r="DV36" s="98"/>
      <c r="DW36" s="98"/>
      <c r="DX36" s="98"/>
      <c r="DY36" s="98"/>
      <c r="DZ36" s="98"/>
      <c r="EA36" s="98"/>
      <c r="EB36" s="98"/>
      <c r="EC36" s="98"/>
      <c r="ED36" s="98"/>
      <c r="EE36" s="98"/>
      <c r="EF36" s="98"/>
      <c r="EG36" s="98"/>
      <c r="EH36" s="98"/>
      <c r="EI36" s="98"/>
      <c r="EJ36" s="98"/>
      <c r="EK36" s="98"/>
      <c r="EL36" s="98"/>
      <c r="EM36" s="98"/>
      <c r="EN36" s="98"/>
      <c r="EO36" s="98"/>
      <c r="EP36" s="98"/>
      <c r="EQ36" s="98"/>
      <c r="ER36" s="98"/>
      <c r="ES36" s="98"/>
      <c r="ET36" s="98"/>
      <c r="EU36" s="98"/>
      <c r="EV36" s="98"/>
      <c r="EW36" s="98"/>
      <c r="EX36" s="98"/>
      <c r="EY36" s="98"/>
      <c r="EZ36" s="98"/>
      <c r="FA36" s="98"/>
      <c r="FB36" s="98"/>
      <c r="FC36" s="98"/>
      <c r="FD36" s="98"/>
      <c r="FE36" s="98"/>
      <c r="FF36" s="98"/>
      <c r="FG36" s="98"/>
      <c r="FH36" s="98"/>
      <c r="FI36" s="98"/>
      <c r="FJ36" s="98"/>
      <c r="FK36" s="98"/>
      <c r="FL36" s="98"/>
      <c r="FM36" s="98"/>
      <c r="FN36" s="98"/>
      <c r="FO36" s="98"/>
      <c r="FP36" s="98"/>
      <c r="FQ36" s="98"/>
      <c r="FR36" s="98"/>
      <c r="FS36" s="98"/>
      <c r="FT36" s="98"/>
      <c r="FU36" s="98"/>
      <c r="FV36" s="98"/>
      <c r="FW36" s="98"/>
      <c r="FX36" s="98"/>
      <c r="FY36" s="98"/>
      <c r="FZ36" s="98"/>
      <c r="GA36" s="98"/>
      <c r="GB36" s="98"/>
      <c r="GC36" s="98"/>
      <c r="GD36" s="98"/>
      <c r="GE36" s="98"/>
      <c r="GF36" s="98"/>
      <c r="GG36" s="98"/>
      <c r="GH36" s="98"/>
      <c r="GI36" s="98"/>
      <c r="GJ36" s="98"/>
      <c r="GK36" s="98"/>
      <c r="GL36" s="98"/>
      <c r="GM36" s="98"/>
      <c r="GN36" s="98"/>
      <c r="GO36" s="98"/>
      <c r="GP36" s="98"/>
      <c r="GQ36" s="98"/>
      <c r="GR36" s="98"/>
      <c r="GS36" s="98"/>
      <c r="GT36" s="98"/>
      <c r="GU36" s="98"/>
      <c r="GV36" s="98"/>
      <c r="GW36" s="98"/>
      <c r="GX36" s="98"/>
      <c r="GY36" s="98"/>
      <c r="GZ36" s="98"/>
      <c r="HA36" s="98"/>
      <c r="HB36" s="98"/>
      <c r="HC36" s="98"/>
      <c r="HD36" s="98"/>
      <c r="HE36" s="98"/>
      <c r="HF36" s="98"/>
      <c r="HG36" s="98"/>
      <c r="HH36" s="98"/>
      <c r="HI36" s="98"/>
      <c r="HJ36" s="98"/>
      <c r="HK36" s="98"/>
      <c r="HL36" s="98"/>
      <c r="HM36" s="98"/>
      <c r="HN36" s="98"/>
      <c r="HO36" s="98"/>
      <c r="HP36" s="98"/>
      <c r="HQ36" s="98"/>
      <c r="HR36" s="98"/>
      <c r="HS36" s="98"/>
      <c r="HT36" s="98"/>
      <c r="HU36" s="98"/>
      <c r="HV36" s="98"/>
      <c r="HW36" s="98"/>
      <c r="HX36" s="98"/>
      <c r="HY36" s="98"/>
      <c r="HZ36" s="98"/>
    </row>
    <row r="37" spans="1:234" s="52" customFormat="1" ht="15.75" x14ac:dyDescent="0.25">
      <c r="A37" s="95"/>
      <c r="B37" s="104"/>
      <c r="C37" s="105"/>
      <c r="D37" s="106"/>
      <c r="E37" s="107"/>
      <c r="F37" s="104"/>
      <c r="G37" s="105"/>
      <c r="H37" s="105"/>
      <c r="I37" s="105"/>
      <c r="J37" s="105"/>
      <c r="K37" s="105"/>
      <c r="L37" s="105"/>
      <c r="M37" s="105"/>
      <c r="N37" s="104"/>
      <c r="O37" s="104"/>
      <c r="P37" s="104"/>
      <c r="Q37" s="105"/>
      <c r="R37" s="105"/>
      <c r="S37" s="105"/>
      <c r="T37" s="105"/>
      <c r="U37" s="105"/>
      <c r="V37" s="105"/>
      <c r="W37" s="105"/>
      <c r="X37" s="105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98"/>
      <c r="BL37" s="98"/>
      <c r="BM37" s="98"/>
      <c r="BN37" s="98"/>
      <c r="BO37" s="98"/>
      <c r="BP37" s="98"/>
      <c r="BQ37" s="98"/>
      <c r="BR37" s="98"/>
      <c r="BS37" s="98"/>
      <c r="BT37" s="98"/>
      <c r="BU37" s="98"/>
      <c r="BV37" s="98"/>
      <c r="BW37" s="98"/>
      <c r="BX37" s="98"/>
      <c r="BY37" s="98"/>
      <c r="BZ37" s="98"/>
      <c r="CA37" s="98"/>
      <c r="CB37" s="98"/>
      <c r="CC37" s="98"/>
      <c r="CD37" s="98"/>
      <c r="CE37" s="98"/>
      <c r="CF37" s="98"/>
      <c r="CG37" s="98"/>
      <c r="CH37" s="98"/>
      <c r="CI37" s="98"/>
      <c r="CJ37" s="98"/>
      <c r="CK37" s="98"/>
      <c r="CL37" s="98"/>
      <c r="CM37" s="98"/>
      <c r="CN37" s="98"/>
      <c r="CO37" s="98"/>
      <c r="CP37" s="98"/>
      <c r="CQ37" s="98"/>
      <c r="CR37" s="98"/>
      <c r="CS37" s="98"/>
      <c r="CT37" s="98"/>
      <c r="CU37" s="98"/>
      <c r="CV37" s="98"/>
      <c r="CW37" s="98"/>
      <c r="CX37" s="98"/>
      <c r="CY37" s="98"/>
      <c r="CZ37" s="98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  <c r="DQ37" s="98"/>
      <c r="DR37" s="98"/>
      <c r="DS37" s="98"/>
      <c r="DT37" s="98"/>
      <c r="DU37" s="98"/>
      <c r="DV37" s="98"/>
      <c r="DW37" s="98"/>
      <c r="DX37" s="98"/>
      <c r="DY37" s="98"/>
      <c r="DZ37" s="98"/>
      <c r="EA37" s="98"/>
      <c r="EB37" s="98"/>
      <c r="EC37" s="98"/>
      <c r="ED37" s="98"/>
      <c r="EE37" s="98"/>
      <c r="EF37" s="98"/>
      <c r="EG37" s="98"/>
      <c r="EH37" s="98"/>
      <c r="EI37" s="98"/>
      <c r="EJ37" s="98"/>
      <c r="EK37" s="98"/>
      <c r="EL37" s="98"/>
      <c r="EM37" s="98"/>
      <c r="EN37" s="98"/>
      <c r="EO37" s="98"/>
      <c r="EP37" s="98"/>
      <c r="EQ37" s="98"/>
      <c r="ER37" s="98"/>
      <c r="ES37" s="98"/>
      <c r="ET37" s="98"/>
      <c r="EU37" s="98"/>
      <c r="EV37" s="98"/>
      <c r="EW37" s="98"/>
      <c r="EX37" s="98"/>
      <c r="EY37" s="98"/>
      <c r="EZ37" s="98"/>
      <c r="FA37" s="98"/>
      <c r="FB37" s="98"/>
      <c r="FC37" s="98"/>
      <c r="FD37" s="98"/>
      <c r="FE37" s="98"/>
      <c r="FF37" s="98"/>
      <c r="FG37" s="98"/>
      <c r="FH37" s="98"/>
      <c r="FI37" s="98"/>
      <c r="FJ37" s="98"/>
      <c r="FK37" s="98"/>
      <c r="FL37" s="98"/>
      <c r="FM37" s="98"/>
      <c r="FN37" s="98"/>
      <c r="FO37" s="98"/>
      <c r="FP37" s="98"/>
      <c r="FQ37" s="98"/>
      <c r="FR37" s="98"/>
      <c r="FS37" s="98"/>
      <c r="FT37" s="98"/>
      <c r="FU37" s="98"/>
      <c r="FV37" s="98"/>
      <c r="FW37" s="98"/>
      <c r="FX37" s="98"/>
      <c r="FY37" s="98"/>
      <c r="FZ37" s="98"/>
      <c r="GA37" s="98"/>
      <c r="GB37" s="98"/>
      <c r="GC37" s="98"/>
      <c r="GD37" s="98"/>
      <c r="GE37" s="98"/>
      <c r="GF37" s="98"/>
      <c r="GG37" s="98"/>
      <c r="GH37" s="98"/>
      <c r="GI37" s="98"/>
      <c r="GJ37" s="98"/>
      <c r="GK37" s="98"/>
      <c r="GL37" s="98"/>
      <c r="GM37" s="98"/>
      <c r="GN37" s="98"/>
      <c r="GO37" s="98"/>
      <c r="GP37" s="98"/>
      <c r="GQ37" s="98"/>
      <c r="GR37" s="98"/>
      <c r="GS37" s="98"/>
      <c r="GT37" s="98"/>
      <c r="GU37" s="98"/>
      <c r="GV37" s="98"/>
      <c r="GW37" s="98"/>
      <c r="GX37" s="98"/>
      <c r="GY37" s="98"/>
      <c r="GZ37" s="98"/>
      <c r="HA37" s="98"/>
      <c r="HB37" s="98"/>
      <c r="HC37" s="98"/>
      <c r="HD37" s="98"/>
      <c r="HE37" s="98"/>
      <c r="HF37" s="98"/>
      <c r="HG37" s="98"/>
      <c r="HH37" s="98"/>
      <c r="HI37" s="98"/>
      <c r="HJ37" s="98"/>
      <c r="HK37" s="98"/>
      <c r="HL37" s="98"/>
      <c r="HM37" s="98"/>
      <c r="HN37" s="98"/>
      <c r="HO37" s="98"/>
      <c r="HP37" s="98"/>
      <c r="HQ37" s="98"/>
      <c r="HR37" s="98"/>
      <c r="HS37" s="98"/>
      <c r="HT37" s="98"/>
      <c r="HU37" s="98"/>
      <c r="HV37" s="98"/>
      <c r="HW37" s="98"/>
      <c r="HX37" s="98"/>
      <c r="HY37" s="98"/>
      <c r="HZ37" s="98"/>
    </row>
    <row r="38" spans="1:234" s="52" customFormat="1" ht="15.75" x14ac:dyDescent="0.25">
      <c r="A38" s="95"/>
      <c r="B38" s="104"/>
      <c r="C38" s="105"/>
      <c r="D38" s="106"/>
      <c r="E38" s="107"/>
      <c r="F38" s="104"/>
      <c r="G38" s="105"/>
      <c r="H38" s="105"/>
      <c r="I38" s="105"/>
      <c r="J38" s="105"/>
      <c r="K38" s="105"/>
      <c r="L38" s="105"/>
      <c r="M38" s="105"/>
      <c r="N38" s="104"/>
      <c r="O38" s="104"/>
      <c r="P38" s="104"/>
      <c r="Q38" s="105"/>
      <c r="R38" s="105"/>
      <c r="S38" s="105"/>
      <c r="T38" s="105"/>
      <c r="U38" s="105"/>
      <c r="V38" s="105"/>
      <c r="W38" s="105"/>
      <c r="X38" s="105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  <c r="BR38" s="98"/>
      <c r="BS38" s="98"/>
      <c r="BT38" s="98"/>
      <c r="BU38" s="98"/>
      <c r="BV38" s="98"/>
      <c r="BW38" s="98"/>
      <c r="BX38" s="98"/>
      <c r="BY38" s="98"/>
      <c r="BZ38" s="98"/>
      <c r="CA38" s="98"/>
      <c r="CB38" s="98"/>
      <c r="CC38" s="98"/>
      <c r="CD38" s="98"/>
      <c r="CE38" s="98"/>
      <c r="CF38" s="98"/>
      <c r="CG38" s="98"/>
      <c r="CH38" s="98"/>
      <c r="CI38" s="98"/>
      <c r="CJ38" s="98"/>
      <c r="CK38" s="98"/>
      <c r="CL38" s="98"/>
      <c r="CM38" s="98"/>
      <c r="CN38" s="98"/>
      <c r="CO38" s="98"/>
      <c r="CP38" s="98"/>
      <c r="CQ38" s="98"/>
      <c r="CR38" s="98"/>
      <c r="CS38" s="98"/>
      <c r="CT38" s="98"/>
      <c r="CU38" s="98"/>
      <c r="CV38" s="98"/>
      <c r="CW38" s="98"/>
      <c r="CX38" s="98"/>
      <c r="CY38" s="98"/>
      <c r="CZ38" s="98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  <c r="DQ38" s="98"/>
      <c r="DR38" s="98"/>
      <c r="DS38" s="98"/>
      <c r="DT38" s="98"/>
      <c r="DU38" s="98"/>
      <c r="DV38" s="98"/>
      <c r="DW38" s="98"/>
      <c r="DX38" s="98"/>
      <c r="DY38" s="98"/>
      <c r="DZ38" s="98"/>
      <c r="EA38" s="98"/>
      <c r="EB38" s="98"/>
      <c r="EC38" s="98"/>
      <c r="ED38" s="98"/>
      <c r="EE38" s="98"/>
      <c r="EF38" s="98"/>
      <c r="EG38" s="98"/>
      <c r="EH38" s="98"/>
      <c r="EI38" s="98"/>
      <c r="EJ38" s="98"/>
      <c r="EK38" s="98"/>
      <c r="EL38" s="98"/>
      <c r="EM38" s="98"/>
      <c r="EN38" s="98"/>
      <c r="EO38" s="98"/>
      <c r="EP38" s="98"/>
      <c r="EQ38" s="98"/>
      <c r="ER38" s="98"/>
      <c r="ES38" s="98"/>
      <c r="ET38" s="98"/>
      <c r="EU38" s="98"/>
      <c r="EV38" s="98"/>
      <c r="EW38" s="98"/>
      <c r="EX38" s="98"/>
      <c r="EY38" s="98"/>
      <c r="EZ38" s="98"/>
      <c r="FA38" s="98"/>
      <c r="FB38" s="98"/>
      <c r="FC38" s="98"/>
      <c r="FD38" s="98"/>
      <c r="FE38" s="98"/>
      <c r="FF38" s="98"/>
      <c r="FG38" s="98"/>
      <c r="FH38" s="98"/>
      <c r="FI38" s="98"/>
      <c r="FJ38" s="98"/>
      <c r="FK38" s="98"/>
      <c r="FL38" s="98"/>
      <c r="FM38" s="98"/>
      <c r="FN38" s="98"/>
      <c r="FO38" s="98"/>
      <c r="FP38" s="98"/>
      <c r="FQ38" s="98"/>
      <c r="FR38" s="98"/>
      <c r="FS38" s="98"/>
      <c r="FT38" s="98"/>
      <c r="FU38" s="98"/>
      <c r="FV38" s="98"/>
      <c r="FW38" s="98"/>
      <c r="FX38" s="98"/>
      <c r="FY38" s="98"/>
      <c r="FZ38" s="98"/>
      <c r="GA38" s="98"/>
      <c r="GB38" s="98"/>
      <c r="GC38" s="98"/>
      <c r="GD38" s="98"/>
      <c r="GE38" s="98"/>
      <c r="GF38" s="98"/>
      <c r="GG38" s="98"/>
      <c r="GH38" s="98"/>
      <c r="GI38" s="98"/>
      <c r="GJ38" s="98"/>
      <c r="GK38" s="98"/>
      <c r="GL38" s="98"/>
      <c r="GM38" s="98"/>
      <c r="GN38" s="98"/>
      <c r="GO38" s="98"/>
      <c r="GP38" s="98"/>
      <c r="GQ38" s="98"/>
      <c r="GR38" s="98"/>
      <c r="GS38" s="98"/>
      <c r="GT38" s="98"/>
      <c r="GU38" s="98"/>
      <c r="GV38" s="98"/>
      <c r="GW38" s="98"/>
      <c r="GX38" s="98"/>
      <c r="GY38" s="98"/>
      <c r="GZ38" s="98"/>
      <c r="HA38" s="98"/>
      <c r="HB38" s="98"/>
      <c r="HC38" s="98"/>
      <c r="HD38" s="98"/>
      <c r="HE38" s="98"/>
      <c r="HF38" s="98"/>
      <c r="HG38" s="98"/>
      <c r="HH38" s="98"/>
      <c r="HI38" s="98"/>
      <c r="HJ38" s="98"/>
      <c r="HK38" s="98"/>
      <c r="HL38" s="98"/>
      <c r="HM38" s="98"/>
      <c r="HN38" s="98"/>
      <c r="HO38" s="98"/>
      <c r="HP38" s="98"/>
      <c r="HQ38" s="98"/>
      <c r="HR38" s="98"/>
      <c r="HS38" s="98"/>
      <c r="HT38" s="98"/>
      <c r="HU38" s="98"/>
      <c r="HV38" s="98"/>
      <c r="HW38" s="98"/>
      <c r="HX38" s="98"/>
      <c r="HY38" s="98"/>
      <c r="HZ38" s="98"/>
    </row>
    <row r="39" spans="1:234" s="52" customFormat="1" ht="15.75" x14ac:dyDescent="0.25">
      <c r="A39" s="95"/>
      <c r="B39" s="104"/>
      <c r="C39" s="105"/>
      <c r="D39" s="106"/>
      <c r="E39" s="107"/>
      <c r="F39" s="104"/>
      <c r="G39" s="105"/>
      <c r="H39" s="105"/>
      <c r="I39" s="105"/>
      <c r="J39" s="105"/>
      <c r="K39" s="105"/>
      <c r="L39" s="105"/>
      <c r="M39" s="105"/>
      <c r="N39" s="104"/>
      <c r="O39" s="104"/>
      <c r="P39" s="104"/>
      <c r="Q39" s="105"/>
      <c r="R39" s="105"/>
      <c r="S39" s="105"/>
      <c r="T39" s="105"/>
      <c r="U39" s="105"/>
      <c r="V39" s="105"/>
      <c r="W39" s="105"/>
      <c r="X39" s="105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8"/>
      <c r="BO39" s="98"/>
      <c r="BP39" s="98"/>
      <c r="BQ39" s="98"/>
      <c r="BR39" s="98"/>
      <c r="BS39" s="98"/>
      <c r="BT39" s="98"/>
      <c r="BU39" s="98"/>
      <c r="BV39" s="98"/>
      <c r="BW39" s="98"/>
      <c r="BX39" s="98"/>
      <c r="BY39" s="98"/>
      <c r="BZ39" s="98"/>
      <c r="CA39" s="98"/>
      <c r="CB39" s="98"/>
      <c r="CC39" s="98"/>
      <c r="CD39" s="98"/>
      <c r="CE39" s="98"/>
      <c r="CF39" s="98"/>
      <c r="CG39" s="98"/>
      <c r="CH39" s="98"/>
      <c r="CI39" s="98"/>
      <c r="CJ39" s="98"/>
      <c r="CK39" s="98"/>
      <c r="CL39" s="98"/>
      <c r="CM39" s="98"/>
      <c r="CN39" s="98"/>
      <c r="CO39" s="98"/>
      <c r="CP39" s="98"/>
      <c r="CQ39" s="98"/>
      <c r="CR39" s="98"/>
      <c r="CS39" s="98"/>
      <c r="CT39" s="98"/>
      <c r="CU39" s="98"/>
      <c r="CV39" s="98"/>
      <c r="CW39" s="98"/>
      <c r="CX39" s="98"/>
      <c r="CY39" s="98"/>
      <c r="CZ39" s="98"/>
      <c r="DA39" s="98"/>
      <c r="DB39" s="98"/>
      <c r="DC39" s="98"/>
      <c r="DD39" s="98"/>
      <c r="DE39" s="98"/>
      <c r="DF39" s="98"/>
      <c r="DG39" s="98"/>
      <c r="DH39" s="98"/>
      <c r="DI39" s="98"/>
      <c r="DJ39" s="98"/>
      <c r="DK39" s="98"/>
      <c r="DL39" s="98"/>
      <c r="DM39" s="98"/>
      <c r="DN39" s="98"/>
      <c r="DO39" s="98"/>
      <c r="DP39" s="98"/>
      <c r="DQ39" s="98"/>
      <c r="DR39" s="98"/>
      <c r="DS39" s="98"/>
      <c r="DT39" s="98"/>
      <c r="DU39" s="98"/>
      <c r="DV39" s="98"/>
      <c r="DW39" s="98"/>
      <c r="DX39" s="98"/>
      <c r="DY39" s="98"/>
      <c r="DZ39" s="98"/>
      <c r="EA39" s="98"/>
      <c r="EB39" s="98"/>
      <c r="EC39" s="98"/>
      <c r="ED39" s="98"/>
      <c r="EE39" s="98"/>
      <c r="EF39" s="98"/>
      <c r="EG39" s="98"/>
      <c r="EH39" s="98"/>
      <c r="EI39" s="98"/>
      <c r="EJ39" s="98"/>
      <c r="EK39" s="98"/>
      <c r="EL39" s="98"/>
      <c r="EM39" s="98"/>
      <c r="EN39" s="98"/>
      <c r="EO39" s="98"/>
      <c r="EP39" s="98"/>
      <c r="EQ39" s="98"/>
      <c r="ER39" s="98"/>
      <c r="ES39" s="98"/>
      <c r="ET39" s="98"/>
      <c r="EU39" s="98"/>
      <c r="EV39" s="98"/>
      <c r="EW39" s="98"/>
      <c r="EX39" s="98"/>
      <c r="EY39" s="98"/>
      <c r="EZ39" s="98"/>
      <c r="FA39" s="98"/>
      <c r="FB39" s="98"/>
      <c r="FC39" s="98"/>
      <c r="FD39" s="98"/>
      <c r="FE39" s="98"/>
      <c r="FF39" s="98"/>
      <c r="FG39" s="98"/>
      <c r="FH39" s="98"/>
      <c r="FI39" s="98"/>
      <c r="FJ39" s="98"/>
      <c r="FK39" s="98"/>
      <c r="FL39" s="98"/>
      <c r="FM39" s="98"/>
      <c r="FN39" s="98"/>
      <c r="FO39" s="98"/>
      <c r="FP39" s="98"/>
      <c r="FQ39" s="98"/>
      <c r="FR39" s="98"/>
      <c r="FS39" s="98"/>
      <c r="FT39" s="98"/>
      <c r="FU39" s="98"/>
      <c r="FV39" s="98"/>
      <c r="FW39" s="98"/>
      <c r="FX39" s="98"/>
      <c r="FY39" s="98"/>
      <c r="FZ39" s="98"/>
      <c r="GA39" s="98"/>
      <c r="GB39" s="98"/>
      <c r="GC39" s="98"/>
      <c r="GD39" s="98"/>
      <c r="GE39" s="98"/>
      <c r="GF39" s="98"/>
      <c r="GG39" s="98"/>
      <c r="GH39" s="98"/>
      <c r="GI39" s="98"/>
      <c r="GJ39" s="98"/>
      <c r="GK39" s="98"/>
      <c r="GL39" s="98"/>
      <c r="GM39" s="98"/>
      <c r="GN39" s="98"/>
      <c r="GO39" s="98"/>
      <c r="GP39" s="98"/>
      <c r="GQ39" s="98"/>
      <c r="GR39" s="98"/>
      <c r="GS39" s="98"/>
      <c r="GT39" s="98"/>
      <c r="GU39" s="98"/>
      <c r="GV39" s="98"/>
      <c r="GW39" s="98"/>
      <c r="GX39" s="98"/>
      <c r="GY39" s="98"/>
      <c r="GZ39" s="98"/>
      <c r="HA39" s="98"/>
      <c r="HB39" s="98"/>
      <c r="HC39" s="98"/>
      <c r="HD39" s="98"/>
      <c r="HE39" s="98"/>
      <c r="HF39" s="98"/>
      <c r="HG39" s="98"/>
      <c r="HH39" s="98"/>
      <c r="HI39" s="98"/>
      <c r="HJ39" s="98"/>
      <c r="HK39" s="98"/>
      <c r="HL39" s="98"/>
      <c r="HM39" s="98"/>
      <c r="HN39" s="98"/>
      <c r="HO39" s="98"/>
      <c r="HP39" s="98"/>
      <c r="HQ39" s="98"/>
      <c r="HR39" s="98"/>
      <c r="HS39" s="98"/>
      <c r="HT39" s="98"/>
      <c r="HU39" s="98"/>
      <c r="HV39" s="98"/>
      <c r="HW39" s="98"/>
      <c r="HX39" s="98"/>
      <c r="HY39" s="98"/>
      <c r="HZ39" s="98"/>
    </row>
    <row r="40" spans="1:234" s="52" customFormat="1" ht="15.75" x14ac:dyDescent="0.25">
      <c r="A40" s="95"/>
      <c r="B40" s="104"/>
      <c r="C40" s="105"/>
      <c r="D40" s="106"/>
      <c r="E40" s="107"/>
      <c r="F40" s="104"/>
      <c r="G40" s="105"/>
      <c r="H40" s="105"/>
      <c r="I40" s="105"/>
      <c r="J40" s="105"/>
      <c r="K40" s="105"/>
      <c r="L40" s="105"/>
      <c r="M40" s="105"/>
      <c r="N40" s="104"/>
      <c r="O40" s="104"/>
      <c r="P40" s="104"/>
      <c r="Q40" s="105"/>
      <c r="R40" s="105"/>
      <c r="S40" s="105"/>
      <c r="T40" s="105"/>
      <c r="U40" s="105"/>
      <c r="V40" s="105"/>
      <c r="W40" s="105"/>
      <c r="X40" s="105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8"/>
      <c r="BM40" s="98"/>
      <c r="BN40" s="98"/>
      <c r="BO40" s="98"/>
      <c r="BP40" s="98"/>
      <c r="BQ40" s="98"/>
      <c r="BR40" s="98"/>
      <c r="BS40" s="98"/>
      <c r="BT40" s="98"/>
      <c r="BU40" s="98"/>
      <c r="BV40" s="98"/>
      <c r="BW40" s="98"/>
      <c r="BX40" s="98"/>
      <c r="BY40" s="98"/>
      <c r="BZ40" s="98"/>
      <c r="CA40" s="98"/>
      <c r="CB40" s="98"/>
      <c r="CC40" s="98"/>
      <c r="CD40" s="98"/>
      <c r="CE40" s="98"/>
      <c r="CF40" s="98"/>
      <c r="CG40" s="98"/>
      <c r="CH40" s="98"/>
      <c r="CI40" s="98"/>
      <c r="CJ40" s="98"/>
      <c r="CK40" s="98"/>
      <c r="CL40" s="98"/>
      <c r="CM40" s="98"/>
      <c r="CN40" s="98"/>
      <c r="CO40" s="98"/>
      <c r="CP40" s="98"/>
      <c r="CQ40" s="98"/>
      <c r="CR40" s="98"/>
      <c r="CS40" s="98"/>
      <c r="CT40" s="98"/>
      <c r="CU40" s="98"/>
      <c r="CV40" s="98"/>
      <c r="CW40" s="98"/>
      <c r="CX40" s="98"/>
      <c r="CY40" s="98"/>
      <c r="CZ40" s="98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  <c r="DQ40" s="98"/>
      <c r="DR40" s="98"/>
      <c r="DS40" s="98"/>
      <c r="DT40" s="98"/>
      <c r="DU40" s="98"/>
      <c r="DV40" s="98"/>
      <c r="DW40" s="98"/>
      <c r="DX40" s="98"/>
      <c r="DY40" s="98"/>
      <c r="DZ40" s="98"/>
      <c r="EA40" s="98"/>
      <c r="EB40" s="98"/>
      <c r="EC40" s="98"/>
      <c r="ED40" s="98"/>
      <c r="EE40" s="98"/>
      <c r="EF40" s="98"/>
      <c r="EG40" s="98"/>
      <c r="EH40" s="98"/>
      <c r="EI40" s="98"/>
      <c r="EJ40" s="98"/>
      <c r="EK40" s="98"/>
      <c r="EL40" s="98"/>
      <c r="EM40" s="98"/>
      <c r="EN40" s="98"/>
      <c r="EO40" s="98"/>
      <c r="EP40" s="98"/>
      <c r="EQ40" s="98"/>
      <c r="ER40" s="98"/>
      <c r="ES40" s="98"/>
      <c r="ET40" s="98"/>
      <c r="EU40" s="98"/>
      <c r="EV40" s="98"/>
      <c r="EW40" s="98"/>
      <c r="EX40" s="98"/>
      <c r="EY40" s="98"/>
      <c r="EZ40" s="98"/>
      <c r="FA40" s="98"/>
      <c r="FB40" s="98"/>
      <c r="FC40" s="98"/>
      <c r="FD40" s="98"/>
      <c r="FE40" s="98"/>
      <c r="FF40" s="98"/>
      <c r="FG40" s="98"/>
      <c r="FH40" s="98"/>
      <c r="FI40" s="98"/>
      <c r="FJ40" s="98"/>
      <c r="FK40" s="98"/>
      <c r="FL40" s="98"/>
      <c r="FM40" s="98"/>
      <c r="FN40" s="98"/>
      <c r="FO40" s="98"/>
      <c r="FP40" s="98"/>
      <c r="FQ40" s="98"/>
      <c r="FR40" s="98"/>
      <c r="FS40" s="98"/>
      <c r="FT40" s="98"/>
      <c r="FU40" s="98"/>
      <c r="FV40" s="98"/>
      <c r="FW40" s="98"/>
      <c r="FX40" s="98"/>
      <c r="FY40" s="98"/>
      <c r="FZ40" s="98"/>
      <c r="GA40" s="98"/>
      <c r="GB40" s="98"/>
      <c r="GC40" s="98"/>
      <c r="GD40" s="98"/>
      <c r="GE40" s="98"/>
      <c r="GF40" s="98"/>
      <c r="GG40" s="98"/>
      <c r="GH40" s="98"/>
      <c r="GI40" s="98"/>
      <c r="GJ40" s="98"/>
      <c r="GK40" s="98"/>
      <c r="GL40" s="98"/>
      <c r="GM40" s="98"/>
      <c r="GN40" s="98"/>
      <c r="GO40" s="98"/>
      <c r="GP40" s="98"/>
      <c r="GQ40" s="98"/>
      <c r="GR40" s="98"/>
      <c r="GS40" s="98"/>
      <c r="GT40" s="98"/>
      <c r="GU40" s="98"/>
      <c r="GV40" s="98"/>
      <c r="GW40" s="98"/>
      <c r="GX40" s="98"/>
      <c r="GY40" s="98"/>
      <c r="GZ40" s="98"/>
      <c r="HA40" s="98"/>
      <c r="HB40" s="98"/>
      <c r="HC40" s="98"/>
      <c r="HD40" s="98"/>
      <c r="HE40" s="98"/>
      <c r="HF40" s="98"/>
      <c r="HG40" s="98"/>
      <c r="HH40" s="98"/>
      <c r="HI40" s="98"/>
      <c r="HJ40" s="98"/>
      <c r="HK40" s="98"/>
      <c r="HL40" s="98"/>
      <c r="HM40" s="98"/>
      <c r="HN40" s="98"/>
      <c r="HO40" s="98"/>
      <c r="HP40" s="98"/>
      <c r="HQ40" s="98"/>
      <c r="HR40" s="98"/>
      <c r="HS40" s="98"/>
      <c r="HT40" s="98"/>
      <c r="HU40" s="98"/>
      <c r="HV40" s="98"/>
      <c r="HW40" s="98"/>
      <c r="HX40" s="98"/>
      <c r="HY40" s="98"/>
      <c r="HZ40" s="98"/>
    </row>
    <row r="41" spans="1:234" s="52" customFormat="1" ht="15.75" x14ac:dyDescent="0.25">
      <c r="A41" s="95"/>
      <c r="B41" s="104"/>
      <c r="C41" s="105"/>
      <c r="D41" s="106"/>
      <c r="E41" s="107"/>
      <c r="F41" s="104"/>
      <c r="G41" s="105"/>
      <c r="H41" s="105"/>
      <c r="I41" s="105"/>
      <c r="J41" s="105"/>
      <c r="K41" s="105"/>
      <c r="L41" s="105"/>
      <c r="M41" s="105"/>
      <c r="N41" s="104"/>
      <c r="O41" s="104"/>
      <c r="P41" s="104"/>
      <c r="Q41" s="105"/>
      <c r="R41" s="105"/>
      <c r="S41" s="105"/>
      <c r="T41" s="105"/>
      <c r="U41" s="105"/>
      <c r="V41" s="105"/>
      <c r="W41" s="105"/>
      <c r="X41" s="105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</row>
    <row r="42" spans="1:234" s="52" customFormat="1" ht="15.75" x14ac:dyDescent="0.25">
      <c r="A42" s="108"/>
      <c r="B42" s="104"/>
      <c r="C42" s="105"/>
      <c r="D42" s="106"/>
      <c r="E42" s="107"/>
      <c r="F42" s="104"/>
      <c r="G42" s="105"/>
      <c r="H42" s="105"/>
      <c r="I42" s="105"/>
      <c r="J42" s="105"/>
      <c r="K42" s="105"/>
      <c r="L42" s="105"/>
      <c r="M42" s="105"/>
      <c r="N42" s="104"/>
      <c r="O42" s="104"/>
      <c r="P42" s="104"/>
      <c r="Q42" s="105"/>
      <c r="R42" s="105"/>
      <c r="S42" s="105"/>
      <c r="T42" s="105"/>
      <c r="U42" s="105"/>
      <c r="V42" s="105"/>
      <c r="W42" s="105"/>
      <c r="X42" s="105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  <c r="DQ42" s="98"/>
      <c r="DR42" s="98"/>
      <c r="DS42" s="98"/>
      <c r="DT42" s="98"/>
      <c r="DU42" s="98"/>
      <c r="DV42" s="98"/>
      <c r="DW42" s="98"/>
      <c r="DX42" s="98"/>
      <c r="DY42" s="98"/>
      <c r="DZ42" s="98"/>
      <c r="EA42" s="98"/>
      <c r="EB42" s="98"/>
      <c r="EC42" s="98"/>
      <c r="ED42" s="98"/>
      <c r="EE42" s="98"/>
      <c r="EF42" s="98"/>
      <c r="EG42" s="98"/>
      <c r="EH42" s="98"/>
      <c r="EI42" s="98"/>
      <c r="EJ42" s="98"/>
      <c r="EK42" s="98"/>
      <c r="EL42" s="98"/>
      <c r="EM42" s="98"/>
      <c r="EN42" s="98"/>
      <c r="EO42" s="98"/>
      <c r="EP42" s="98"/>
      <c r="EQ42" s="98"/>
      <c r="ER42" s="98"/>
      <c r="ES42" s="98"/>
      <c r="ET42" s="98"/>
      <c r="EU42" s="98"/>
      <c r="EV42" s="98"/>
      <c r="EW42" s="98"/>
      <c r="EX42" s="98"/>
      <c r="EY42" s="98"/>
      <c r="EZ42" s="98"/>
      <c r="FA42" s="98"/>
      <c r="FB42" s="98"/>
      <c r="FC42" s="98"/>
      <c r="FD42" s="98"/>
      <c r="FE42" s="98"/>
      <c r="FF42" s="98"/>
      <c r="FG42" s="98"/>
      <c r="FH42" s="98"/>
      <c r="FI42" s="98"/>
      <c r="FJ42" s="98"/>
      <c r="FK42" s="98"/>
      <c r="FL42" s="98"/>
      <c r="FM42" s="98"/>
      <c r="FN42" s="98"/>
      <c r="FO42" s="98"/>
      <c r="FP42" s="98"/>
      <c r="FQ42" s="98"/>
      <c r="FR42" s="98"/>
      <c r="FS42" s="98"/>
      <c r="FT42" s="98"/>
      <c r="FU42" s="98"/>
      <c r="FV42" s="98"/>
      <c r="FW42" s="98"/>
      <c r="FX42" s="98"/>
      <c r="FY42" s="98"/>
      <c r="FZ42" s="98"/>
      <c r="GA42" s="98"/>
      <c r="GB42" s="98"/>
      <c r="GC42" s="98"/>
      <c r="GD42" s="98"/>
      <c r="GE42" s="98"/>
      <c r="GF42" s="98"/>
      <c r="GG42" s="98"/>
      <c r="GH42" s="98"/>
      <c r="GI42" s="98"/>
      <c r="GJ42" s="98"/>
      <c r="GK42" s="98"/>
      <c r="GL42" s="98"/>
      <c r="GM42" s="98"/>
      <c r="GN42" s="98"/>
      <c r="GO42" s="98"/>
      <c r="GP42" s="98"/>
      <c r="GQ42" s="98"/>
      <c r="GR42" s="98"/>
      <c r="GS42" s="98"/>
      <c r="GT42" s="98"/>
      <c r="GU42" s="98"/>
      <c r="GV42" s="98"/>
      <c r="GW42" s="98"/>
      <c r="GX42" s="98"/>
      <c r="GY42" s="98"/>
      <c r="GZ42" s="98"/>
      <c r="HA42" s="98"/>
      <c r="HB42" s="98"/>
      <c r="HC42" s="98"/>
      <c r="HD42" s="98"/>
      <c r="HE42" s="98"/>
      <c r="HF42" s="98"/>
      <c r="HG42" s="98"/>
      <c r="HH42" s="98"/>
      <c r="HI42" s="98"/>
      <c r="HJ42" s="98"/>
      <c r="HK42" s="98"/>
      <c r="HL42" s="98"/>
      <c r="HM42" s="98"/>
      <c r="HN42" s="98"/>
      <c r="HO42" s="98"/>
      <c r="HP42" s="98"/>
      <c r="HQ42" s="98"/>
      <c r="HR42" s="98"/>
      <c r="HS42" s="98"/>
      <c r="HT42" s="98"/>
      <c r="HU42" s="98"/>
      <c r="HV42" s="98"/>
      <c r="HW42" s="98"/>
      <c r="HX42" s="98"/>
      <c r="HY42" s="98"/>
      <c r="HZ42" s="98"/>
    </row>
    <row r="43" spans="1:234" s="55" customFormat="1" ht="11.25" x14ac:dyDescent="0.2">
      <c r="A43" s="104"/>
      <c r="B43" s="104"/>
      <c r="C43" s="105"/>
      <c r="D43" s="106"/>
      <c r="E43" s="107"/>
      <c r="F43" s="104"/>
      <c r="G43" s="105"/>
      <c r="H43" s="105"/>
      <c r="I43" s="105"/>
      <c r="J43" s="105"/>
      <c r="K43" s="105"/>
      <c r="L43" s="105"/>
      <c r="M43" s="105"/>
      <c r="N43" s="104"/>
      <c r="O43" s="104"/>
      <c r="P43" s="104"/>
      <c r="Q43" s="105"/>
      <c r="R43" s="105"/>
      <c r="S43" s="105"/>
      <c r="T43" s="105"/>
      <c r="U43" s="105"/>
      <c r="V43" s="105"/>
      <c r="W43" s="105"/>
      <c r="X43" s="105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  <c r="DE43" s="104"/>
      <c r="DF43" s="104"/>
      <c r="DG43" s="104"/>
      <c r="DH43" s="104"/>
      <c r="DI43" s="104"/>
      <c r="DJ43" s="104"/>
      <c r="DK43" s="104"/>
      <c r="DL43" s="104"/>
      <c r="DM43" s="104"/>
      <c r="DN43" s="104"/>
      <c r="DO43" s="104"/>
      <c r="DP43" s="104"/>
      <c r="DQ43" s="104"/>
      <c r="DR43" s="104"/>
      <c r="DS43" s="104"/>
      <c r="DT43" s="104"/>
      <c r="DU43" s="104"/>
      <c r="DV43" s="104"/>
      <c r="DW43" s="104"/>
      <c r="DX43" s="104"/>
      <c r="DY43" s="104"/>
      <c r="DZ43" s="104"/>
      <c r="EA43" s="104"/>
      <c r="EB43" s="104"/>
      <c r="EC43" s="104"/>
      <c r="ED43" s="104"/>
      <c r="EE43" s="104"/>
      <c r="EF43" s="104"/>
      <c r="EG43" s="104"/>
      <c r="EH43" s="104"/>
      <c r="EI43" s="104"/>
      <c r="EJ43" s="104"/>
      <c r="EK43" s="104"/>
      <c r="EL43" s="104"/>
      <c r="EM43" s="104"/>
      <c r="EN43" s="104"/>
      <c r="EO43" s="104"/>
      <c r="EP43" s="104"/>
      <c r="EQ43" s="104"/>
      <c r="ER43" s="104"/>
      <c r="ES43" s="104"/>
      <c r="ET43" s="104"/>
      <c r="EU43" s="104"/>
      <c r="EV43" s="104"/>
      <c r="EW43" s="104"/>
      <c r="EX43" s="104"/>
      <c r="EY43" s="104"/>
      <c r="EZ43" s="104"/>
      <c r="FA43" s="104"/>
      <c r="FB43" s="104"/>
      <c r="FC43" s="104"/>
      <c r="FD43" s="104"/>
      <c r="FE43" s="104"/>
      <c r="FF43" s="104"/>
      <c r="FG43" s="104"/>
      <c r="FH43" s="104"/>
      <c r="FI43" s="104"/>
      <c r="FJ43" s="104"/>
      <c r="FK43" s="104"/>
      <c r="FL43" s="104"/>
      <c r="FM43" s="104"/>
      <c r="FN43" s="104"/>
      <c r="FO43" s="104"/>
      <c r="FP43" s="104"/>
      <c r="FQ43" s="104"/>
      <c r="FR43" s="104"/>
      <c r="FS43" s="104"/>
      <c r="FT43" s="104"/>
      <c r="FU43" s="104"/>
      <c r="FV43" s="104"/>
      <c r="FW43" s="104"/>
      <c r="FX43" s="104"/>
      <c r="FY43" s="104"/>
      <c r="FZ43" s="104"/>
      <c r="GA43" s="104"/>
      <c r="GB43" s="104"/>
      <c r="GC43" s="104"/>
      <c r="GD43" s="104"/>
      <c r="GE43" s="104"/>
      <c r="GF43" s="104"/>
      <c r="GG43" s="104"/>
      <c r="GH43" s="104"/>
      <c r="GI43" s="104"/>
      <c r="GJ43" s="104"/>
      <c r="GK43" s="104"/>
      <c r="GL43" s="104"/>
      <c r="GM43" s="104"/>
      <c r="GN43" s="104"/>
      <c r="GO43" s="104"/>
      <c r="GP43" s="104"/>
      <c r="GQ43" s="104"/>
      <c r="GR43" s="104"/>
      <c r="GS43" s="104"/>
      <c r="GT43" s="104"/>
      <c r="GU43" s="104"/>
      <c r="GV43" s="104"/>
      <c r="GW43" s="104"/>
      <c r="GX43" s="104"/>
      <c r="GY43" s="104"/>
      <c r="GZ43" s="104"/>
      <c r="HA43" s="104"/>
      <c r="HB43" s="104"/>
      <c r="HC43" s="104"/>
      <c r="HD43" s="104"/>
      <c r="HE43" s="104"/>
      <c r="HF43" s="104"/>
      <c r="HG43" s="104"/>
      <c r="HH43" s="104"/>
      <c r="HI43" s="104"/>
      <c r="HJ43" s="104"/>
      <c r="HK43" s="104"/>
      <c r="HL43" s="104"/>
      <c r="HM43" s="104"/>
      <c r="HN43" s="104"/>
      <c r="HO43" s="104"/>
      <c r="HP43" s="104"/>
      <c r="HQ43" s="104"/>
      <c r="HR43" s="104"/>
      <c r="HS43" s="104"/>
      <c r="HT43" s="104"/>
      <c r="HU43" s="104"/>
      <c r="HV43" s="104"/>
      <c r="HW43" s="104"/>
      <c r="HX43" s="104"/>
      <c r="HY43" s="104"/>
      <c r="HZ43" s="104"/>
    </row>
    <row r="44" spans="1:234" s="54" customFormat="1" ht="15.75" x14ac:dyDescent="0.25">
      <c r="A44" s="109"/>
      <c r="B44" s="104"/>
      <c r="C44" s="105"/>
      <c r="D44" s="106"/>
      <c r="E44" s="107"/>
      <c r="F44" s="104"/>
      <c r="G44" s="105"/>
      <c r="H44" s="105"/>
      <c r="I44" s="105"/>
      <c r="J44" s="105"/>
      <c r="K44" s="105"/>
      <c r="L44" s="105"/>
      <c r="M44" s="105"/>
      <c r="N44" s="104"/>
      <c r="O44" s="104"/>
      <c r="P44" s="104"/>
      <c r="Q44" s="105"/>
      <c r="R44" s="105"/>
      <c r="S44" s="105"/>
      <c r="T44" s="105"/>
      <c r="U44" s="105"/>
      <c r="V44" s="105"/>
      <c r="W44" s="105"/>
      <c r="X44" s="105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  <c r="BU44" s="109"/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  <c r="CO44" s="109"/>
      <c r="CP44" s="109"/>
      <c r="CQ44" s="109"/>
      <c r="CR44" s="109"/>
      <c r="CS44" s="109"/>
      <c r="CT44" s="109"/>
      <c r="CU44" s="109"/>
      <c r="CV44" s="109"/>
      <c r="CW44" s="109"/>
      <c r="CX44" s="109"/>
      <c r="CY44" s="109"/>
      <c r="CZ44" s="109"/>
      <c r="DA44" s="109"/>
      <c r="DB44" s="109"/>
      <c r="DC44" s="109"/>
      <c r="DD44" s="109"/>
      <c r="DE44" s="109"/>
      <c r="DF44" s="109"/>
      <c r="DG44" s="109"/>
      <c r="DH44" s="109"/>
      <c r="DI44" s="109"/>
      <c r="DJ44" s="109"/>
      <c r="DK44" s="109"/>
      <c r="DL44" s="109"/>
      <c r="DM44" s="109"/>
      <c r="DN44" s="109"/>
      <c r="DO44" s="109"/>
      <c r="DP44" s="109"/>
      <c r="DQ44" s="109"/>
      <c r="DR44" s="109"/>
      <c r="DS44" s="109"/>
      <c r="DT44" s="109"/>
      <c r="DU44" s="109"/>
      <c r="DV44" s="109"/>
      <c r="DW44" s="109"/>
      <c r="DX44" s="109"/>
      <c r="DY44" s="109"/>
      <c r="DZ44" s="109"/>
      <c r="EA44" s="109"/>
      <c r="EB44" s="109"/>
      <c r="EC44" s="109"/>
      <c r="ED44" s="109"/>
      <c r="EE44" s="109"/>
      <c r="EF44" s="109"/>
      <c r="EG44" s="109"/>
      <c r="EH44" s="109"/>
      <c r="EI44" s="109"/>
      <c r="EJ44" s="109"/>
      <c r="EK44" s="109"/>
      <c r="EL44" s="109"/>
      <c r="EM44" s="109"/>
      <c r="EN44" s="109"/>
      <c r="EO44" s="109"/>
      <c r="EP44" s="109"/>
      <c r="EQ44" s="109"/>
      <c r="ER44" s="109"/>
      <c r="ES44" s="109"/>
      <c r="ET44" s="109"/>
      <c r="EU44" s="109"/>
      <c r="EV44" s="109"/>
      <c r="EW44" s="109"/>
      <c r="EX44" s="109"/>
      <c r="EY44" s="109"/>
      <c r="EZ44" s="109"/>
      <c r="FA44" s="109"/>
      <c r="FB44" s="109"/>
      <c r="FC44" s="109"/>
      <c r="FD44" s="109"/>
      <c r="FE44" s="109"/>
      <c r="FF44" s="109"/>
      <c r="FG44" s="109"/>
      <c r="FH44" s="109"/>
      <c r="FI44" s="109"/>
      <c r="FJ44" s="109"/>
      <c r="FK44" s="109"/>
      <c r="FL44" s="109"/>
      <c r="FM44" s="109"/>
      <c r="FN44" s="109"/>
      <c r="FO44" s="109"/>
      <c r="FP44" s="109"/>
      <c r="FQ44" s="109"/>
      <c r="FR44" s="109"/>
      <c r="FS44" s="109"/>
      <c r="FT44" s="109"/>
      <c r="FU44" s="109"/>
      <c r="FV44" s="109"/>
      <c r="FW44" s="109"/>
      <c r="FX44" s="109"/>
      <c r="FY44" s="109"/>
      <c r="FZ44" s="109"/>
      <c r="GA44" s="109"/>
      <c r="GB44" s="109"/>
      <c r="GC44" s="109"/>
      <c r="GD44" s="109"/>
      <c r="GE44" s="109"/>
      <c r="GF44" s="109"/>
      <c r="GG44" s="109"/>
      <c r="GH44" s="109"/>
      <c r="GI44" s="109"/>
      <c r="GJ44" s="109"/>
      <c r="GK44" s="109"/>
      <c r="GL44" s="109"/>
      <c r="GM44" s="109"/>
      <c r="GN44" s="109"/>
      <c r="GO44" s="109"/>
      <c r="GP44" s="109"/>
      <c r="GQ44" s="109"/>
      <c r="GR44" s="109"/>
      <c r="GS44" s="109"/>
      <c r="GT44" s="109"/>
      <c r="GU44" s="109"/>
      <c r="GV44" s="109"/>
      <c r="GW44" s="109"/>
      <c r="GX44" s="109"/>
      <c r="GY44" s="109"/>
      <c r="GZ44" s="109"/>
      <c r="HA44" s="109"/>
      <c r="HB44" s="109"/>
      <c r="HC44" s="109"/>
      <c r="HD44" s="109"/>
      <c r="HE44" s="109"/>
      <c r="HF44" s="109"/>
      <c r="HG44" s="109"/>
      <c r="HH44" s="109"/>
      <c r="HI44" s="109"/>
      <c r="HJ44" s="109"/>
      <c r="HK44" s="109"/>
      <c r="HL44" s="109"/>
      <c r="HM44" s="109"/>
      <c r="HN44" s="109"/>
      <c r="HO44" s="109"/>
      <c r="HP44" s="109"/>
      <c r="HQ44" s="109"/>
      <c r="HR44" s="109"/>
      <c r="HS44" s="109"/>
      <c r="HT44" s="109"/>
      <c r="HU44" s="109"/>
      <c r="HV44" s="109"/>
      <c r="HW44" s="109"/>
      <c r="HX44" s="109"/>
      <c r="HY44" s="109"/>
      <c r="HZ44" s="109"/>
    </row>
    <row r="45" spans="1:234" s="54" customFormat="1" ht="15.75" x14ac:dyDescent="0.25">
      <c r="A45" s="109"/>
      <c r="B45" s="104"/>
      <c r="C45" s="105"/>
      <c r="D45" s="106"/>
      <c r="E45" s="107"/>
      <c r="F45" s="104"/>
      <c r="G45" s="105"/>
      <c r="H45" s="105"/>
      <c r="I45" s="105"/>
      <c r="J45" s="105"/>
      <c r="K45" s="105"/>
      <c r="L45" s="105"/>
      <c r="M45" s="105"/>
      <c r="N45" s="104"/>
      <c r="O45" s="104"/>
      <c r="P45" s="104"/>
      <c r="Q45" s="105"/>
      <c r="R45" s="105"/>
      <c r="S45" s="105"/>
      <c r="T45" s="105"/>
      <c r="U45" s="105"/>
      <c r="V45" s="105"/>
      <c r="W45" s="105"/>
      <c r="X45" s="105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09"/>
      <c r="ER45" s="109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09"/>
      <c r="FG45" s="109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09"/>
      <c r="FV45" s="109"/>
      <c r="FW45" s="109"/>
      <c r="FX45" s="109"/>
      <c r="FY45" s="109"/>
      <c r="FZ45" s="109"/>
      <c r="GA45" s="109"/>
      <c r="GB45" s="109"/>
      <c r="GC45" s="109"/>
      <c r="GD45" s="109"/>
      <c r="GE45" s="109"/>
      <c r="GF45" s="109"/>
      <c r="GG45" s="109"/>
      <c r="GH45" s="109"/>
      <c r="GI45" s="109"/>
      <c r="GJ45" s="109"/>
      <c r="GK45" s="109"/>
      <c r="GL45" s="109"/>
      <c r="GM45" s="109"/>
      <c r="GN45" s="109"/>
      <c r="GO45" s="109"/>
      <c r="GP45" s="109"/>
      <c r="GQ45" s="109"/>
      <c r="GR45" s="109"/>
      <c r="GS45" s="109"/>
      <c r="GT45" s="109"/>
      <c r="GU45" s="109"/>
      <c r="GV45" s="109"/>
      <c r="GW45" s="109"/>
      <c r="GX45" s="109"/>
      <c r="GY45" s="109"/>
      <c r="GZ45" s="109"/>
      <c r="HA45" s="109"/>
      <c r="HB45" s="109"/>
      <c r="HC45" s="109"/>
      <c r="HD45" s="109"/>
      <c r="HE45" s="109"/>
      <c r="HF45" s="109"/>
      <c r="HG45" s="109"/>
      <c r="HH45" s="109"/>
      <c r="HI45" s="109"/>
      <c r="HJ45" s="109"/>
      <c r="HK45" s="109"/>
      <c r="HL45" s="109"/>
      <c r="HM45" s="109"/>
      <c r="HN45" s="109"/>
      <c r="HO45" s="109"/>
      <c r="HP45" s="109"/>
      <c r="HQ45" s="109"/>
      <c r="HR45" s="109"/>
      <c r="HS45" s="109"/>
      <c r="HT45" s="109"/>
      <c r="HU45" s="109"/>
      <c r="HV45" s="109"/>
      <c r="HW45" s="109"/>
      <c r="HX45" s="109"/>
      <c r="HY45" s="109"/>
      <c r="HZ45" s="109"/>
    </row>
    <row r="46" spans="1:234" s="54" customFormat="1" ht="15.75" x14ac:dyDescent="0.25">
      <c r="A46" s="109"/>
      <c r="B46" s="104"/>
      <c r="C46" s="105"/>
      <c r="D46" s="106"/>
      <c r="E46" s="107"/>
      <c r="F46" s="104"/>
      <c r="G46" s="105"/>
      <c r="H46" s="105"/>
      <c r="I46" s="105"/>
      <c r="J46" s="105"/>
      <c r="K46" s="105"/>
      <c r="L46" s="105"/>
      <c r="M46" s="105"/>
      <c r="N46" s="104"/>
      <c r="O46" s="104"/>
      <c r="P46" s="104"/>
      <c r="Q46" s="105"/>
      <c r="R46" s="105"/>
      <c r="S46" s="105"/>
      <c r="T46" s="105"/>
      <c r="U46" s="105"/>
      <c r="V46" s="105"/>
      <c r="W46" s="105"/>
      <c r="X46" s="105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  <c r="CO46" s="109"/>
      <c r="CP46" s="109"/>
      <c r="CQ46" s="109"/>
      <c r="CR46" s="109"/>
      <c r="CS46" s="109"/>
      <c r="CT46" s="109"/>
      <c r="CU46" s="109"/>
      <c r="CV46" s="109"/>
      <c r="CW46" s="109"/>
      <c r="CX46" s="109"/>
      <c r="CY46" s="109"/>
      <c r="CZ46" s="109"/>
      <c r="DA46" s="109"/>
      <c r="DB46" s="109"/>
      <c r="DC46" s="109"/>
      <c r="DD46" s="109"/>
      <c r="DE46" s="109"/>
      <c r="DF46" s="109"/>
      <c r="DG46" s="109"/>
      <c r="DH46" s="109"/>
      <c r="DI46" s="109"/>
      <c r="DJ46" s="109"/>
      <c r="DK46" s="109"/>
      <c r="DL46" s="109"/>
      <c r="DM46" s="109"/>
      <c r="DN46" s="109"/>
      <c r="DO46" s="109"/>
      <c r="DP46" s="109"/>
      <c r="DQ46" s="109"/>
      <c r="DR46" s="109"/>
      <c r="DS46" s="109"/>
      <c r="DT46" s="109"/>
      <c r="DU46" s="109"/>
      <c r="DV46" s="109"/>
      <c r="DW46" s="109"/>
      <c r="DX46" s="109"/>
      <c r="DY46" s="109"/>
      <c r="DZ46" s="109"/>
      <c r="EA46" s="109"/>
      <c r="EB46" s="109"/>
      <c r="EC46" s="109"/>
      <c r="ED46" s="109"/>
      <c r="EE46" s="109"/>
      <c r="EF46" s="109"/>
      <c r="EG46" s="109"/>
      <c r="EH46" s="109"/>
      <c r="EI46" s="109"/>
      <c r="EJ46" s="109"/>
      <c r="EK46" s="109"/>
      <c r="EL46" s="109"/>
      <c r="EM46" s="109"/>
      <c r="EN46" s="109"/>
      <c r="EO46" s="109"/>
      <c r="EP46" s="109"/>
      <c r="EQ46" s="109"/>
      <c r="ER46" s="109"/>
      <c r="ES46" s="109"/>
      <c r="ET46" s="109"/>
      <c r="EU46" s="109"/>
      <c r="EV46" s="109"/>
      <c r="EW46" s="109"/>
      <c r="EX46" s="109"/>
      <c r="EY46" s="109"/>
      <c r="EZ46" s="109"/>
      <c r="FA46" s="109"/>
      <c r="FB46" s="109"/>
      <c r="FC46" s="109"/>
      <c r="FD46" s="109"/>
      <c r="FE46" s="109"/>
      <c r="FF46" s="109"/>
      <c r="FG46" s="109"/>
      <c r="FH46" s="109"/>
      <c r="FI46" s="109"/>
      <c r="FJ46" s="109"/>
      <c r="FK46" s="109"/>
      <c r="FL46" s="109"/>
      <c r="FM46" s="109"/>
      <c r="FN46" s="109"/>
      <c r="FO46" s="109"/>
      <c r="FP46" s="109"/>
      <c r="FQ46" s="109"/>
      <c r="FR46" s="109"/>
      <c r="FS46" s="109"/>
      <c r="FT46" s="109"/>
      <c r="FU46" s="109"/>
      <c r="FV46" s="109"/>
      <c r="FW46" s="109"/>
      <c r="FX46" s="109"/>
      <c r="FY46" s="109"/>
      <c r="FZ46" s="109"/>
      <c r="GA46" s="109"/>
      <c r="GB46" s="109"/>
      <c r="GC46" s="109"/>
      <c r="GD46" s="109"/>
      <c r="GE46" s="109"/>
      <c r="GF46" s="109"/>
      <c r="GG46" s="109"/>
      <c r="GH46" s="109"/>
      <c r="GI46" s="109"/>
      <c r="GJ46" s="109"/>
      <c r="GK46" s="109"/>
      <c r="GL46" s="109"/>
      <c r="GM46" s="109"/>
      <c r="GN46" s="109"/>
      <c r="GO46" s="109"/>
      <c r="GP46" s="109"/>
      <c r="GQ46" s="109"/>
      <c r="GR46" s="109"/>
      <c r="GS46" s="109"/>
      <c r="GT46" s="109"/>
      <c r="GU46" s="109"/>
      <c r="GV46" s="109"/>
      <c r="GW46" s="109"/>
      <c r="GX46" s="109"/>
      <c r="GY46" s="109"/>
      <c r="GZ46" s="109"/>
      <c r="HA46" s="109"/>
      <c r="HB46" s="109"/>
      <c r="HC46" s="109"/>
      <c r="HD46" s="109"/>
      <c r="HE46" s="109"/>
      <c r="HF46" s="109"/>
      <c r="HG46" s="109"/>
      <c r="HH46" s="109"/>
      <c r="HI46" s="109"/>
      <c r="HJ46" s="109"/>
      <c r="HK46" s="109"/>
      <c r="HL46" s="109"/>
      <c r="HM46" s="109"/>
      <c r="HN46" s="109"/>
      <c r="HO46" s="109"/>
      <c r="HP46" s="109"/>
      <c r="HQ46" s="109"/>
      <c r="HR46" s="109"/>
      <c r="HS46" s="109"/>
      <c r="HT46" s="109"/>
      <c r="HU46" s="109"/>
      <c r="HV46" s="109"/>
      <c r="HW46" s="109"/>
      <c r="HX46" s="109"/>
      <c r="HY46" s="109"/>
      <c r="HZ46" s="109"/>
    </row>
    <row r="47" spans="1:234" s="55" customFormat="1" ht="11.25" x14ac:dyDescent="0.2">
      <c r="A47" s="104"/>
      <c r="B47" s="104"/>
      <c r="C47" s="105"/>
      <c r="D47" s="106"/>
      <c r="E47" s="107"/>
      <c r="F47" s="104"/>
      <c r="G47" s="105"/>
      <c r="H47" s="105"/>
      <c r="I47" s="105"/>
      <c r="J47" s="105"/>
      <c r="K47" s="105"/>
      <c r="L47" s="105"/>
      <c r="M47" s="105"/>
      <c r="N47" s="104"/>
      <c r="O47" s="104"/>
      <c r="P47" s="104"/>
      <c r="Q47" s="105"/>
      <c r="R47" s="105"/>
      <c r="S47" s="105"/>
      <c r="T47" s="105"/>
      <c r="U47" s="105"/>
      <c r="V47" s="105"/>
      <c r="W47" s="105"/>
      <c r="X47" s="105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O47" s="104"/>
      <c r="BP47" s="104"/>
      <c r="BQ47" s="104"/>
      <c r="BR47" s="104"/>
      <c r="BS47" s="104"/>
      <c r="BT47" s="104"/>
      <c r="BU47" s="104"/>
      <c r="BV47" s="104"/>
      <c r="BW47" s="104"/>
      <c r="BX47" s="104"/>
      <c r="BY47" s="104"/>
      <c r="BZ47" s="104"/>
      <c r="CA47" s="104"/>
      <c r="CB47" s="104"/>
      <c r="CC47" s="104"/>
      <c r="CD47" s="104"/>
      <c r="CE47" s="104"/>
      <c r="CF47" s="104"/>
      <c r="CG47" s="104"/>
      <c r="CH47" s="104"/>
      <c r="CI47" s="104"/>
      <c r="CJ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  <c r="DE47" s="104"/>
      <c r="DF47" s="104"/>
      <c r="DG47" s="104"/>
      <c r="DH47" s="104"/>
      <c r="DI47" s="104"/>
      <c r="DJ47" s="104"/>
      <c r="DK47" s="104"/>
      <c r="DL47" s="104"/>
      <c r="DM47" s="104"/>
      <c r="DN47" s="104"/>
      <c r="DO47" s="104"/>
      <c r="DP47" s="104"/>
      <c r="DQ47" s="104"/>
      <c r="DR47" s="104"/>
      <c r="DS47" s="104"/>
      <c r="DT47" s="104"/>
      <c r="DU47" s="104"/>
      <c r="DV47" s="104"/>
      <c r="DW47" s="104"/>
      <c r="DX47" s="104"/>
      <c r="DY47" s="104"/>
      <c r="DZ47" s="104"/>
      <c r="EA47" s="104"/>
      <c r="EB47" s="104"/>
      <c r="EC47" s="104"/>
      <c r="ED47" s="104"/>
      <c r="EE47" s="104"/>
      <c r="EF47" s="104"/>
      <c r="EG47" s="104"/>
      <c r="EH47" s="104"/>
      <c r="EI47" s="104"/>
      <c r="EJ47" s="104"/>
      <c r="EK47" s="104"/>
      <c r="EL47" s="104"/>
      <c r="EM47" s="104"/>
      <c r="EN47" s="104"/>
      <c r="EO47" s="104"/>
      <c r="EP47" s="104"/>
      <c r="EQ47" s="104"/>
      <c r="ER47" s="104"/>
      <c r="ES47" s="104"/>
      <c r="ET47" s="104"/>
      <c r="EU47" s="104"/>
      <c r="EV47" s="104"/>
      <c r="EW47" s="104"/>
      <c r="EX47" s="104"/>
      <c r="EY47" s="104"/>
      <c r="EZ47" s="104"/>
      <c r="FA47" s="104"/>
      <c r="FB47" s="104"/>
      <c r="FC47" s="104"/>
      <c r="FD47" s="104"/>
      <c r="FE47" s="104"/>
      <c r="FF47" s="104"/>
      <c r="FG47" s="104"/>
      <c r="FH47" s="104"/>
      <c r="FI47" s="104"/>
      <c r="FJ47" s="104"/>
      <c r="FK47" s="104"/>
      <c r="FL47" s="104"/>
      <c r="FM47" s="104"/>
      <c r="FN47" s="104"/>
      <c r="FO47" s="104"/>
      <c r="FP47" s="104"/>
      <c r="FQ47" s="104"/>
      <c r="FR47" s="104"/>
      <c r="FS47" s="104"/>
      <c r="FT47" s="104"/>
      <c r="FU47" s="104"/>
      <c r="FV47" s="104"/>
      <c r="FW47" s="104"/>
      <c r="FX47" s="104"/>
      <c r="FY47" s="104"/>
      <c r="FZ47" s="104"/>
      <c r="GA47" s="104"/>
      <c r="GB47" s="104"/>
      <c r="GC47" s="104"/>
      <c r="GD47" s="104"/>
      <c r="GE47" s="104"/>
      <c r="GF47" s="104"/>
      <c r="GG47" s="104"/>
      <c r="GH47" s="104"/>
      <c r="GI47" s="104"/>
      <c r="GJ47" s="104"/>
      <c r="GK47" s="104"/>
      <c r="GL47" s="104"/>
      <c r="GM47" s="104"/>
      <c r="GN47" s="104"/>
      <c r="GO47" s="104"/>
      <c r="GP47" s="104"/>
      <c r="GQ47" s="104"/>
      <c r="GR47" s="104"/>
      <c r="GS47" s="104"/>
      <c r="GT47" s="104"/>
      <c r="GU47" s="104"/>
      <c r="GV47" s="104"/>
      <c r="GW47" s="104"/>
      <c r="GX47" s="104"/>
      <c r="GY47" s="104"/>
      <c r="GZ47" s="104"/>
      <c r="HA47" s="104"/>
      <c r="HB47" s="104"/>
      <c r="HC47" s="104"/>
      <c r="HD47" s="104"/>
      <c r="HE47" s="104"/>
      <c r="HF47" s="104"/>
      <c r="HG47" s="104"/>
      <c r="HH47" s="104"/>
      <c r="HI47" s="104"/>
      <c r="HJ47" s="104"/>
      <c r="HK47" s="104"/>
      <c r="HL47" s="104"/>
      <c r="HM47" s="104"/>
      <c r="HN47" s="104"/>
      <c r="HO47" s="104"/>
      <c r="HP47" s="104"/>
      <c r="HQ47" s="104"/>
      <c r="HR47" s="104"/>
      <c r="HS47" s="104"/>
      <c r="HT47" s="104"/>
      <c r="HU47" s="104"/>
      <c r="HV47" s="104"/>
      <c r="HW47" s="104"/>
      <c r="HX47" s="104"/>
      <c r="HY47" s="104"/>
      <c r="HZ47" s="104"/>
    </row>
    <row r="48" spans="1:234" s="55" customFormat="1" ht="11.25" x14ac:dyDescent="0.2">
      <c r="A48" s="104"/>
      <c r="B48" s="104"/>
      <c r="C48" s="105"/>
      <c r="D48" s="106"/>
      <c r="E48" s="107"/>
      <c r="F48" s="104"/>
      <c r="G48" s="105"/>
      <c r="H48" s="105"/>
      <c r="I48" s="105"/>
      <c r="J48" s="105"/>
      <c r="K48" s="105"/>
      <c r="L48" s="105"/>
      <c r="M48" s="105"/>
      <c r="N48" s="104"/>
      <c r="O48" s="104"/>
      <c r="P48" s="104"/>
      <c r="Q48" s="105"/>
      <c r="R48" s="105"/>
      <c r="S48" s="105"/>
      <c r="T48" s="105"/>
      <c r="U48" s="105"/>
      <c r="V48" s="105"/>
      <c r="W48" s="105"/>
      <c r="X48" s="105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  <c r="BN48" s="104"/>
      <c r="BO48" s="104"/>
      <c r="BP48" s="104"/>
      <c r="BQ48" s="104"/>
      <c r="BR48" s="104"/>
      <c r="BS48" s="104"/>
      <c r="BT48" s="104"/>
      <c r="BU48" s="104"/>
      <c r="BV48" s="104"/>
      <c r="BW48" s="104"/>
      <c r="BX48" s="104"/>
      <c r="BY48" s="104"/>
      <c r="BZ48" s="104"/>
      <c r="CA48" s="104"/>
      <c r="CB48" s="104"/>
      <c r="CC48" s="104"/>
      <c r="CD48" s="104"/>
      <c r="CE48" s="104"/>
      <c r="CF48" s="104"/>
      <c r="CG48" s="104"/>
      <c r="CH48" s="104"/>
      <c r="CI48" s="104"/>
      <c r="CJ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  <c r="DE48" s="104"/>
      <c r="DF48" s="104"/>
      <c r="DG48" s="104"/>
      <c r="DH48" s="104"/>
      <c r="DI48" s="104"/>
      <c r="DJ48" s="104"/>
      <c r="DK48" s="104"/>
      <c r="DL48" s="104"/>
      <c r="DM48" s="104"/>
      <c r="DN48" s="104"/>
      <c r="DO48" s="104"/>
      <c r="DP48" s="104"/>
      <c r="DQ48" s="104"/>
      <c r="DR48" s="104"/>
      <c r="DS48" s="104"/>
      <c r="DT48" s="104"/>
      <c r="DU48" s="104"/>
      <c r="DV48" s="104"/>
      <c r="DW48" s="104"/>
      <c r="DX48" s="104"/>
      <c r="DY48" s="104"/>
      <c r="DZ48" s="104"/>
      <c r="EA48" s="104"/>
      <c r="EB48" s="104"/>
      <c r="EC48" s="104"/>
      <c r="ED48" s="104"/>
      <c r="EE48" s="104"/>
      <c r="EF48" s="104"/>
      <c r="EG48" s="104"/>
      <c r="EH48" s="104"/>
      <c r="EI48" s="104"/>
      <c r="EJ48" s="104"/>
      <c r="EK48" s="104"/>
      <c r="EL48" s="104"/>
      <c r="EM48" s="104"/>
      <c r="EN48" s="104"/>
      <c r="EO48" s="104"/>
      <c r="EP48" s="104"/>
      <c r="EQ48" s="104"/>
      <c r="ER48" s="104"/>
      <c r="ES48" s="104"/>
      <c r="ET48" s="104"/>
      <c r="EU48" s="104"/>
      <c r="EV48" s="104"/>
      <c r="EW48" s="104"/>
      <c r="EX48" s="104"/>
      <c r="EY48" s="104"/>
      <c r="EZ48" s="104"/>
      <c r="FA48" s="104"/>
      <c r="FB48" s="104"/>
      <c r="FC48" s="104"/>
      <c r="FD48" s="104"/>
      <c r="FE48" s="104"/>
      <c r="FF48" s="104"/>
      <c r="FG48" s="104"/>
      <c r="FH48" s="104"/>
      <c r="FI48" s="104"/>
      <c r="FJ48" s="104"/>
      <c r="FK48" s="104"/>
      <c r="FL48" s="104"/>
      <c r="FM48" s="104"/>
      <c r="FN48" s="104"/>
      <c r="FO48" s="104"/>
      <c r="FP48" s="104"/>
      <c r="FQ48" s="104"/>
      <c r="FR48" s="104"/>
      <c r="FS48" s="104"/>
      <c r="FT48" s="104"/>
      <c r="FU48" s="104"/>
      <c r="FV48" s="104"/>
      <c r="FW48" s="104"/>
      <c r="FX48" s="104"/>
      <c r="FY48" s="104"/>
      <c r="FZ48" s="104"/>
      <c r="GA48" s="104"/>
      <c r="GB48" s="104"/>
      <c r="GC48" s="104"/>
      <c r="GD48" s="104"/>
      <c r="GE48" s="104"/>
      <c r="GF48" s="104"/>
      <c r="GG48" s="104"/>
      <c r="GH48" s="104"/>
      <c r="GI48" s="104"/>
      <c r="GJ48" s="104"/>
      <c r="GK48" s="104"/>
      <c r="GL48" s="104"/>
      <c r="GM48" s="104"/>
      <c r="GN48" s="104"/>
      <c r="GO48" s="104"/>
      <c r="GP48" s="104"/>
      <c r="GQ48" s="104"/>
      <c r="GR48" s="104"/>
      <c r="GS48" s="104"/>
      <c r="GT48" s="104"/>
      <c r="GU48" s="104"/>
      <c r="GV48" s="104"/>
      <c r="GW48" s="104"/>
      <c r="GX48" s="104"/>
      <c r="GY48" s="104"/>
      <c r="GZ48" s="104"/>
      <c r="HA48" s="104"/>
      <c r="HB48" s="104"/>
      <c r="HC48" s="104"/>
      <c r="HD48" s="104"/>
      <c r="HE48" s="104"/>
      <c r="HF48" s="104"/>
      <c r="HG48" s="104"/>
      <c r="HH48" s="104"/>
      <c r="HI48" s="104"/>
      <c r="HJ48" s="104"/>
      <c r="HK48" s="104"/>
      <c r="HL48" s="104"/>
      <c r="HM48" s="104"/>
      <c r="HN48" s="104"/>
      <c r="HO48" s="104"/>
      <c r="HP48" s="104"/>
      <c r="HQ48" s="104"/>
      <c r="HR48" s="104"/>
      <c r="HS48" s="104"/>
      <c r="HT48" s="104"/>
      <c r="HU48" s="104"/>
      <c r="HV48" s="104"/>
      <c r="HW48" s="104"/>
      <c r="HX48" s="104"/>
      <c r="HY48" s="104"/>
      <c r="HZ48" s="104"/>
    </row>
    <row r="49" spans="1:234" s="55" customFormat="1" ht="11.25" x14ac:dyDescent="0.2">
      <c r="A49" s="104"/>
      <c r="B49" s="104"/>
      <c r="C49" s="105"/>
      <c r="D49" s="106"/>
      <c r="E49" s="107"/>
      <c r="F49" s="104"/>
      <c r="G49" s="105"/>
      <c r="H49" s="105"/>
      <c r="I49" s="105"/>
      <c r="J49" s="105"/>
      <c r="K49" s="105"/>
      <c r="L49" s="105"/>
      <c r="M49" s="105"/>
      <c r="N49" s="104"/>
      <c r="O49" s="104"/>
      <c r="P49" s="104"/>
      <c r="Q49" s="105"/>
      <c r="R49" s="105"/>
      <c r="S49" s="105"/>
      <c r="T49" s="105"/>
      <c r="U49" s="105"/>
      <c r="V49" s="105"/>
      <c r="W49" s="105"/>
      <c r="X49" s="105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O49" s="104"/>
      <c r="BP49" s="104"/>
      <c r="BQ49" s="104"/>
      <c r="BR49" s="104"/>
      <c r="BS49" s="104"/>
      <c r="BT49" s="104"/>
      <c r="BU49" s="104"/>
      <c r="BV49" s="104"/>
      <c r="BW49" s="104"/>
      <c r="BX49" s="104"/>
      <c r="BY49" s="104"/>
      <c r="BZ49" s="104"/>
      <c r="CA49" s="104"/>
      <c r="CB49" s="104"/>
      <c r="CC49" s="104"/>
      <c r="CD49" s="104"/>
      <c r="CE49" s="104"/>
      <c r="CF49" s="104"/>
      <c r="CG49" s="104"/>
      <c r="CH49" s="104"/>
      <c r="CI49" s="104"/>
      <c r="CJ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  <c r="DE49" s="104"/>
      <c r="DF49" s="104"/>
      <c r="DG49" s="104"/>
      <c r="DH49" s="104"/>
      <c r="DI49" s="104"/>
      <c r="DJ49" s="104"/>
      <c r="DK49" s="104"/>
      <c r="DL49" s="104"/>
      <c r="DM49" s="104"/>
      <c r="DN49" s="104"/>
      <c r="DO49" s="104"/>
      <c r="DP49" s="104"/>
      <c r="DQ49" s="104"/>
      <c r="DR49" s="104"/>
      <c r="DS49" s="104"/>
      <c r="DT49" s="104"/>
      <c r="DU49" s="104"/>
      <c r="DV49" s="104"/>
      <c r="DW49" s="104"/>
      <c r="DX49" s="104"/>
      <c r="DY49" s="104"/>
      <c r="DZ49" s="104"/>
      <c r="EA49" s="104"/>
      <c r="EB49" s="104"/>
      <c r="EC49" s="104"/>
      <c r="ED49" s="104"/>
      <c r="EE49" s="104"/>
      <c r="EF49" s="104"/>
      <c r="EG49" s="104"/>
      <c r="EH49" s="104"/>
      <c r="EI49" s="104"/>
      <c r="EJ49" s="104"/>
      <c r="EK49" s="104"/>
      <c r="EL49" s="104"/>
      <c r="EM49" s="104"/>
      <c r="EN49" s="104"/>
      <c r="EO49" s="104"/>
      <c r="EP49" s="104"/>
      <c r="EQ49" s="104"/>
      <c r="ER49" s="104"/>
      <c r="ES49" s="104"/>
      <c r="ET49" s="104"/>
      <c r="EU49" s="104"/>
      <c r="EV49" s="104"/>
      <c r="EW49" s="104"/>
      <c r="EX49" s="104"/>
      <c r="EY49" s="104"/>
      <c r="EZ49" s="104"/>
      <c r="FA49" s="104"/>
      <c r="FB49" s="104"/>
      <c r="FC49" s="104"/>
      <c r="FD49" s="104"/>
      <c r="FE49" s="104"/>
      <c r="FF49" s="104"/>
      <c r="FG49" s="104"/>
      <c r="FH49" s="104"/>
      <c r="FI49" s="104"/>
      <c r="FJ49" s="104"/>
      <c r="FK49" s="104"/>
      <c r="FL49" s="104"/>
      <c r="FM49" s="104"/>
      <c r="FN49" s="104"/>
      <c r="FO49" s="104"/>
      <c r="FP49" s="104"/>
      <c r="FQ49" s="104"/>
      <c r="FR49" s="104"/>
      <c r="FS49" s="104"/>
      <c r="FT49" s="104"/>
      <c r="FU49" s="104"/>
      <c r="FV49" s="104"/>
      <c r="FW49" s="104"/>
      <c r="FX49" s="104"/>
      <c r="FY49" s="104"/>
      <c r="FZ49" s="104"/>
      <c r="GA49" s="104"/>
      <c r="GB49" s="104"/>
      <c r="GC49" s="104"/>
      <c r="GD49" s="104"/>
      <c r="GE49" s="104"/>
      <c r="GF49" s="104"/>
      <c r="GG49" s="104"/>
      <c r="GH49" s="104"/>
      <c r="GI49" s="104"/>
      <c r="GJ49" s="104"/>
      <c r="GK49" s="104"/>
      <c r="GL49" s="104"/>
      <c r="GM49" s="104"/>
      <c r="GN49" s="104"/>
      <c r="GO49" s="104"/>
      <c r="GP49" s="104"/>
      <c r="GQ49" s="104"/>
      <c r="GR49" s="104"/>
      <c r="GS49" s="104"/>
      <c r="GT49" s="104"/>
      <c r="GU49" s="104"/>
      <c r="GV49" s="104"/>
      <c r="GW49" s="104"/>
      <c r="GX49" s="104"/>
      <c r="GY49" s="104"/>
      <c r="GZ49" s="104"/>
      <c r="HA49" s="104"/>
      <c r="HB49" s="104"/>
      <c r="HC49" s="104"/>
      <c r="HD49" s="104"/>
      <c r="HE49" s="104"/>
      <c r="HF49" s="104"/>
      <c r="HG49" s="104"/>
      <c r="HH49" s="104"/>
      <c r="HI49" s="104"/>
      <c r="HJ49" s="104"/>
      <c r="HK49" s="104"/>
      <c r="HL49" s="104"/>
      <c r="HM49" s="104"/>
      <c r="HN49" s="104"/>
      <c r="HO49" s="104"/>
      <c r="HP49" s="104"/>
      <c r="HQ49" s="104"/>
      <c r="HR49" s="104"/>
      <c r="HS49" s="104"/>
      <c r="HT49" s="104"/>
      <c r="HU49" s="104"/>
      <c r="HV49" s="104"/>
      <c r="HW49" s="104"/>
      <c r="HX49" s="104"/>
      <c r="HY49" s="104"/>
      <c r="HZ49" s="104"/>
    </row>
    <row r="50" spans="1:234" s="55" customFormat="1" ht="11.25" x14ac:dyDescent="0.2">
      <c r="A50" s="104"/>
      <c r="B50" s="104"/>
      <c r="C50" s="105"/>
      <c r="D50" s="106"/>
      <c r="E50" s="107"/>
      <c r="F50" s="104"/>
      <c r="G50" s="105"/>
      <c r="H50" s="105"/>
      <c r="I50" s="105"/>
      <c r="J50" s="105"/>
      <c r="K50" s="105"/>
      <c r="L50" s="105"/>
      <c r="M50" s="105"/>
      <c r="N50" s="104"/>
      <c r="O50" s="104"/>
      <c r="P50" s="104"/>
      <c r="Q50" s="105"/>
      <c r="R50" s="105"/>
      <c r="S50" s="105"/>
      <c r="T50" s="105"/>
      <c r="U50" s="105"/>
      <c r="V50" s="105"/>
      <c r="W50" s="105"/>
      <c r="X50" s="105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O50" s="104"/>
      <c r="BP50" s="104"/>
      <c r="BQ50" s="104"/>
      <c r="BR50" s="104"/>
      <c r="BS50" s="104"/>
      <c r="BT50" s="104"/>
      <c r="BU50" s="104"/>
      <c r="BV50" s="104"/>
      <c r="BW50" s="104"/>
      <c r="BX50" s="104"/>
      <c r="BY50" s="104"/>
      <c r="BZ50" s="104"/>
      <c r="CA50" s="104"/>
      <c r="CB50" s="104"/>
      <c r="CC50" s="104"/>
      <c r="CD50" s="104"/>
      <c r="CE50" s="104"/>
      <c r="CF50" s="104"/>
      <c r="CG50" s="104"/>
      <c r="CH50" s="104"/>
      <c r="CI50" s="104"/>
      <c r="CJ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  <c r="DE50" s="104"/>
      <c r="DF50" s="104"/>
      <c r="DG50" s="104"/>
      <c r="DH50" s="104"/>
      <c r="DI50" s="104"/>
      <c r="DJ50" s="104"/>
      <c r="DK50" s="104"/>
      <c r="DL50" s="104"/>
      <c r="DM50" s="104"/>
      <c r="DN50" s="104"/>
      <c r="DO50" s="104"/>
      <c r="DP50" s="104"/>
      <c r="DQ50" s="104"/>
      <c r="DR50" s="104"/>
      <c r="DS50" s="104"/>
      <c r="DT50" s="104"/>
      <c r="DU50" s="104"/>
      <c r="DV50" s="104"/>
      <c r="DW50" s="104"/>
      <c r="DX50" s="104"/>
      <c r="DY50" s="104"/>
      <c r="DZ50" s="104"/>
      <c r="EA50" s="104"/>
      <c r="EB50" s="104"/>
      <c r="EC50" s="104"/>
      <c r="ED50" s="104"/>
      <c r="EE50" s="104"/>
      <c r="EF50" s="104"/>
      <c r="EG50" s="104"/>
      <c r="EH50" s="104"/>
      <c r="EI50" s="104"/>
      <c r="EJ50" s="104"/>
      <c r="EK50" s="104"/>
      <c r="EL50" s="104"/>
      <c r="EM50" s="104"/>
      <c r="EN50" s="104"/>
      <c r="EO50" s="104"/>
      <c r="EP50" s="104"/>
      <c r="EQ50" s="104"/>
      <c r="ER50" s="104"/>
      <c r="ES50" s="104"/>
      <c r="ET50" s="104"/>
      <c r="EU50" s="104"/>
      <c r="EV50" s="104"/>
      <c r="EW50" s="104"/>
      <c r="EX50" s="104"/>
      <c r="EY50" s="104"/>
      <c r="EZ50" s="104"/>
      <c r="FA50" s="104"/>
      <c r="FB50" s="104"/>
      <c r="FC50" s="104"/>
      <c r="FD50" s="104"/>
      <c r="FE50" s="104"/>
      <c r="FF50" s="104"/>
      <c r="FG50" s="104"/>
      <c r="FH50" s="104"/>
      <c r="FI50" s="104"/>
      <c r="FJ50" s="104"/>
      <c r="FK50" s="104"/>
      <c r="FL50" s="104"/>
      <c r="FM50" s="104"/>
      <c r="FN50" s="104"/>
      <c r="FO50" s="104"/>
      <c r="FP50" s="104"/>
      <c r="FQ50" s="104"/>
      <c r="FR50" s="104"/>
      <c r="FS50" s="104"/>
      <c r="FT50" s="104"/>
      <c r="FU50" s="104"/>
      <c r="FV50" s="104"/>
      <c r="FW50" s="104"/>
      <c r="FX50" s="104"/>
      <c r="FY50" s="104"/>
      <c r="FZ50" s="104"/>
      <c r="GA50" s="104"/>
      <c r="GB50" s="104"/>
      <c r="GC50" s="104"/>
      <c r="GD50" s="104"/>
      <c r="GE50" s="104"/>
      <c r="GF50" s="104"/>
      <c r="GG50" s="104"/>
      <c r="GH50" s="104"/>
      <c r="GI50" s="104"/>
      <c r="GJ50" s="104"/>
      <c r="GK50" s="104"/>
      <c r="GL50" s="104"/>
      <c r="GM50" s="104"/>
      <c r="GN50" s="104"/>
      <c r="GO50" s="104"/>
      <c r="GP50" s="104"/>
      <c r="GQ50" s="104"/>
      <c r="GR50" s="104"/>
      <c r="GS50" s="104"/>
      <c r="GT50" s="104"/>
      <c r="GU50" s="104"/>
      <c r="GV50" s="104"/>
      <c r="GW50" s="104"/>
      <c r="GX50" s="104"/>
      <c r="GY50" s="104"/>
      <c r="GZ50" s="104"/>
      <c r="HA50" s="104"/>
      <c r="HB50" s="104"/>
      <c r="HC50" s="104"/>
      <c r="HD50" s="104"/>
      <c r="HE50" s="104"/>
      <c r="HF50" s="104"/>
      <c r="HG50" s="104"/>
      <c r="HH50" s="104"/>
      <c r="HI50" s="104"/>
      <c r="HJ50" s="104"/>
      <c r="HK50" s="104"/>
      <c r="HL50" s="104"/>
      <c r="HM50" s="104"/>
      <c r="HN50" s="104"/>
      <c r="HO50" s="104"/>
      <c r="HP50" s="104"/>
      <c r="HQ50" s="104"/>
      <c r="HR50" s="104"/>
      <c r="HS50" s="104"/>
      <c r="HT50" s="104"/>
      <c r="HU50" s="104"/>
      <c r="HV50" s="104"/>
      <c r="HW50" s="104"/>
      <c r="HX50" s="104"/>
      <c r="HY50" s="104"/>
      <c r="HZ50" s="104"/>
    </row>
    <row r="51" spans="1:234" s="56" customFormat="1" x14ac:dyDescent="0.2">
      <c r="A51" s="110"/>
      <c r="B51" s="104"/>
      <c r="C51" s="105"/>
      <c r="D51" s="106"/>
      <c r="E51" s="107"/>
      <c r="F51" s="104"/>
      <c r="G51" s="105"/>
      <c r="H51" s="105"/>
      <c r="I51" s="105"/>
      <c r="J51" s="105"/>
      <c r="K51" s="105"/>
      <c r="L51" s="105"/>
      <c r="M51" s="105"/>
      <c r="N51" s="104"/>
      <c r="O51" s="104"/>
      <c r="P51" s="104"/>
      <c r="Q51" s="105"/>
      <c r="R51" s="105"/>
      <c r="S51" s="105"/>
      <c r="T51" s="105"/>
      <c r="U51" s="105"/>
      <c r="V51" s="105"/>
      <c r="W51" s="105"/>
      <c r="X51" s="105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  <c r="BX51" s="110"/>
      <c r="BY51" s="110"/>
      <c r="BZ51" s="110"/>
      <c r="CA51" s="110"/>
      <c r="CB51" s="110"/>
      <c r="CC51" s="110"/>
      <c r="CD51" s="110"/>
      <c r="CE51" s="110"/>
      <c r="CF51" s="110"/>
      <c r="CG51" s="110"/>
      <c r="CH51" s="110"/>
      <c r="CI51" s="110"/>
      <c r="CJ51" s="110"/>
      <c r="CK51" s="110"/>
      <c r="CL51" s="110"/>
      <c r="CM51" s="110"/>
      <c r="CN51" s="110"/>
      <c r="CO51" s="110"/>
      <c r="CP51" s="110"/>
      <c r="CQ51" s="110"/>
      <c r="CR51" s="110"/>
      <c r="CS51" s="110"/>
      <c r="CT51" s="110"/>
      <c r="CU51" s="110"/>
      <c r="CV51" s="110"/>
      <c r="CW51" s="110"/>
      <c r="CX51" s="110"/>
      <c r="CY51" s="110"/>
      <c r="CZ51" s="110"/>
      <c r="DA51" s="110"/>
      <c r="DB51" s="110"/>
      <c r="DC51" s="110"/>
      <c r="DD51" s="110"/>
      <c r="DE51" s="110"/>
      <c r="DF51" s="110"/>
      <c r="DG51" s="110"/>
      <c r="DH51" s="110"/>
      <c r="DI51" s="110"/>
      <c r="DJ51" s="110"/>
      <c r="DK51" s="110"/>
      <c r="DL51" s="110"/>
      <c r="DM51" s="110"/>
      <c r="DN51" s="110"/>
      <c r="DO51" s="110"/>
      <c r="DP51" s="110"/>
      <c r="DQ51" s="110"/>
      <c r="DR51" s="110"/>
      <c r="DS51" s="110"/>
      <c r="DT51" s="110"/>
      <c r="DU51" s="110"/>
      <c r="DV51" s="110"/>
      <c r="DW51" s="110"/>
      <c r="DX51" s="110"/>
      <c r="DY51" s="110"/>
      <c r="DZ51" s="110"/>
      <c r="EA51" s="110"/>
      <c r="EB51" s="110"/>
      <c r="EC51" s="110"/>
      <c r="ED51" s="110"/>
      <c r="EE51" s="110"/>
      <c r="EF51" s="110"/>
      <c r="EG51" s="110"/>
      <c r="EH51" s="110"/>
      <c r="EI51" s="110"/>
      <c r="EJ51" s="110"/>
      <c r="EK51" s="110"/>
      <c r="EL51" s="110"/>
      <c r="EM51" s="110"/>
      <c r="EN51" s="110"/>
      <c r="EO51" s="110"/>
      <c r="EP51" s="110"/>
      <c r="EQ51" s="110"/>
      <c r="ER51" s="110"/>
      <c r="ES51" s="110"/>
      <c r="ET51" s="110"/>
      <c r="EU51" s="110"/>
      <c r="EV51" s="110"/>
      <c r="EW51" s="110"/>
      <c r="EX51" s="110"/>
      <c r="EY51" s="110"/>
      <c r="EZ51" s="110"/>
      <c r="FA51" s="110"/>
      <c r="FB51" s="110"/>
      <c r="FC51" s="110"/>
      <c r="FD51" s="110"/>
      <c r="FE51" s="110"/>
      <c r="FF51" s="110"/>
      <c r="FG51" s="110"/>
      <c r="FH51" s="110"/>
      <c r="FI51" s="110"/>
      <c r="FJ51" s="110"/>
      <c r="FK51" s="110"/>
      <c r="FL51" s="110"/>
      <c r="FM51" s="110"/>
      <c r="FN51" s="110"/>
      <c r="FO51" s="110"/>
      <c r="FP51" s="110"/>
      <c r="FQ51" s="110"/>
      <c r="FR51" s="110"/>
      <c r="FS51" s="110"/>
      <c r="FT51" s="110"/>
      <c r="FU51" s="110"/>
      <c r="FV51" s="110"/>
      <c r="FW51" s="110"/>
      <c r="FX51" s="110"/>
      <c r="FY51" s="110"/>
      <c r="FZ51" s="110"/>
      <c r="GA51" s="110"/>
      <c r="GB51" s="110"/>
      <c r="GC51" s="110"/>
      <c r="GD51" s="110"/>
      <c r="GE51" s="110"/>
      <c r="GF51" s="110"/>
      <c r="GG51" s="110"/>
      <c r="GH51" s="110"/>
      <c r="GI51" s="110"/>
      <c r="GJ51" s="110"/>
      <c r="GK51" s="110"/>
      <c r="GL51" s="110"/>
      <c r="GM51" s="110"/>
      <c r="GN51" s="110"/>
      <c r="GO51" s="110"/>
      <c r="GP51" s="110"/>
      <c r="GQ51" s="110"/>
      <c r="GR51" s="110"/>
      <c r="GS51" s="110"/>
      <c r="GT51" s="110"/>
      <c r="GU51" s="110"/>
      <c r="GV51" s="110"/>
      <c r="GW51" s="110"/>
      <c r="GX51" s="110"/>
      <c r="GY51" s="110"/>
      <c r="GZ51" s="110"/>
      <c r="HA51" s="110"/>
      <c r="HB51" s="110"/>
      <c r="HC51" s="110"/>
      <c r="HD51" s="110"/>
      <c r="HE51" s="110"/>
      <c r="HF51" s="110"/>
      <c r="HG51" s="110"/>
      <c r="HH51" s="110"/>
      <c r="HI51" s="110"/>
      <c r="HJ51" s="110"/>
      <c r="HK51" s="110"/>
      <c r="HL51" s="110"/>
      <c r="HM51" s="110"/>
      <c r="HN51" s="110"/>
      <c r="HO51" s="110"/>
      <c r="HP51" s="110"/>
      <c r="HQ51" s="110"/>
      <c r="HR51" s="110"/>
      <c r="HS51" s="110"/>
      <c r="HT51" s="110"/>
      <c r="HU51" s="110"/>
      <c r="HV51" s="110"/>
      <c r="HW51" s="110"/>
      <c r="HX51" s="110"/>
      <c r="HY51" s="110"/>
      <c r="HZ51" s="110"/>
    </row>
    <row r="52" spans="1:234" s="56" customFormat="1" x14ac:dyDescent="0.2">
      <c r="A52" s="110"/>
      <c r="B52" s="104"/>
      <c r="C52" s="105"/>
      <c r="D52" s="106"/>
      <c r="E52" s="107"/>
      <c r="F52" s="104"/>
      <c r="G52" s="105"/>
      <c r="H52" s="105"/>
      <c r="I52" s="105"/>
      <c r="J52" s="105"/>
      <c r="K52" s="105"/>
      <c r="L52" s="105"/>
      <c r="M52" s="105"/>
      <c r="N52" s="104"/>
      <c r="O52" s="104"/>
      <c r="P52" s="104"/>
      <c r="Q52" s="105"/>
      <c r="R52" s="105"/>
      <c r="S52" s="105"/>
      <c r="T52" s="105"/>
      <c r="U52" s="105"/>
      <c r="V52" s="105"/>
      <c r="W52" s="105"/>
      <c r="X52" s="105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/>
      <c r="CA52" s="110"/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  <c r="CN52" s="110"/>
      <c r="CO52" s="110"/>
      <c r="CP52" s="110"/>
      <c r="CQ52" s="110"/>
      <c r="CR52" s="110"/>
      <c r="CS52" s="110"/>
      <c r="CT52" s="110"/>
      <c r="CU52" s="110"/>
      <c r="CV52" s="110"/>
      <c r="CW52" s="110"/>
      <c r="CX52" s="110"/>
      <c r="CY52" s="110"/>
      <c r="CZ52" s="110"/>
      <c r="DA52" s="110"/>
      <c r="DB52" s="110"/>
      <c r="DC52" s="110"/>
      <c r="DD52" s="110"/>
      <c r="DE52" s="110"/>
      <c r="DF52" s="110"/>
      <c r="DG52" s="110"/>
      <c r="DH52" s="110"/>
      <c r="DI52" s="110"/>
      <c r="DJ52" s="110"/>
      <c r="DK52" s="110"/>
      <c r="DL52" s="110"/>
      <c r="DM52" s="110"/>
      <c r="DN52" s="110"/>
      <c r="DO52" s="110"/>
      <c r="DP52" s="110"/>
      <c r="DQ52" s="110"/>
      <c r="DR52" s="110"/>
      <c r="DS52" s="110"/>
      <c r="DT52" s="110"/>
      <c r="DU52" s="110"/>
      <c r="DV52" s="110"/>
      <c r="DW52" s="110"/>
      <c r="DX52" s="110"/>
      <c r="DY52" s="110"/>
      <c r="DZ52" s="110"/>
      <c r="EA52" s="110"/>
      <c r="EB52" s="110"/>
      <c r="EC52" s="110"/>
      <c r="ED52" s="110"/>
      <c r="EE52" s="110"/>
      <c r="EF52" s="110"/>
      <c r="EG52" s="110"/>
      <c r="EH52" s="110"/>
      <c r="EI52" s="110"/>
      <c r="EJ52" s="110"/>
      <c r="EK52" s="110"/>
      <c r="EL52" s="110"/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/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/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/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/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</row>
    <row r="53" spans="1:234" s="56" customFormat="1" x14ac:dyDescent="0.2">
      <c r="A53" s="110"/>
      <c r="B53" s="104"/>
      <c r="C53" s="105"/>
      <c r="D53" s="106"/>
      <c r="E53" s="107"/>
      <c r="F53" s="104"/>
      <c r="G53" s="105"/>
      <c r="H53" s="105"/>
      <c r="I53" s="105"/>
      <c r="J53" s="105"/>
      <c r="K53" s="105"/>
      <c r="L53" s="105"/>
      <c r="M53" s="105"/>
      <c r="N53" s="104"/>
      <c r="O53" s="104"/>
      <c r="P53" s="104"/>
      <c r="Q53" s="105"/>
      <c r="R53" s="105"/>
      <c r="S53" s="105"/>
      <c r="T53" s="105"/>
      <c r="U53" s="105"/>
      <c r="V53" s="105"/>
      <c r="W53" s="105"/>
      <c r="X53" s="105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/>
      <c r="CA53" s="110"/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  <c r="CN53" s="110"/>
      <c r="CO53" s="110"/>
      <c r="CP53" s="110"/>
      <c r="CQ53" s="110"/>
      <c r="CR53" s="110"/>
      <c r="CS53" s="110"/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  <c r="DI53" s="110"/>
      <c r="DJ53" s="110"/>
      <c r="DK53" s="110"/>
      <c r="DL53" s="110"/>
      <c r="DM53" s="110"/>
      <c r="DN53" s="110"/>
      <c r="DO53" s="110"/>
      <c r="DP53" s="110"/>
      <c r="DQ53" s="110"/>
      <c r="DR53" s="110"/>
      <c r="DS53" s="110"/>
      <c r="DT53" s="110"/>
      <c r="DU53" s="110"/>
      <c r="DV53" s="110"/>
      <c r="DW53" s="110"/>
      <c r="DX53" s="110"/>
      <c r="DY53" s="110"/>
      <c r="DZ53" s="110"/>
      <c r="EA53" s="110"/>
      <c r="EB53" s="110"/>
      <c r="EC53" s="110"/>
      <c r="ED53" s="110"/>
      <c r="EE53" s="110"/>
      <c r="EF53" s="110"/>
      <c r="EG53" s="110"/>
      <c r="EH53" s="110"/>
      <c r="EI53" s="110"/>
      <c r="EJ53" s="110"/>
      <c r="EK53" s="110"/>
      <c r="EL53" s="110"/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/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/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/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/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</row>
    <row r="54" spans="1:234" s="56" customFormat="1" x14ac:dyDescent="0.2">
      <c r="A54" s="110"/>
      <c r="B54" s="104"/>
      <c r="C54" s="105"/>
      <c r="D54" s="106"/>
      <c r="E54" s="107"/>
      <c r="F54" s="104"/>
      <c r="G54" s="105"/>
      <c r="H54" s="105"/>
      <c r="I54" s="105"/>
      <c r="J54" s="105"/>
      <c r="K54" s="105"/>
      <c r="L54" s="105"/>
      <c r="M54" s="105"/>
      <c r="N54" s="104"/>
      <c r="O54" s="104"/>
      <c r="P54" s="104"/>
      <c r="Q54" s="105"/>
      <c r="R54" s="105"/>
      <c r="S54" s="105"/>
      <c r="T54" s="105"/>
      <c r="U54" s="105"/>
      <c r="V54" s="105"/>
      <c r="W54" s="105"/>
      <c r="X54" s="105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0"/>
      <c r="BX54" s="110"/>
      <c r="BY54" s="110"/>
      <c r="BZ54" s="110"/>
      <c r="CA54" s="110"/>
      <c r="CB54" s="110"/>
      <c r="CC54" s="110"/>
      <c r="CD54" s="110"/>
      <c r="CE54" s="110"/>
      <c r="CF54" s="110"/>
      <c r="CG54" s="110"/>
      <c r="CH54" s="110"/>
      <c r="CI54" s="110"/>
      <c r="CJ54" s="110"/>
      <c r="CK54" s="110"/>
      <c r="CL54" s="110"/>
      <c r="CM54" s="110"/>
      <c r="CN54" s="110"/>
      <c r="CO54" s="110"/>
      <c r="CP54" s="110"/>
      <c r="CQ54" s="110"/>
      <c r="CR54" s="110"/>
      <c r="CS54" s="110"/>
      <c r="CT54" s="110"/>
      <c r="CU54" s="110"/>
      <c r="CV54" s="110"/>
      <c r="CW54" s="110"/>
      <c r="CX54" s="110"/>
      <c r="CY54" s="110"/>
      <c r="CZ54" s="110"/>
      <c r="DA54" s="110"/>
      <c r="DB54" s="110"/>
      <c r="DC54" s="110"/>
      <c r="DD54" s="110"/>
      <c r="DE54" s="110"/>
      <c r="DF54" s="110"/>
      <c r="DG54" s="110"/>
      <c r="DH54" s="110"/>
      <c r="DI54" s="110"/>
      <c r="DJ54" s="110"/>
      <c r="DK54" s="110"/>
      <c r="DL54" s="110"/>
      <c r="DM54" s="110"/>
      <c r="DN54" s="110"/>
      <c r="DO54" s="110"/>
      <c r="DP54" s="110"/>
      <c r="DQ54" s="110"/>
      <c r="DR54" s="110"/>
      <c r="DS54" s="110"/>
      <c r="DT54" s="110"/>
      <c r="DU54" s="110"/>
      <c r="DV54" s="110"/>
      <c r="DW54" s="110"/>
      <c r="DX54" s="110"/>
      <c r="DY54" s="110"/>
      <c r="DZ54" s="110"/>
      <c r="EA54" s="110"/>
      <c r="EB54" s="110"/>
      <c r="EC54" s="110"/>
      <c r="ED54" s="110"/>
      <c r="EE54" s="110"/>
      <c r="EF54" s="110"/>
      <c r="EG54" s="110"/>
      <c r="EH54" s="110"/>
      <c r="EI54" s="110"/>
      <c r="EJ54" s="110"/>
      <c r="EK54" s="110"/>
      <c r="EL54" s="110"/>
      <c r="EM54" s="110"/>
      <c r="EN54" s="110"/>
      <c r="EO54" s="110"/>
      <c r="EP54" s="110"/>
      <c r="EQ54" s="110"/>
      <c r="ER54" s="110"/>
      <c r="ES54" s="110"/>
      <c r="ET54" s="110"/>
      <c r="EU54" s="110"/>
      <c r="EV54" s="110"/>
      <c r="EW54" s="110"/>
      <c r="EX54" s="110"/>
      <c r="EY54" s="110"/>
      <c r="EZ54" s="110"/>
      <c r="FA54" s="110"/>
      <c r="FB54" s="110"/>
      <c r="FC54" s="110"/>
      <c r="FD54" s="110"/>
      <c r="FE54" s="110"/>
      <c r="FF54" s="110"/>
      <c r="FG54" s="110"/>
      <c r="FH54" s="110"/>
      <c r="FI54" s="110"/>
      <c r="FJ54" s="110"/>
      <c r="FK54" s="110"/>
      <c r="FL54" s="110"/>
      <c r="FM54" s="110"/>
      <c r="FN54" s="110"/>
      <c r="FO54" s="110"/>
      <c r="FP54" s="110"/>
      <c r="FQ54" s="110"/>
      <c r="FR54" s="110"/>
      <c r="FS54" s="110"/>
      <c r="FT54" s="110"/>
      <c r="FU54" s="110"/>
      <c r="FV54" s="110"/>
      <c r="FW54" s="110"/>
      <c r="FX54" s="110"/>
      <c r="FY54" s="110"/>
      <c r="FZ54" s="110"/>
      <c r="GA54" s="110"/>
      <c r="GB54" s="110"/>
      <c r="GC54" s="110"/>
      <c r="GD54" s="110"/>
      <c r="GE54" s="110"/>
      <c r="GF54" s="110"/>
      <c r="GG54" s="110"/>
      <c r="GH54" s="110"/>
      <c r="GI54" s="110"/>
      <c r="GJ54" s="110"/>
      <c r="GK54" s="110"/>
      <c r="GL54" s="110"/>
      <c r="GM54" s="110"/>
      <c r="GN54" s="110"/>
      <c r="GO54" s="110"/>
      <c r="GP54" s="110"/>
      <c r="GQ54" s="110"/>
      <c r="GR54" s="110"/>
      <c r="GS54" s="110"/>
      <c r="GT54" s="110"/>
      <c r="GU54" s="110"/>
      <c r="GV54" s="110"/>
      <c r="GW54" s="110"/>
      <c r="GX54" s="110"/>
      <c r="GY54" s="110"/>
      <c r="GZ54" s="110"/>
      <c r="HA54" s="110"/>
      <c r="HB54" s="110"/>
      <c r="HC54" s="110"/>
      <c r="HD54" s="110"/>
      <c r="HE54" s="110"/>
      <c r="HF54" s="110"/>
      <c r="HG54" s="110"/>
      <c r="HH54" s="110"/>
      <c r="HI54" s="110"/>
      <c r="HJ54" s="110"/>
      <c r="HK54" s="110"/>
      <c r="HL54" s="110"/>
      <c r="HM54" s="110"/>
      <c r="HN54" s="110"/>
      <c r="HO54" s="110"/>
      <c r="HP54" s="110"/>
      <c r="HQ54" s="110"/>
      <c r="HR54" s="110"/>
      <c r="HS54" s="110"/>
      <c r="HT54" s="110"/>
      <c r="HU54" s="110"/>
      <c r="HV54" s="110"/>
      <c r="HW54" s="110"/>
      <c r="HX54" s="110"/>
      <c r="HY54" s="110"/>
      <c r="HZ54" s="110"/>
    </row>
    <row r="55" spans="1:234" s="56" customFormat="1" x14ac:dyDescent="0.2">
      <c r="A55" s="110"/>
      <c r="B55" s="104"/>
      <c r="C55" s="105"/>
      <c r="D55" s="106"/>
      <c r="E55" s="107"/>
      <c r="F55" s="104"/>
      <c r="G55" s="105"/>
      <c r="H55" s="105"/>
      <c r="I55" s="105"/>
      <c r="J55" s="105"/>
      <c r="K55" s="105"/>
      <c r="L55" s="105"/>
      <c r="M55" s="105"/>
      <c r="N55" s="104"/>
      <c r="O55" s="104"/>
      <c r="P55" s="104"/>
      <c r="Q55" s="105"/>
      <c r="R55" s="105"/>
      <c r="S55" s="105"/>
      <c r="T55" s="105"/>
      <c r="U55" s="105"/>
      <c r="V55" s="105"/>
      <c r="W55" s="105"/>
      <c r="X55" s="105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  <c r="BX55" s="110"/>
      <c r="BY55" s="110"/>
      <c r="BZ55" s="110"/>
      <c r="CA55" s="110"/>
      <c r="CB55" s="110"/>
      <c r="CC55" s="110"/>
      <c r="CD55" s="110"/>
      <c r="CE55" s="110"/>
      <c r="CF55" s="110"/>
      <c r="CG55" s="110"/>
      <c r="CH55" s="110"/>
      <c r="CI55" s="110"/>
      <c r="CJ55" s="110"/>
      <c r="CK55" s="110"/>
      <c r="CL55" s="110"/>
      <c r="CM55" s="110"/>
      <c r="CN55" s="110"/>
      <c r="CO55" s="110"/>
      <c r="CP55" s="110"/>
      <c r="CQ55" s="110"/>
      <c r="CR55" s="110"/>
      <c r="CS55" s="110"/>
      <c r="CT55" s="110"/>
      <c r="CU55" s="110"/>
      <c r="CV55" s="110"/>
      <c r="CW55" s="110"/>
      <c r="CX55" s="110"/>
      <c r="CY55" s="110"/>
      <c r="CZ55" s="110"/>
      <c r="DA55" s="110"/>
      <c r="DB55" s="110"/>
      <c r="DC55" s="110"/>
      <c r="DD55" s="110"/>
      <c r="DE55" s="110"/>
      <c r="DF55" s="110"/>
      <c r="DG55" s="110"/>
      <c r="DH55" s="110"/>
      <c r="DI55" s="110"/>
      <c r="DJ55" s="110"/>
      <c r="DK55" s="110"/>
      <c r="DL55" s="110"/>
      <c r="DM55" s="110"/>
      <c r="DN55" s="110"/>
      <c r="DO55" s="110"/>
      <c r="DP55" s="110"/>
      <c r="DQ55" s="110"/>
      <c r="DR55" s="110"/>
      <c r="DS55" s="110"/>
      <c r="DT55" s="110"/>
      <c r="DU55" s="110"/>
      <c r="DV55" s="110"/>
      <c r="DW55" s="110"/>
      <c r="DX55" s="110"/>
      <c r="DY55" s="110"/>
      <c r="DZ55" s="110"/>
      <c r="EA55" s="110"/>
      <c r="EB55" s="110"/>
      <c r="EC55" s="110"/>
      <c r="ED55" s="110"/>
      <c r="EE55" s="110"/>
      <c r="EF55" s="110"/>
      <c r="EG55" s="110"/>
      <c r="EH55" s="110"/>
      <c r="EI55" s="110"/>
      <c r="EJ55" s="110"/>
      <c r="EK55" s="110"/>
      <c r="EL55" s="110"/>
      <c r="EM55" s="110"/>
      <c r="EN55" s="110"/>
      <c r="EO55" s="110"/>
      <c r="EP55" s="110"/>
      <c r="EQ55" s="110"/>
      <c r="ER55" s="110"/>
      <c r="ES55" s="110"/>
      <c r="ET55" s="110"/>
      <c r="EU55" s="110"/>
      <c r="EV55" s="110"/>
      <c r="EW55" s="110"/>
      <c r="EX55" s="110"/>
      <c r="EY55" s="110"/>
      <c r="EZ55" s="110"/>
      <c r="FA55" s="110"/>
      <c r="FB55" s="110"/>
      <c r="FC55" s="110"/>
      <c r="FD55" s="110"/>
      <c r="FE55" s="110"/>
      <c r="FF55" s="110"/>
      <c r="FG55" s="110"/>
      <c r="FH55" s="110"/>
      <c r="FI55" s="110"/>
      <c r="FJ55" s="110"/>
      <c r="FK55" s="110"/>
      <c r="FL55" s="110"/>
      <c r="FM55" s="110"/>
      <c r="FN55" s="110"/>
      <c r="FO55" s="110"/>
      <c r="FP55" s="110"/>
      <c r="FQ55" s="110"/>
      <c r="FR55" s="110"/>
      <c r="FS55" s="110"/>
      <c r="FT55" s="110"/>
      <c r="FU55" s="110"/>
      <c r="FV55" s="110"/>
      <c r="FW55" s="110"/>
      <c r="FX55" s="110"/>
      <c r="FY55" s="110"/>
      <c r="FZ55" s="110"/>
      <c r="GA55" s="110"/>
      <c r="GB55" s="110"/>
      <c r="GC55" s="110"/>
      <c r="GD55" s="110"/>
      <c r="GE55" s="110"/>
      <c r="GF55" s="110"/>
      <c r="GG55" s="110"/>
      <c r="GH55" s="110"/>
      <c r="GI55" s="110"/>
      <c r="GJ55" s="110"/>
      <c r="GK55" s="110"/>
      <c r="GL55" s="110"/>
      <c r="GM55" s="110"/>
      <c r="GN55" s="110"/>
      <c r="GO55" s="110"/>
      <c r="GP55" s="110"/>
      <c r="GQ55" s="110"/>
      <c r="GR55" s="110"/>
      <c r="GS55" s="110"/>
      <c r="GT55" s="110"/>
      <c r="GU55" s="110"/>
      <c r="GV55" s="110"/>
      <c r="GW55" s="110"/>
      <c r="GX55" s="110"/>
      <c r="GY55" s="110"/>
      <c r="GZ55" s="110"/>
      <c r="HA55" s="110"/>
      <c r="HB55" s="110"/>
      <c r="HC55" s="110"/>
      <c r="HD55" s="110"/>
      <c r="HE55" s="110"/>
      <c r="HF55" s="110"/>
      <c r="HG55" s="110"/>
      <c r="HH55" s="110"/>
      <c r="HI55" s="110"/>
      <c r="HJ55" s="110"/>
      <c r="HK55" s="110"/>
      <c r="HL55" s="110"/>
      <c r="HM55" s="110"/>
      <c r="HN55" s="110"/>
      <c r="HO55" s="110"/>
      <c r="HP55" s="110"/>
      <c r="HQ55" s="110"/>
      <c r="HR55" s="110"/>
      <c r="HS55" s="110"/>
      <c r="HT55" s="110"/>
      <c r="HU55" s="110"/>
      <c r="HV55" s="110"/>
      <c r="HW55" s="110"/>
      <c r="HX55" s="110"/>
      <c r="HY55" s="110"/>
      <c r="HZ55" s="110"/>
    </row>
    <row r="56" spans="1:234" s="56" customFormat="1" x14ac:dyDescent="0.2">
      <c r="A56" s="110"/>
      <c r="B56" s="104"/>
      <c r="C56" s="105"/>
      <c r="D56" s="106"/>
      <c r="E56" s="107"/>
      <c r="F56" s="104"/>
      <c r="G56" s="105"/>
      <c r="H56" s="105"/>
      <c r="I56" s="105"/>
      <c r="J56" s="105"/>
      <c r="K56" s="105"/>
      <c r="L56" s="105"/>
      <c r="M56" s="105"/>
      <c r="N56" s="104"/>
      <c r="O56" s="104"/>
      <c r="P56" s="104"/>
      <c r="Q56" s="105"/>
      <c r="R56" s="105"/>
      <c r="S56" s="105"/>
      <c r="T56" s="105"/>
      <c r="U56" s="105"/>
      <c r="V56" s="105"/>
      <c r="W56" s="105"/>
      <c r="X56" s="105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  <c r="BX56" s="110"/>
      <c r="BY56" s="110"/>
      <c r="BZ56" s="110"/>
      <c r="CA56" s="110"/>
      <c r="CB56" s="110"/>
      <c r="CC56" s="110"/>
      <c r="CD56" s="110"/>
      <c r="CE56" s="110"/>
      <c r="CF56" s="110"/>
      <c r="CG56" s="110"/>
      <c r="CH56" s="110"/>
      <c r="CI56" s="110"/>
      <c r="CJ56" s="110"/>
      <c r="CK56" s="110"/>
      <c r="CL56" s="110"/>
      <c r="CM56" s="110"/>
      <c r="CN56" s="110"/>
      <c r="CO56" s="110"/>
      <c r="CP56" s="110"/>
      <c r="CQ56" s="110"/>
      <c r="CR56" s="110"/>
      <c r="CS56" s="110"/>
      <c r="CT56" s="110"/>
      <c r="CU56" s="110"/>
      <c r="CV56" s="110"/>
      <c r="CW56" s="110"/>
      <c r="CX56" s="110"/>
      <c r="CY56" s="110"/>
      <c r="CZ56" s="110"/>
      <c r="DA56" s="110"/>
      <c r="DB56" s="110"/>
      <c r="DC56" s="110"/>
      <c r="DD56" s="110"/>
      <c r="DE56" s="110"/>
      <c r="DF56" s="110"/>
      <c r="DG56" s="110"/>
      <c r="DH56" s="110"/>
      <c r="DI56" s="110"/>
      <c r="DJ56" s="110"/>
      <c r="DK56" s="110"/>
      <c r="DL56" s="110"/>
      <c r="DM56" s="110"/>
      <c r="DN56" s="110"/>
      <c r="DO56" s="110"/>
      <c r="DP56" s="110"/>
      <c r="DQ56" s="110"/>
      <c r="DR56" s="110"/>
      <c r="DS56" s="110"/>
      <c r="DT56" s="110"/>
      <c r="DU56" s="110"/>
      <c r="DV56" s="110"/>
      <c r="DW56" s="110"/>
      <c r="DX56" s="110"/>
      <c r="DY56" s="110"/>
      <c r="DZ56" s="110"/>
      <c r="EA56" s="110"/>
      <c r="EB56" s="110"/>
      <c r="EC56" s="110"/>
      <c r="ED56" s="110"/>
      <c r="EE56" s="110"/>
      <c r="EF56" s="110"/>
      <c r="EG56" s="110"/>
      <c r="EH56" s="110"/>
      <c r="EI56" s="110"/>
      <c r="EJ56" s="110"/>
      <c r="EK56" s="110"/>
      <c r="EL56" s="110"/>
      <c r="EM56" s="110"/>
      <c r="EN56" s="110"/>
      <c r="EO56" s="110"/>
      <c r="EP56" s="110"/>
      <c r="EQ56" s="110"/>
      <c r="ER56" s="110"/>
      <c r="ES56" s="110"/>
      <c r="ET56" s="110"/>
      <c r="EU56" s="110"/>
      <c r="EV56" s="110"/>
      <c r="EW56" s="110"/>
      <c r="EX56" s="110"/>
      <c r="EY56" s="110"/>
      <c r="EZ56" s="110"/>
      <c r="FA56" s="110"/>
      <c r="FB56" s="110"/>
      <c r="FC56" s="110"/>
      <c r="FD56" s="110"/>
      <c r="FE56" s="110"/>
      <c r="FF56" s="110"/>
      <c r="FG56" s="110"/>
      <c r="FH56" s="110"/>
      <c r="FI56" s="110"/>
      <c r="FJ56" s="110"/>
      <c r="FK56" s="110"/>
      <c r="FL56" s="110"/>
      <c r="FM56" s="110"/>
      <c r="FN56" s="110"/>
      <c r="FO56" s="110"/>
      <c r="FP56" s="110"/>
      <c r="FQ56" s="110"/>
      <c r="FR56" s="110"/>
      <c r="FS56" s="110"/>
      <c r="FT56" s="110"/>
      <c r="FU56" s="110"/>
      <c r="FV56" s="110"/>
      <c r="FW56" s="110"/>
      <c r="FX56" s="110"/>
      <c r="FY56" s="110"/>
      <c r="FZ56" s="110"/>
      <c r="GA56" s="110"/>
      <c r="GB56" s="110"/>
      <c r="GC56" s="110"/>
      <c r="GD56" s="110"/>
      <c r="GE56" s="110"/>
      <c r="GF56" s="110"/>
      <c r="GG56" s="110"/>
      <c r="GH56" s="110"/>
      <c r="GI56" s="110"/>
      <c r="GJ56" s="110"/>
      <c r="GK56" s="110"/>
      <c r="GL56" s="110"/>
      <c r="GM56" s="110"/>
      <c r="GN56" s="110"/>
      <c r="GO56" s="110"/>
      <c r="GP56" s="110"/>
      <c r="GQ56" s="110"/>
      <c r="GR56" s="110"/>
      <c r="GS56" s="110"/>
      <c r="GT56" s="110"/>
      <c r="GU56" s="110"/>
      <c r="GV56" s="110"/>
      <c r="GW56" s="110"/>
      <c r="GX56" s="110"/>
      <c r="GY56" s="110"/>
      <c r="GZ56" s="110"/>
      <c r="HA56" s="110"/>
      <c r="HB56" s="110"/>
      <c r="HC56" s="110"/>
      <c r="HD56" s="110"/>
      <c r="HE56" s="110"/>
      <c r="HF56" s="110"/>
      <c r="HG56" s="110"/>
      <c r="HH56" s="110"/>
      <c r="HI56" s="110"/>
      <c r="HJ56" s="110"/>
      <c r="HK56" s="110"/>
      <c r="HL56" s="110"/>
      <c r="HM56" s="110"/>
      <c r="HN56" s="110"/>
      <c r="HO56" s="110"/>
      <c r="HP56" s="110"/>
      <c r="HQ56" s="110"/>
      <c r="HR56" s="110"/>
      <c r="HS56" s="110"/>
      <c r="HT56" s="110"/>
      <c r="HU56" s="110"/>
      <c r="HV56" s="110"/>
      <c r="HW56" s="110"/>
      <c r="HX56" s="110"/>
      <c r="HY56" s="110"/>
      <c r="HZ56" s="110"/>
    </row>
    <row r="57" spans="1:234" s="56" customFormat="1" x14ac:dyDescent="0.2">
      <c r="A57" s="110"/>
      <c r="B57" s="104"/>
      <c r="C57" s="105"/>
      <c r="D57" s="106"/>
      <c r="E57" s="107"/>
      <c r="F57" s="104"/>
      <c r="G57" s="105"/>
      <c r="H57" s="105"/>
      <c r="I57" s="105"/>
      <c r="J57" s="105"/>
      <c r="K57" s="105"/>
      <c r="L57" s="105"/>
      <c r="M57" s="105"/>
      <c r="N57" s="104"/>
      <c r="O57" s="104"/>
      <c r="P57" s="104"/>
      <c r="Q57" s="105"/>
      <c r="R57" s="105"/>
      <c r="S57" s="105"/>
      <c r="T57" s="105"/>
      <c r="U57" s="105"/>
      <c r="V57" s="105"/>
      <c r="W57" s="105"/>
      <c r="X57" s="105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  <c r="CA57" s="110"/>
      <c r="CB57" s="110"/>
      <c r="CC57" s="110"/>
      <c r="CD57" s="110"/>
      <c r="CE57" s="110"/>
      <c r="CF57" s="110"/>
      <c r="CG57" s="110"/>
      <c r="CH57" s="110"/>
      <c r="CI57" s="110"/>
      <c r="CJ57" s="110"/>
      <c r="CK57" s="110"/>
      <c r="CL57" s="110"/>
      <c r="CM57" s="110"/>
      <c r="CN57" s="110"/>
      <c r="CO57" s="110"/>
      <c r="CP57" s="110"/>
      <c r="CQ57" s="110"/>
      <c r="CR57" s="110"/>
      <c r="CS57" s="110"/>
      <c r="CT57" s="110"/>
      <c r="CU57" s="110"/>
      <c r="CV57" s="110"/>
      <c r="CW57" s="110"/>
      <c r="CX57" s="110"/>
      <c r="CY57" s="110"/>
      <c r="CZ57" s="110"/>
      <c r="DA57" s="110"/>
      <c r="DB57" s="110"/>
      <c r="DC57" s="110"/>
      <c r="DD57" s="110"/>
      <c r="DE57" s="110"/>
      <c r="DF57" s="110"/>
      <c r="DG57" s="110"/>
      <c r="DH57" s="110"/>
      <c r="DI57" s="110"/>
      <c r="DJ57" s="110"/>
      <c r="DK57" s="110"/>
      <c r="DL57" s="110"/>
      <c r="DM57" s="110"/>
      <c r="DN57" s="110"/>
      <c r="DO57" s="110"/>
      <c r="DP57" s="110"/>
      <c r="DQ57" s="110"/>
      <c r="DR57" s="110"/>
      <c r="DS57" s="110"/>
      <c r="DT57" s="110"/>
      <c r="DU57" s="110"/>
      <c r="DV57" s="110"/>
      <c r="DW57" s="110"/>
      <c r="DX57" s="110"/>
      <c r="DY57" s="110"/>
      <c r="DZ57" s="110"/>
      <c r="EA57" s="110"/>
      <c r="EB57" s="110"/>
      <c r="EC57" s="110"/>
      <c r="ED57" s="110"/>
      <c r="EE57" s="110"/>
      <c r="EF57" s="110"/>
      <c r="EG57" s="110"/>
      <c r="EH57" s="110"/>
      <c r="EI57" s="110"/>
      <c r="EJ57" s="110"/>
      <c r="EK57" s="110"/>
      <c r="EL57" s="110"/>
      <c r="EM57" s="110"/>
      <c r="EN57" s="110"/>
      <c r="EO57" s="110"/>
      <c r="EP57" s="110"/>
      <c r="EQ57" s="110"/>
      <c r="ER57" s="110"/>
      <c r="ES57" s="110"/>
      <c r="ET57" s="110"/>
      <c r="EU57" s="110"/>
      <c r="EV57" s="110"/>
      <c r="EW57" s="110"/>
      <c r="EX57" s="110"/>
      <c r="EY57" s="110"/>
      <c r="EZ57" s="110"/>
      <c r="FA57" s="110"/>
      <c r="FB57" s="110"/>
      <c r="FC57" s="110"/>
      <c r="FD57" s="110"/>
      <c r="FE57" s="110"/>
      <c r="FF57" s="110"/>
      <c r="FG57" s="110"/>
      <c r="FH57" s="110"/>
      <c r="FI57" s="110"/>
      <c r="FJ57" s="110"/>
      <c r="FK57" s="110"/>
      <c r="FL57" s="110"/>
      <c r="FM57" s="110"/>
      <c r="FN57" s="110"/>
      <c r="FO57" s="110"/>
      <c r="FP57" s="110"/>
      <c r="FQ57" s="110"/>
      <c r="FR57" s="110"/>
      <c r="FS57" s="110"/>
      <c r="FT57" s="110"/>
      <c r="FU57" s="110"/>
      <c r="FV57" s="110"/>
      <c r="FW57" s="110"/>
      <c r="FX57" s="110"/>
      <c r="FY57" s="110"/>
      <c r="FZ57" s="110"/>
      <c r="GA57" s="110"/>
      <c r="GB57" s="110"/>
      <c r="GC57" s="110"/>
      <c r="GD57" s="110"/>
      <c r="GE57" s="110"/>
      <c r="GF57" s="110"/>
      <c r="GG57" s="110"/>
      <c r="GH57" s="110"/>
      <c r="GI57" s="110"/>
      <c r="GJ57" s="110"/>
      <c r="GK57" s="110"/>
      <c r="GL57" s="110"/>
      <c r="GM57" s="110"/>
      <c r="GN57" s="110"/>
      <c r="GO57" s="110"/>
      <c r="GP57" s="110"/>
      <c r="GQ57" s="110"/>
      <c r="GR57" s="110"/>
      <c r="GS57" s="110"/>
      <c r="GT57" s="110"/>
      <c r="GU57" s="110"/>
      <c r="GV57" s="110"/>
      <c r="GW57" s="110"/>
      <c r="GX57" s="110"/>
      <c r="GY57" s="110"/>
      <c r="GZ57" s="110"/>
      <c r="HA57" s="110"/>
      <c r="HB57" s="110"/>
      <c r="HC57" s="110"/>
      <c r="HD57" s="110"/>
      <c r="HE57" s="110"/>
      <c r="HF57" s="110"/>
      <c r="HG57" s="110"/>
      <c r="HH57" s="110"/>
      <c r="HI57" s="110"/>
      <c r="HJ57" s="110"/>
      <c r="HK57" s="110"/>
      <c r="HL57" s="110"/>
      <c r="HM57" s="110"/>
      <c r="HN57" s="110"/>
      <c r="HO57" s="110"/>
      <c r="HP57" s="110"/>
      <c r="HQ57" s="110"/>
      <c r="HR57" s="110"/>
      <c r="HS57" s="110"/>
      <c r="HT57" s="110"/>
      <c r="HU57" s="110"/>
      <c r="HV57" s="110"/>
      <c r="HW57" s="110"/>
      <c r="HX57" s="110"/>
      <c r="HY57" s="110"/>
      <c r="HZ57" s="110"/>
    </row>
    <row r="58" spans="1:234" s="56" customFormat="1" x14ac:dyDescent="0.2">
      <c r="A58" s="110"/>
      <c r="B58" s="104"/>
      <c r="C58" s="105"/>
      <c r="D58" s="106"/>
      <c r="E58" s="107"/>
      <c r="F58" s="104"/>
      <c r="G58" s="105"/>
      <c r="H58" s="105"/>
      <c r="I58" s="105"/>
      <c r="J58" s="105"/>
      <c r="K58" s="105"/>
      <c r="L58" s="105"/>
      <c r="M58" s="105"/>
      <c r="N58" s="104"/>
      <c r="O58" s="104"/>
      <c r="P58" s="104"/>
      <c r="Q58" s="105"/>
      <c r="R58" s="105"/>
      <c r="S58" s="105"/>
      <c r="T58" s="105"/>
      <c r="U58" s="105"/>
      <c r="V58" s="105"/>
      <c r="W58" s="105"/>
      <c r="X58" s="105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  <c r="BX58" s="110"/>
      <c r="BY58" s="110"/>
      <c r="BZ58" s="110"/>
      <c r="CA58" s="110"/>
      <c r="CB58" s="110"/>
      <c r="CC58" s="110"/>
      <c r="CD58" s="110"/>
      <c r="CE58" s="110"/>
      <c r="CF58" s="110"/>
      <c r="CG58" s="110"/>
      <c r="CH58" s="110"/>
      <c r="CI58" s="110"/>
      <c r="CJ58" s="110"/>
      <c r="CK58" s="110"/>
      <c r="CL58" s="110"/>
      <c r="CM58" s="110"/>
      <c r="CN58" s="110"/>
      <c r="CO58" s="110"/>
      <c r="CP58" s="110"/>
      <c r="CQ58" s="110"/>
      <c r="CR58" s="110"/>
      <c r="CS58" s="110"/>
      <c r="CT58" s="110"/>
      <c r="CU58" s="110"/>
      <c r="CV58" s="110"/>
      <c r="CW58" s="110"/>
      <c r="CX58" s="110"/>
      <c r="CY58" s="110"/>
      <c r="CZ58" s="110"/>
      <c r="DA58" s="110"/>
      <c r="DB58" s="110"/>
      <c r="DC58" s="110"/>
      <c r="DD58" s="110"/>
      <c r="DE58" s="110"/>
      <c r="DF58" s="110"/>
      <c r="DG58" s="110"/>
      <c r="DH58" s="110"/>
      <c r="DI58" s="110"/>
      <c r="DJ58" s="110"/>
      <c r="DK58" s="110"/>
      <c r="DL58" s="110"/>
      <c r="DM58" s="110"/>
      <c r="DN58" s="110"/>
      <c r="DO58" s="110"/>
      <c r="DP58" s="110"/>
      <c r="DQ58" s="110"/>
      <c r="DR58" s="110"/>
      <c r="DS58" s="110"/>
      <c r="DT58" s="110"/>
      <c r="DU58" s="110"/>
      <c r="DV58" s="110"/>
      <c r="DW58" s="110"/>
      <c r="DX58" s="110"/>
      <c r="DY58" s="110"/>
      <c r="DZ58" s="110"/>
      <c r="EA58" s="110"/>
      <c r="EB58" s="110"/>
      <c r="EC58" s="110"/>
      <c r="ED58" s="110"/>
      <c r="EE58" s="110"/>
      <c r="EF58" s="110"/>
      <c r="EG58" s="110"/>
      <c r="EH58" s="110"/>
      <c r="EI58" s="110"/>
      <c r="EJ58" s="110"/>
      <c r="EK58" s="110"/>
      <c r="EL58" s="110"/>
      <c r="EM58" s="110"/>
      <c r="EN58" s="110"/>
      <c r="EO58" s="110"/>
      <c r="EP58" s="110"/>
      <c r="EQ58" s="110"/>
      <c r="ER58" s="110"/>
      <c r="ES58" s="110"/>
      <c r="ET58" s="110"/>
      <c r="EU58" s="110"/>
      <c r="EV58" s="110"/>
      <c r="EW58" s="110"/>
      <c r="EX58" s="110"/>
      <c r="EY58" s="110"/>
      <c r="EZ58" s="110"/>
      <c r="FA58" s="110"/>
      <c r="FB58" s="110"/>
      <c r="FC58" s="110"/>
      <c r="FD58" s="110"/>
      <c r="FE58" s="110"/>
      <c r="FF58" s="110"/>
      <c r="FG58" s="110"/>
      <c r="FH58" s="110"/>
      <c r="FI58" s="110"/>
      <c r="FJ58" s="110"/>
      <c r="FK58" s="110"/>
      <c r="FL58" s="110"/>
      <c r="FM58" s="110"/>
      <c r="FN58" s="110"/>
      <c r="FO58" s="110"/>
      <c r="FP58" s="110"/>
      <c r="FQ58" s="110"/>
      <c r="FR58" s="110"/>
      <c r="FS58" s="110"/>
      <c r="FT58" s="110"/>
      <c r="FU58" s="110"/>
      <c r="FV58" s="110"/>
      <c r="FW58" s="110"/>
      <c r="FX58" s="110"/>
      <c r="FY58" s="110"/>
      <c r="FZ58" s="110"/>
      <c r="GA58" s="110"/>
      <c r="GB58" s="110"/>
      <c r="GC58" s="110"/>
      <c r="GD58" s="110"/>
      <c r="GE58" s="110"/>
      <c r="GF58" s="110"/>
      <c r="GG58" s="110"/>
      <c r="GH58" s="110"/>
      <c r="GI58" s="110"/>
      <c r="GJ58" s="110"/>
      <c r="GK58" s="110"/>
      <c r="GL58" s="110"/>
      <c r="GM58" s="110"/>
      <c r="GN58" s="110"/>
      <c r="GO58" s="110"/>
      <c r="GP58" s="110"/>
      <c r="GQ58" s="110"/>
      <c r="GR58" s="110"/>
      <c r="GS58" s="110"/>
      <c r="GT58" s="110"/>
      <c r="GU58" s="110"/>
      <c r="GV58" s="110"/>
      <c r="GW58" s="110"/>
      <c r="GX58" s="110"/>
      <c r="GY58" s="110"/>
      <c r="GZ58" s="110"/>
      <c r="HA58" s="110"/>
      <c r="HB58" s="110"/>
      <c r="HC58" s="110"/>
      <c r="HD58" s="110"/>
      <c r="HE58" s="110"/>
      <c r="HF58" s="110"/>
      <c r="HG58" s="110"/>
      <c r="HH58" s="110"/>
      <c r="HI58" s="110"/>
      <c r="HJ58" s="110"/>
      <c r="HK58" s="110"/>
      <c r="HL58" s="110"/>
      <c r="HM58" s="110"/>
      <c r="HN58" s="110"/>
      <c r="HO58" s="110"/>
      <c r="HP58" s="110"/>
      <c r="HQ58" s="110"/>
      <c r="HR58" s="110"/>
      <c r="HS58" s="110"/>
      <c r="HT58" s="110"/>
      <c r="HU58" s="110"/>
      <c r="HV58" s="110"/>
      <c r="HW58" s="110"/>
      <c r="HX58" s="110"/>
      <c r="HY58" s="110"/>
      <c r="HZ58" s="110"/>
    </row>
    <row r="59" spans="1:234" s="56" customFormat="1" x14ac:dyDescent="0.2">
      <c r="A59" s="110"/>
      <c r="B59" s="104"/>
      <c r="C59" s="105"/>
      <c r="D59" s="106"/>
      <c r="E59" s="107"/>
      <c r="F59" s="104"/>
      <c r="G59" s="105"/>
      <c r="H59" s="105"/>
      <c r="I59" s="105"/>
      <c r="J59" s="105"/>
      <c r="K59" s="105"/>
      <c r="L59" s="105"/>
      <c r="M59" s="105"/>
      <c r="N59" s="104"/>
      <c r="O59" s="104"/>
      <c r="P59" s="104"/>
      <c r="Q59" s="105"/>
      <c r="R59" s="105"/>
      <c r="S59" s="105"/>
      <c r="T59" s="105"/>
      <c r="U59" s="105"/>
      <c r="V59" s="105"/>
      <c r="W59" s="105"/>
      <c r="X59" s="105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  <c r="BX59" s="110"/>
      <c r="BY59" s="110"/>
      <c r="BZ59" s="110"/>
      <c r="CA59" s="110"/>
      <c r="CB59" s="110"/>
      <c r="CC59" s="110"/>
      <c r="CD59" s="110"/>
      <c r="CE59" s="110"/>
      <c r="CF59" s="110"/>
      <c r="CG59" s="110"/>
      <c r="CH59" s="110"/>
      <c r="CI59" s="110"/>
      <c r="CJ59" s="110"/>
      <c r="CK59" s="110"/>
      <c r="CL59" s="110"/>
      <c r="CM59" s="110"/>
      <c r="CN59" s="110"/>
      <c r="CO59" s="110"/>
      <c r="CP59" s="110"/>
      <c r="CQ59" s="110"/>
      <c r="CR59" s="110"/>
      <c r="CS59" s="110"/>
      <c r="CT59" s="110"/>
      <c r="CU59" s="110"/>
      <c r="CV59" s="110"/>
      <c r="CW59" s="110"/>
      <c r="CX59" s="110"/>
      <c r="CY59" s="110"/>
      <c r="CZ59" s="110"/>
      <c r="DA59" s="110"/>
      <c r="DB59" s="110"/>
      <c r="DC59" s="110"/>
      <c r="DD59" s="110"/>
      <c r="DE59" s="110"/>
      <c r="DF59" s="110"/>
      <c r="DG59" s="110"/>
      <c r="DH59" s="110"/>
      <c r="DI59" s="110"/>
      <c r="DJ59" s="110"/>
      <c r="DK59" s="110"/>
      <c r="DL59" s="110"/>
      <c r="DM59" s="110"/>
      <c r="DN59" s="110"/>
      <c r="DO59" s="110"/>
      <c r="DP59" s="110"/>
      <c r="DQ59" s="110"/>
      <c r="DR59" s="110"/>
      <c r="DS59" s="110"/>
      <c r="DT59" s="110"/>
      <c r="DU59" s="110"/>
      <c r="DV59" s="110"/>
      <c r="DW59" s="110"/>
      <c r="DX59" s="110"/>
      <c r="DY59" s="110"/>
      <c r="DZ59" s="110"/>
      <c r="EA59" s="110"/>
      <c r="EB59" s="110"/>
      <c r="EC59" s="110"/>
      <c r="ED59" s="110"/>
      <c r="EE59" s="110"/>
      <c r="EF59" s="110"/>
      <c r="EG59" s="110"/>
      <c r="EH59" s="110"/>
      <c r="EI59" s="110"/>
      <c r="EJ59" s="110"/>
      <c r="EK59" s="110"/>
      <c r="EL59" s="110"/>
      <c r="EM59" s="110"/>
      <c r="EN59" s="110"/>
      <c r="EO59" s="110"/>
      <c r="EP59" s="110"/>
      <c r="EQ59" s="110"/>
      <c r="ER59" s="110"/>
      <c r="ES59" s="110"/>
      <c r="ET59" s="110"/>
      <c r="EU59" s="110"/>
      <c r="EV59" s="110"/>
      <c r="EW59" s="110"/>
      <c r="EX59" s="110"/>
      <c r="EY59" s="110"/>
      <c r="EZ59" s="110"/>
      <c r="FA59" s="110"/>
      <c r="FB59" s="110"/>
      <c r="FC59" s="110"/>
      <c r="FD59" s="110"/>
      <c r="FE59" s="110"/>
      <c r="FF59" s="110"/>
      <c r="FG59" s="110"/>
      <c r="FH59" s="110"/>
      <c r="FI59" s="110"/>
      <c r="FJ59" s="110"/>
      <c r="FK59" s="110"/>
      <c r="FL59" s="110"/>
      <c r="FM59" s="110"/>
      <c r="FN59" s="110"/>
      <c r="FO59" s="110"/>
      <c r="FP59" s="110"/>
      <c r="FQ59" s="110"/>
      <c r="FR59" s="110"/>
      <c r="FS59" s="110"/>
      <c r="FT59" s="110"/>
      <c r="FU59" s="110"/>
      <c r="FV59" s="110"/>
      <c r="FW59" s="110"/>
      <c r="FX59" s="110"/>
      <c r="FY59" s="110"/>
      <c r="FZ59" s="110"/>
      <c r="GA59" s="110"/>
      <c r="GB59" s="110"/>
      <c r="GC59" s="110"/>
      <c r="GD59" s="110"/>
      <c r="GE59" s="110"/>
      <c r="GF59" s="110"/>
      <c r="GG59" s="110"/>
      <c r="GH59" s="110"/>
      <c r="GI59" s="110"/>
      <c r="GJ59" s="110"/>
      <c r="GK59" s="110"/>
      <c r="GL59" s="110"/>
      <c r="GM59" s="110"/>
      <c r="GN59" s="110"/>
      <c r="GO59" s="110"/>
      <c r="GP59" s="110"/>
      <c r="GQ59" s="110"/>
      <c r="GR59" s="110"/>
      <c r="GS59" s="110"/>
      <c r="GT59" s="110"/>
      <c r="GU59" s="110"/>
      <c r="GV59" s="110"/>
      <c r="GW59" s="110"/>
      <c r="GX59" s="110"/>
      <c r="GY59" s="110"/>
      <c r="GZ59" s="110"/>
      <c r="HA59" s="110"/>
      <c r="HB59" s="110"/>
      <c r="HC59" s="110"/>
      <c r="HD59" s="110"/>
      <c r="HE59" s="110"/>
      <c r="HF59" s="110"/>
      <c r="HG59" s="110"/>
      <c r="HH59" s="110"/>
      <c r="HI59" s="110"/>
      <c r="HJ59" s="110"/>
      <c r="HK59" s="110"/>
      <c r="HL59" s="110"/>
      <c r="HM59" s="110"/>
      <c r="HN59" s="110"/>
      <c r="HO59" s="110"/>
      <c r="HP59" s="110"/>
      <c r="HQ59" s="110"/>
      <c r="HR59" s="110"/>
      <c r="HS59" s="110"/>
      <c r="HT59" s="110"/>
      <c r="HU59" s="110"/>
      <c r="HV59" s="110"/>
      <c r="HW59" s="110"/>
      <c r="HX59" s="110"/>
      <c r="HY59" s="110"/>
      <c r="HZ59" s="110"/>
    </row>
    <row r="60" spans="1:234" s="56" customFormat="1" x14ac:dyDescent="0.2">
      <c r="A60" s="110"/>
      <c r="B60" s="104"/>
      <c r="C60" s="105"/>
      <c r="D60" s="106"/>
      <c r="E60" s="107"/>
      <c r="F60" s="104"/>
      <c r="G60" s="105"/>
      <c r="H60" s="105"/>
      <c r="I60" s="105"/>
      <c r="J60" s="105"/>
      <c r="K60" s="105"/>
      <c r="L60" s="105"/>
      <c r="M60" s="105"/>
      <c r="N60" s="104"/>
      <c r="O60" s="104"/>
      <c r="P60" s="104"/>
      <c r="Q60" s="105"/>
      <c r="R60" s="105"/>
      <c r="S60" s="105"/>
      <c r="T60" s="105"/>
      <c r="U60" s="105"/>
      <c r="V60" s="105"/>
      <c r="W60" s="105"/>
      <c r="X60" s="105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  <c r="BX60" s="110"/>
      <c r="BY60" s="110"/>
      <c r="BZ60" s="110"/>
      <c r="CA60" s="110"/>
      <c r="CB60" s="110"/>
      <c r="CC60" s="110"/>
      <c r="CD60" s="110"/>
      <c r="CE60" s="110"/>
      <c r="CF60" s="110"/>
      <c r="CG60" s="110"/>
      <c r="CH60" s="110"/>
      <c r="CI60" s="110"/>
      <c r="CJ60" s="110"/>
      <c r="CK60" s="110"/>
      <c r="CL60" s="110"/>
      <c r="CM60" s="110"/>
      <c r="CN60" s="110"/>
      <c r="CO60" s="110"/>
      <c r="CP60" s="110"/>
      <c r="CQ60" s="110"/>
      <c r="CR60" s="110"/>
      <c r="CS60" s="110"/>
      <c r="CT60" s="110"/>
      <c r="CU60" s="110"/>
      <c r="CV60" s="110"/>
      <c r="CW60" s="110"/>
      <c r="CX60" s="110"/>
      <c r="CY60" s="110"/>
      <c r="CZ60" s="110"/>
      <c r="DA60" s="110"/>
      <c r="DB60" s="110"/>
      <c r="DC60" s="110"/>
      <c r="DD60" s="110"/>
      <c r="DE60" s="110"/>
      <c r="DF60" s="110"/>
      <c r="DG60" s="110"/>
      <c r="DH60" s="110"/>
      <c r="DI60" s="110"/>
      <c r="DJ60" s="110"/>
      <c r="DK60" s="110"/>
      <c r="DL60" s="110"/>
      <c r="DM60" s="110"/>
      <c r="DN60" s="110"/>
      <c r="DO60" s="110"/>
      <c r="DP60" s="110"/>
      <c r="DQ60" s="110"/>
      <c r="DR60" s="110"/>
      <c r="DS60" s="110"/>
      <c r="DT60" s="110"/>
      <c r="DU60" s="110"/>
      <c r="DV60" s="110"/>
      <c r="DW60" s="110"/>
      <c r="DX60" s="110"/>
      <c r="DY60" s="110"/>
      <c r="DZ60" s="110"/>
      <c r="EA60" s="110"/>
      <c r="EB60" s="110"/>
      <c r="EC60" s="110"/>
      <c r="ED60" s="110"/>
      <c r="EE60" s="110"/>
      <c r="EF60" s="110"/>
      <c r="EG60" s="110"/>
      <c r="EH60" s="110"/>
      <c r="EI60" s="110"/>
      <c r="EJ60" s="110"/>
      <c r="EK60" s="110"/>
      <c r="EL60" s="110"/>
      <c r="EM60" s="110"/>
      <c r="EN60" s="110"/>
      <c r="EO60" s="110"/>
      <c r="EP60" s="110"/>
      <c r="EQ60" s="110"/>
      <c r="ER60" s="110"/>
      <c r="ES60" s="110"/>
      <c r="ET60" s="110"/>
      <c r="EU60" s="110"/>
      <c r="EV60" s="110"/>
      <c r="EW60" s="110"/>
      <c r="EX60" s="110"/>
      <c r="EY60" s="110"/>
      <c r="EZ60" s="110"/>
      <c r="FA60" s="110"/>
      <c r="FB60" s="110"/>
      <c r="FC60" s="110"/>
      <c r="FD60" s="110"/>
      <c r="FE60" s="110"/>
      <c r="FF60" s="110"/>
      <c r="FG60" s="110"/>
      <c r="FH60" s="110"/>
      <c r="FI60" s="110"/>
      <c r="FJ60" s="110"/>
      <c r="FK60" s="110"/>
      <c r="FL60" s="110"/>
      <c r="FM60" s="110"/>
      <c r="FN60" s="110"/>
      <c r="FO60" s="110"/>
      <c r="FP60" s="110"/>
      <c r="FQ60" s="110"/>
      <c r="FR60" s="110"/>
      <c r="FS60" s="110"/>
      <c r="FT60" s="110"/>
      <c r="FU60" s="110"/>
      <c r="FV60" s="110"/>
      <c r="FW60" s="110"/>
      <c r="FX60" s="110"/>
      <c r="FY60" s="110"/>
      <c r="FZ60" s="110"/>
      <c r="GA60" s="110"/>
      <c r="GB60" s="110"/>
      <c r="GC60" s="110"/>
      <c r="GD60" s="110"/>
      <c r="GE60" s="110"/>
      <c r="GF60" s="110"/>
      <c r="GG60" s="110"/>
      <c r="GH60" s="110"/>
      <c r="GI60" s="110"/>
      <c r="GJ60" s="110"/>
      <c r="GK60" s="110"/>
      <c r="GL60" s="110"/>
      <c r="GM60" s="110"/>
      <c r="GN60" s="110"/>
      <c r="GO60" s="110"/>
      <c r="GP60" s="110"/>
      <c r="GQ60" s="110"/>
      <c r="GR60" s="110"/>
      <c r="GS60" s="110"/>
      <c r="GT60" s="110"/>
      <c r="GU60" s="110"/>
      <c r="GV60" s="110"/>
      <c r="GW60" s="110"/>
      <c r="GX60" s="110"/>
      <c r="GY60" s="110"/>
      <c r="GZ60" s="110"/>
      <c r="HA60" s="110"/>
      <c r="HB60" s="110"/>
      <c r="HC60" s="110"/>
      <c r="HD60" s="110"/>
      <c r="HE60" s="110"/>
      <c r="HF60" s="110"/>
      <c r="HG60" s="110"/>
      <c r="HH60" s="110"/>
      <c r="HI60" s="110"/>
      <c r="HJ60" s="110"/>
      <c r="HK60" s="110"/>
      <c r="HL60" s="110"/>
      <c r="HM60" s="110"/>
      <c r="HN60" s="110"/>
      <c r="HO60" s="110"/>
      <c r="HP60" s="110"/>
      <c r="HQ60" s="110"/>
      <c r="HR60" s="110"/>
      <c r="HS60" s="110"/>
      <c r="HT60" s="110"/>
      <c r="HU60" s="110"/>
      <c r="HV60" s="110"/>
      <c r="HW60" s="110"/>
      <c r="HX60" s="110"/>
      <c r="HY60" s="110"/>
      <c r="HZ60" s="110"/>
    </row>
    <row r="61" spans="1:234" s="55" customFormat="1" ht="11.25" x14ac:dyDescent="0.2">
      <c r="A61" s="104"/>
      <c r="B61" s="104"/>
      <c r="C61" s="105"/>
      <c r="D61" s="106"/>
      <c r="E61" s="107"/>
      <c r="F61" s="104"/>
      <c r="G61" s="105"/>
      <c r="H61" s="105"/>
      <c r="I61" s="105"/>
      <c r="J61" s="105"/>
      <c r="K61" s="105"/>
      <c r="L61" s="105"/>
      <c r="M61" s="105"/>
      <c r="N61" s="104"/>
      <c r="O61" s="104"/>
      <c r="P61" s="104"/>
      <c r="Q61" s="105"/>
      <c r="R61" s="105"/>
      <c r="S61" s="105"/>
      <c r="T61" s="105"/>
      <c r="U61" s="105"/>
      <c r="V61" s="105"/>
      <c r="W61" s="105"/>
      <c r="X61" s="105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BL61" s="104"/>
      <c r="BM61" s="104"/>
      <c r="BN61" s="104"/>
      <c r="BO61" s="104"/>
      <c r="BP61" s="104"/>
      <c r="BQ61" s="104"/>
      <c r="BR61" s="104"/>
      <c r="BS61" s="104"/>
      <c r="BT61" s="104"/>
      <c r="BU61" s="104"/>
      <c r="BV61" s="104"/>
      <c r="BW61" s="104"/>
      <c r="BX61" s="104"/>
      <c r="BY61" s="104"/>
      <c r="BZ61" s="104"/>
      <c r="CA61" s="104"/>
      <c r="CB61" s="104"/>
      <c r="CC61" s="104"/>
      <c r="CD61" s="104"/>
      <c r="CE61" s="104"/>
      <c r="CF61" s="104"/>
      <c r="CG61" s="104"/>
      <c r="CH61" s="104"/>
      <c r="CI61" s="104"/>
      <c r="CJ61" s="104"/>
      <c r="CK61" s="104"/>
      <c r="CL61" s="104"/>
      <c r="CM61" s="104"/>
      <c r="CN61" s="104"/>
      <c r="CO61" s="104"/>
      <c r="CP61" s="104"/>
      <c r="CQ61" s="104"/>
      <c r="CR61" s="104"/>
      <c r="CS61" s="104"/>
      <c r="CT61" s="104"/>
      <c r="CU61" s="104"/>
      <c r="CV61" s="104"/>
      <c r="CW61" s="104"/>
      <c r="CX61" s="104"/>
      <c r="CY61" s="104"/>
      <c r="CZ61" s="104"/>
      <c r="DA61" s="104"/>
      <c r="DB61" s="104"/>
      <c r="DC61" s="104"/>
      <c r="DD61" s="104"/>
      <c r="DE61" s="104"/>
      <c r="DF61" s="104"/>
      <c r="DG61" s="104"/>
      <c r="DH61" s="104"/>
      <c r="DI61" s="104"/>
      <c r="DJ61" s="104"/>
      <c r="DK61" s="104"/>
      <c r="DL61" s="104"/>
      <c r="DM61" s="104"/>
      <c r="DN61" s="104"/>
      <c r="DO61" s="104"/>
      <c r="DP61" s="104"/>
      <c r="DQ61" s="104"/>
      <c r="DR61" s="104"/>
      <c r="DS61" s="104"/>
      <c r="DT61" s="104"/>
      <c r="DU61" s="104"/>
      <c r="DV61" s="104"/>
      <c r="DW61" s="104"/>
      <c r="DX61" s="104"/>
      <c r="DY61" s="104"/>
      <c r="DZ61" s="104"/>
      <c r="EA61" s="104"/>
      <c r="EB61" s="104"/>
      <c r="EC61" s="104"/>
      <c r="ED61" s="104"/>
      <c r="EE61" s="104"/>
      <c r="EF61" s="104"/>
      <c r="EG61" s="104"/>
      <c r="EH61" s="104"/>
      <c r="EI61" s="104"/>
      <c r="EJ61" s="104"/>
      <c r="EK61" s="104"/>
      <c r="EL61" s="104"/>
      <c r="EM61" s="104"/>
      <c r="EN61" s="104"/>
      <c r="EO61" s="104"/>
      <c r="EP61" s="104"/>
      <c r="EQ61" s="104"/>
      <c r="ER61" s="104"/>
      <c r="ES61" s="104"/>
      <c r="ET61" s="104"/>
      <c r="EU61" s="104"/>
      <c r="EV61" s="104"/>
      <c r="EW61" s="104"/>
      <c r="EX61" s="104"/>
      <c r="EY61" s="104"/>
      <c r="EZ61" s="104"/>
      <c r="FA61" s="104"/>
      <c r="FB61" s="104"/>
      <c r="FC61" s="104"/>
      <c r="FD61" s="104"/>
      <c r="FE61" s="104"/>
      <c r="FF61" s="104"/>
      <c r="FG61" s="104"/>
      <c r="FH61" s="104"/>
      <c r="FI61" s="104"/>
      <c r="FJ61" s="104"/>
      <c r="FK61" s="104"/>
      <c r="FL61" s="104"/>
      <c r="FM61" s="104"/>
      <c r="FN61" s="104"/>
      <c r="FO61" s="104"/>
      <c r="FP61" s="104"/>
      <c r="FQ61" s="104"/>
      <c r="FR61" s="104"/>
      <c r="FS61" s="104"/>
      <c r="FT61" s="104"/>
      <c r="FU61" s="104"/>
      <c r="FV61" s="104"/>
      <c r="FW61" s="104"/>
      <c r="FX61" s="104"/>
      <c r="FY61" s="104"/>
      <c r="FZ61" s="104"/>
      <c r="GA61" s="104"/>
      <c r="GB61" s="104"/>
      <c r="GC61" s="104"/>
      <c r="GD61" s="104"/>
      <c r="GE61" s="104"/>
      <c r="GF61" s="104"/>
      <c r="GG61" s="104"/>
      <c r="GH61" s="104"/>
      <c r="GI61" s="104"/>
      <c r="GJ61" s="104"/>
      <c r="GK61" s="104"/>
      <c r="GL61" s="104"/>
      <c r="GM61" s="104"/>
      <c r="GN61" s="104"/>
      <c r="GO61" s="104"/>
      <c r="GP61" s="104"/>
      <c r="GQ61" s="104"/>
      <c r="GR61" s="104"/>
      <c r="GS61" s="104"/>
      <c r="GT61" s="104"/>
      <c r="GU61" s="104"/>
      <c r="GV61" s="104"/>
      <c r="GW61" s="104"/>
      <c r="GX61" s="104"/>
      <c r="GY61" s="104"/>
      <c r="GZ61" s="104"/>
      <c r="HA61" s="104"/>
      <c r="HB61" s="104"/>
      <c r="HC61" s="104"/>
      <c r="HD61" s="104"/>
      <c r="HE61" s="104"/>
      <c r="HF61" s="104"/>
      <c r="HG61" s="104"/>
      <c r="HH61" s="104"/>
      <c r="HI61" s="104"/>
      <c r="HJ61" s="104"/>
      <c r="HK61" s="104"/>
      <c r="HL61" s="104"/>
      <c r="HM61" s="104"/>
      <c r="HN61" s="104"/>
      <c r="HO61" s="104"/>
      <c r="HP61" s="104"/>
      <c r="HQ61" s="104"/>
      <c r="HR61" s="104"/>
      <c r="HS61" s="104"/>
      <c r="HT61" s="104"/>
      <c r="HU61" s="104"/>
      <c r="HV61" s="104"/>
      <c r="HW61" s="104"/>
      <c r="HX61" s="104"/>
      <c r="HY61" s="104"/>
      <c r="HZ61" s="104"/>
    </row>
    <row r="62" spans="1:234" s="55" customFormat="1" ht="11.25" x14ac:dyDescent="0.2">
      <c r="A62" s="104"/>
      <c r="B62" s="104"/>
      <c r="C62" s="105"/>
      <c r="D62" s="106"/>
      <c r="E62" s="107"/>
      <c r="F62" s="104"/>
      <c r="G62" s="105"/>
      <c r="H62" s="105"/>
      <c r="I62" s="105"/>
      <c r="J62" s="105"/>
      <c r="K62" s="105"/>
      <c r="L62" s="105"/>
      <c r="M62" s="105"/>
      <c r="N62" s="104"/>
      <c r="O62" s="104"/>
      <c r="P62" s="104"/>
      <c r="Q62" s="105"/>
      <c r="R62" s="105"/>
      <c r="S62" s="105"/>
      <c r="T62" s="105"/>
      <c r="U62" s="105"/>
      <c r="V62" s="105"/>
      <c r="W62" s="105"/>
      <c r="X62" s="105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BL62" s="104"/>
      <c r="BM62" s="104"/>
      <c r="BN62" s="104"/>
      <c r="BO62" s="104"/>
      <c r="BP62" s="104"/>
      <c r="BQ62" s="104"/>
      <c r="BR62" s="104"/>
      <c r="BS62" s="104"/>
      <c r="BT62" s="104"/>
      <c r="BU62" s="104"/>
      <c r="BV62" s="104"/>
      <c r="BW62" s="104"/>
      <c r="BX62" s="104"/>
      <c r="BY62" s="104"/>
      <c r="BZ62" s="104"/>
      <c r="CA62" s="104"/>
      <c r="CB62" s="104"/>
      <c r="CC62" s="104"/>
      <c r="CD62" s="104"/>
      <c r="CE62" s="104"/>
      <c r="CF62" s="104"/>
      <c r="CG62" s="104"/>
      <c r="CH62" s="104"/>
      <c r="CI62" s="104"/>
      <c r="CJ62" s="104"/>
      <c r="CK62" s="104"/>
      <c r="CL62" s="104"/>
      <c r="CM62" s="104"/>
      <c r="CN62" s="104"/>
      <c r="CO62" s="104"/>
      <c r="CP62" s="104"/>
      <c r="CQ62" s="104"/>
      <c r="CR62" s="104"/>
      <c r="CS62" s="104"/>
      <c r="CT62" s="104"/>
      <c r="CU62" s="104"/>
      <c r="CV62" s="104"/>
      <c r="CW62" s="104"/>
      <c r="CX62" s="104"/>
      <c r="CY62" s="104"/>
      <c r="CZ62" s="104"/>
      <c r="DA62" s="104"/>
      <c r="DB62" s="104"/>
      <c r="DC62" s="104"/>
      <c r="DD62" s="104"/>
      <c r="DE62" s="104"/>
      <c r="DF62" s="104"/>
      <c r="DG62" s="104"/>
      <c r="DH62" s="104"/>
      <c r="DI62" s="104"/>
      <c r="DJ62" s="104"/>
      <c r="DK62" s="104"/>
      <c r="DL62" s="104"/>
      <c r="DM62" s="104"/>
      <c r="DN62" s="104"/>
      <c r="DO62" s="104"/>
      <c r="DP62" s="104"/>
      <c r="DQ62" s="104"/>
      <c r="DR62" s="104"/>
      <c r="DS62" s="104"/>
      <c r="DT62" s="104"/>
      <c r="DU62" s="104"/>
      <c r="DV62" s="104"/>
      <c r="DW62" s="104"/>
      <c r="DX62" s="104"/>
      <c r="DY62" s="104"/>
      <c r="DZ62" s="104"/>
      <c r="EA62" s="104"/>
      <c r="EB62" s="104"/>
      <c r="EC62" s="104"/>
      <c r="ED62" s="104"/>
      <c r="EE62" s="104"/>
      <c r="EF62" s="104"/>
      <c r="EG62" s="104"/>
      <c r="EH62" s="104"/>
      <c r="EI62" s="104"/>
      <c r="EJ62" s="104"/>
      <c r="EK62" s="104"/>
      <c r="EL62" s="104"/>
      <c r="EM62" s="104"/>
      <c r="EN62" s="104"/>
      <c r="EO62" s="104"/>
      <c r="EP62" s="104"/>
      <c r="EQ62" s="104"/>
      <c r="ER62" s="104"/>
      <c r="ES62" s="104"/>
      <c r="ET62" s="104"/>
      <c r="EU62" s="104"/>
      <c r="EV62" s="104"/>
      <c r="EW62" s="104"/>
      <c r="EX62" s="104"/>
      <c r="EY62" s="104"/>
      <c r="EZ62" s="104"/>
      <c r="FA62" s="104"/>
      <c r="FB62" s="104"/>
      <c r="FC62" s="104"/>
      <c r="FD62" s="104"/>
      <c r="FE62" s="104"/>
      <c r="FF62" s="104"/>
      <c r="FG62" s="104"/>
      <c r="FH62" s="104"/>
      <c r="FI62" s="104"/>
      <c r="FJ62" s="104"/>
      <c r="FK62" s="104"/>
      <c r="FL62" s="104"/>
      <c r="FM62" s="104"/>
      <c r="FN62" s="104"/>
      <c r="FO62" s="104"/>
      <c r="FP62" s="104"/>
      <c r="FQ62" s="104"/>
      <c r="FR62" s="104"/>
      <c r="FS62" s="104"/>
      <c r="FT62" s="104"/>
      <c r="FU62" s="104"/>
      <c r="FV62" s="104"/>
      <c r="FW62" s="104"/>
      <c r="FX62" s="104"/>
      <c r="FY62" s="104"/>
      <c r="FZ62" s="104"/>
      <c r="GA62" s="104"/>
      <c r="GB62" s="104"/>
      <c r="GC62" s="104"/>
      <c r="GD62" s="104"/>
      <c r="GE62" s="104"/>
      <c r="GF62" s="104"/>
      <c r="GG62" s="104"/>
      <c r="GH62" s="104"/>
      <c r="GI62" s="104"/>
      <c r="GJ62" s="104"/>
      <c r="GK62" s="104"/>
      <c r="GL62" s="104"/>
      <c r="GM62" s="104"/>
      <c r="GN62" s="104"/>
      <c r="GO62" s="104"/>
      <c r="GP62" s="104"/>
      <c r="GQ62" s="104"/>
      <c r="GR62" s="104"/>
      <c r="GS62" s="104"/>
      <c r="GT62" s="104"/>
      <c r="GU62" s="104"/>
      <c r="GV62" s="104"/>
      <c r="GW62" s="104"/>
      <c r="GX62" s="104"/>
      <c r="GY62" s="104"/>
      <c r="GZ62" s="104"/>
      <c r="HA62" s="104"/>
      <c r="HB62" s="104"/>
      <c r="HC62" s="104"/>
      <c r="HD62" s="104"/>
      <c r="HE62" s="104"/>
      <c r="HF62" s="104"/>
      <c r="HG62" s="104"/>
      <c r="HH62" s="104"/>
      <c r="HI62" s="104"/>
      <c r="HJ62" s="104"/>
      <c r="HK62" s="104"/>
      <c r="HL62" s="104"/>
      <c r="HM62" s="104"/>
      <c r="HN62" s="104"/>
      <c r="HO62" s="104"/>
      <c r="HP62" s="104"/>
      <c r="HQ62" s="104"/>
      <c r="HR62" s="104"/>
      <c r="HS62" s="104"/>
      <c r="HT62" s="104"/>
      <c r="HU62" s="104"/>
      <c r="HV62" s="104"/>
      <c r="HW62" s="104"/>
      <c r="HX62" s="104"/>
      <c r="HY62" s="104"/>
      <c r="HZ62" s="104"/>
    </row>
    <row r="63" spans="1:234" s="55" customFormat="1" x14ac:dyDescent="0.25">
      <c r="A63" s="104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BL63" s="104"/>
      <c r="BM63" s="104"/>
      <c r="BN63" s="104"/>
      <c r="BO63" s="104"/>
      <c r="BP63" s="104"/>
      <c r="BQ63" s="104"/>
      <c r="BR63" s="104"/>
      <c r="BS63" s="104"/>
      <c r="BT63" s="104"/>
      <c r="BU63" s="104"/>
      <c r="BV63" s="104"/>
      <c r="BW63" s="104"/>
      <c r="BX63" s="104"/>
      <c r="BY63" s="104"/>
      <c r="BZ63" s="104"/>
      <c r="CA63" s="104"/>
      <c r="CB63" s="104"/>
      <c r="CC63" s="104"/>
      <c r="CD63" s="104"/>
      <c r="CE63" s="104"/>
      <c r="CF63" s="104"/>
      <c r="CG63" s="104"/>
      <c r="CH63" s="104"/>
      <c r="CI63" s="104"/>
      <c r="CJ63" s="104"/>
      <c r="CK63" s="104"/>
      <c r="CL63" s="104"/>
      <c r="CM63" s="104"/>
      <c r="CN63" s="104"/>
      <c r="CO63" s="104"/>
      <c r="CP63" s="104"/>
      <c r="CQ63" s="104"/>
      <c r="CR63" s="104"/>
      <c r="CS63" s="104"/>
      <c r="CT63" s="104"/>
      <c r="CU63" s="104"/>
      <c r="CV63" s="104"/>
      <c r="CW63" s="104"/>
      <c r="CX63" s="104"/>
      <c r="CY63" s="104"/>
      <c r="CZ63" s="104"/>
      <c r="DA63" s="104"/>
      <c r="DB63" s="104"/>
      <c r="DC63" s="104"/>
      <c r="DD63" s="104"/>
      <c r="DE63" s="104"/>
      <c r="DF63" s="104"/>
      <c r="DG63" s="104"/>
      <c r="DH63" s="104"/>
      <c r="DI63" s="104"/>
      <c r="DJ63" s="104"/>
      <c r="DK63" s="104"/>
      <c r="DL63" s="104"/>
      <c r="DM63" s="104"/>
      <c r="DN63" s="104"/>
      <c r="DO63" s="104"/>
      <c r="DP63" s="104"/>
      <c r="DQ63" s="104"/>
      <c r="DR63" s="104"/>
      <c r="DS63" s="104"/>
      <c r="DT63" s="104"/>
      <c r="DU63" s="104"/>
      <c r="DV63" s="104"/>
      <c r="DW63" s="104"/>
      <c r="DX63" s="104"/>
      <c r="DY63" s="104"/>
      <c r="DZ63" s="104"/>
      <c r="EA63" s="104"/>
      <c r="EB63" s="104"/>
      <c r="EC63" s="104"/>
      <c r="ED63" s="104"/>
      <c r="EE63" s="104"/>
      <c r="EF63" s="104"/>
      <c r="EG63" s="104"/>
      <c r="EH63" s="104"/>
      <c r="EI63" s="104"/>
      <c r="EJ63" s="104"/>
      <c r="EK63" s="104"/>
      <c r="EL63" s="104"/>
      <c r="EM63" s="104"/>
      <c r="EN63" s="104"/>
      <c r="EO63" s="104"/>
      <c r="EP63" s="104"/>
      <c r="EQ63" s="104"/>
      <c r="ER63" s="104"/>
      <c r="ES63" s="104"/>
      <c r="ET63" s="104"/>
      <c r="EU63" s="104"/>
      <c r="EV63" s="104"/>
      <c r="EW63" s="104"/>
      <c r="EX63" s="104"/>
      <c r="EY63" s="104"/>
      <c r="EZ63" s="104"/>
      <c r="FA63" s="104"/>
      <c r="FB63" s="104"/>
      <c r="FC63" s="104"/>
      <c r="FD63" s="104"/>
      <c r="FE63" s="104"/>
      <c r="FF63" s="104"/>
      <c r="FG63" s="104"/>
      <c r="FH63" s="104"/>
      <c r="FI63" s="104"/>
      <c r="FJ63" s="104"/>
      <c r="FK63" s="104"/>
      <c r="FL63" s="104"/>
      <c r="FM63" s="104"/>
      <c r="FN63" s="104"/>
      <c r="FO63" s="104"/>
      <c r="FP63" s="104"/>
      <c r="FQ63" s="104"/>
      <c r="FR63" s="104"/>
      <c r="FS63" s="104"/>
      <c r="FT63" s="104"/>
      <c r="FU63" s="104"/>
      <c r="FV63" s="104"/>
      <c r="FW63" s="104"/>
      <c r="FX63" s="104"/>
      <c r="FY63" s="104"/>
      <c r="FZ63" s="104"/>
      <c r="GA63" s="104"/>
      <c r="GB63" s="104"/>
      <c r="GC63" s="104"/>
      <c r="GD63" s="104"/>
      <c r="GE63" s="104"/>
      <c r="GF63" s="104"/>
      <c r="GG63" s="104"/>
      <c r="GH63" s="104"/>
      <c r="GI63" s="104"/>
      <c r="GJ63" s="104"/>
      <c r="GK63" s="104"/>
      <c r="GL63" s="104"/>
      <c r="GM63" s="104"/>
      <c r="GN63" s="104"/>
      <c r="GO63" s="104"/>
      <c r="GP63" s="104"/>
      <c r="GQ63" s="104"/>
      <c r="GR63" s="104"/>
      <c r="GS63" s="104"/>
      <c r="GT63" s="104"/>
      <c r="GU63" s="104"/>
      <c r="GV63" s="104"/>
      <c r="GW63" s="104"/>
      <c r="GX63" s="104"/>
      <c r="GY63" s="104"/>
      <c r="GZ63" s="104"/>
      <c r="HA63" s="104"/>
      <c r="HB63" s="104"/>
      <c r="HC63" s="104"/>
      <c r="HD63" s="104"/>
      <c r="HE63" s="104"/>
      <c r="HF63" s="104"/>
      <c r="HG63" s="104"/>
      <c r="HH63" s="104"/>
      <c r="HI63" s="104"/>
      <c r="HJ63" s="104"/>
      <c r="HK63" s="104"/>
      <c r="HL63" s="104"/>
      <c r="HM63" s="104"/>
      <c r="HN63" s="104"/>
      <c r="HO63" s="104"/>
      <c r="HP63" s="104"/>
      <c r="HQ63" s="104"/>
      <c r="HR63" s="104"/>
      <c r="HS63" s="104"/>
      <c r="HT63" s="104"/>
      <c r="HU63" s="104"/>
      <c r="HV63" s="104"/>
      <c r="HW63" s="104"/>
      <c r="HX63" s="104"/>
      <c r="HY63" s="104"/>
      <c r="HZ63" s="104"/>
    </row>
    <row r="64" spans="1:234" s="55" customFormat="1" x14ac:dyDescent="0.25">
      <c r="A64" s="104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BL64" s="104"/>
      <c r="BM64" s="104"/>
      <c r="BN64" s="104"/>
      <c r="BO64" s="104"/>
      <c r="BP64" s="104"/>
      <c r="BQ64" s="104"/>
      <c r="BR64" s="104"/>
      <c r="BS64" s="104"/>
      <c r="BT64" s="104"/>
      <c r="BU64" s="104"/>
      <c r="BV64" s="104"/>
      <c r="BW64" s="104"/>
      <c r="BX64" s="104"/>
      <c r="BY64" s="104"/>
      <c r="BZ64" s="104"/>
      <c r="CA64" s="104"/>
      <c r="CB64" s="104"/>
      <c r="CC64" s="104"/>
      <c r="CD64" s="104"/>
      <c r="CE64" s="104"/>
      <c r="CF64" s="104"/>
      <c r="CG64" s="104"/>
      <c r="CH64" s="104"/>
      <c r="CI64" s="104"/>
      <c r="CJ64" s="104"/>
      <c r="CK64" s="104"/>
      <c r="CL64" s="104"/>
      <c r="CM64" s="104"/>
      <c r="CN64" s="104"/>
      <c r="CO64" s="104"/>
      <c r="CP64" s="104"/>
      <c r="CQ64" s="104"/>
      <c r="CR64" s="104"/>
      <c r="CS64" s="104"/>
      <c r="CT64" s="104"/>
      <c r="CU64" s="104"/>
      <c r="CV64" s="104"/>
      <c r="CW64" s="104"/>
      <c r="CX64" s="104"/>
      <c r="CY64" s="104"/>
      <c r="CZ64" s="104"/>
      <c r="DA64" s="104"/>
      <c r="DB64" s="104"/>
      <c r="DC64" s="104"/>
      <c r="DD64" s="104"/>
      <c r="DE64" s="104"/>
      <c r="DF64" s="104"/>
      <c r="DG64" s="104"/>
      <c r="DH64" s="104"/>
      <c r="DI64" s="104"/>
      <c r="DJ64" s="104"/>
      <c r="DK64" s="104"/>
      <c r="DL64" s="104"/>
      <c r="DM64" s="104"/>
      <c r="DN64" s="104"/>
      <c r="DO64" s="104"/>
      <c r="DP64" s="104"/>
      <c r="DQ64" s="104"/>
      <c r="DR64" s="104"/>
      <c r="DS64" s="104"/>
      <c r="DT64" s="104"/>
      <c r="DU64" s="104"/>
      <c r="DV64" s="104"/>
      <c r="DW64" s="104"/>
      <c r="DX64" s="104"/>
      <c r="DY64" s="104"/>
      <c r="DZ64" s="104"/>
      <c r="EA64" s="104"/>
      <c r="EB64" s="104"/>
      <c r="EC64" s="104"/>
      <c r="ED64" s="104"/>
      <c r="EE64" s="104"/>
      <c r="EF64" s="104"/>
      <c r="EG64" s="104"/>
      <c r="EH64" s="104"/>
      <c r="EI64" s="104"/>
      <c r="EJ64" s="104"/>
      <c r="EK64" s="104"/>
      <c r="EL64" s="104"/>
      <c r="EM64" s="104"/>
      <c r="EN64" s="104"/>
      <c r="EO64" s="104"/>
      <c r="EP64" s="104"/>
      <c r="EQ64" s="104"/>
      <c r="ER64" s="104"/>
      <c r="ES64" s="104"/>
      <c r="ET64" s="104"/>
      <c r="EU64" s="104"/>
      <c r="EV64" s="104"/>
      <c r="EW64" s="104"/>
      <c r="EX64" s="104"/>
      <c r="EY64" s="104"/>
      <c r="EZ64" s="104"/>
      <c r="FA64" s="104"/>
      <c r="FB64" s="104"/>
      <c r="FC64" s="104"/>
      <c r="FD64" s="104"/>
      <c r="FE64" s="104"/>
      <c r="FF64" s="104"/>
      <c r="FG64" s="104"/>
      <c r="FH64" s="104"/>
      <c r="FI64" s="104"/>
      <c r="FJ64" s="104"/>
      <c r="FK64" s="104"/>
      <c r="FL64" s="104"/>
      <c r="FM64" s="104"/>
      <c r="FN64" s="104"/>
      <c r="FO64" s="104"/>
      <c r="FP64" s="104"/>
      <c r="FQ64" s="104"/>
      <c r="FR64" s="104"/>
      <c r="FS64" s="104"/>
      <c r="FT64" s="104"/>
      <c r="FU64" s="104"/>
      <c r="FV64" s="104"/>
      <c r="FW64" s="104"/>
      <c r="FX64" s="104"/>
      <c r="FY64" s="104"/>
      <c r="FZ64" s="104"/>
      <c r="GA64" s="104"/>
      <c r="GB64" s="104"/>
      <c r="GC64" s="104"/>
      <c r="GD64" s="104"/>
      <c r="GE64" s="104"/>
      <c r="GF64" s="104"/>
      <c r="GG64" s="104"/>
      <c r="GH64" s="104"/>
      <c r="GI64" s="104"/>
      <c r="GJ64" s="104"/>
      <c r="GK64" s="104"/>
      <c r="GL64" s="104"/>
      <c r="GM64" s="104"/>
      <c r="GN64" s="104"/>
      <c r="GO64" s="104"/>
      <c r="GP64" s="104"/>
      <c r="GQ64" s="104"/>
      <c r="GR64" s="104"/>
      <c r="GS64" s="104"/>
      <c r="GT64" s="104"/>
      <c r="GU64" s="104"/>
      <c r="GV64" s="104"/>
      <c r="GW64" s="104"/>
      <c r="GX64" s="104"/>
      <c r="GY64" s="104"/>
      <c r="GZ64" s="104"/>
      <c r="HA64" s="104"/>
      <c r="HB64" s="104"/>
      <c r="HC64" s="104"/>
      <c r="HD64" s="104"/>
      <c r="HE64" s="104"/>
      <c r="HF64" s="104"/>
      <c r="HG64" s="104"/>
      <c r="HH64" s="104"/>
      <c r="HI64" s="104"/>
      <c r="HJ64" s="104"/>
      <c r="HK64" s="104"/>
      <c r="HL64" s="104"/>
      <c r="HM64" s="104"/>
      <c r="HN64" s="104"/>
      <c r="HO64" s="104"/>
      <c r="HP64" s="104"/>
      <c r="HQ64" s="104"/>
      <c r="HR64" s="104"/>
      <c r="HS64" s="104"/>
      <c r="HT64" s="104"/>
      <c r="HU64" s="104"/>
      <c r="HV64" s="104"/>
      <c r="HW64" s="104"/>
      <c r="HX64" s="104"/>
      <c r="HY64" s="104"/>
      <c r="HZ64" s="104"/>
    </row>
    <row r="65" spans="1:234" s="55" customFormat="1" x14ac:dyDescent="0.25">
      <c r="A65" s="104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BM65" s="104"/>
      <c r="BN65" s="104"/>
      <c r="BO65" s="104"/>
      <c r="BP65" s="104"/>
      <c r="BQ65" s="104"/>
      <c r="BR65" s="104"/>
      <c r="BS65" s="104"/>
      <c r="BT65" s="104"/>
      <c r="BU65" s="104"/>
      <c r="BV65" s="104"/>
      <c r="BW65" s="104"/>
      <c r="BX65" s="104"/>
      <c r="BY65" s="104"/>
      <c r="BZ65" s="104"/>
      <c r="CA65" s="104"/>
      <c r="CB65" s="104"/>
      <c r="CC65" s="104"/>
      <c r="CD65" s="104"/>
      <c r="CE65" s="104"/>
      <c r="CF65" s="104"/>
      <c r="CG65" s="104"/>
      <c r="CH65" s="104"/>
      <c r="CI65" s="104"/>
      <c r="CJ65" s="104"/>
      <c r="CK65" s="104"/>
      <c r="CL65" s="104"/>
      <c r="CM65" s="104"/>
      <c r="CN65" s="104"/>
      <c r="CO65" s="104"/>
      <c r="CP65" s="104"/>
      <c r="CQ65" s="104"/>
      <c r="CR65" s="104"/>
      <c r="CS65" s="104"/>
      <c r="CT65" s="104"/>
      <c r="CU65" s="104"/>
      <c r="CV65" s="104"/>
      <c r="CW65" s="104"/>
      <c r="CX65" s="104"/>
      <c r="CY65" s="104"/>
      <c r="CZ65" s="104"/>
      <c r="DA65" s="104"/>
      <c r="DB65" s="104"/>
      <c r="DC65" s="104"/>
      <c r="DD65" s="104"/>
      <c r="DE65" s="104"/>
      <c r="DF65" s="104"/>
      <c r="DG65" s="104"/>
      <c r="DH65" s="104"/>
      <c r="DI65" s="104"/>
      <c r="DJ65" s="104"/>
      <c r="DK65" s="104"/>
      <c r="DL65" s="104"/>
      <c r="DM65" s="104"/>
      <c r="DN65" s="104"/>
      <c r="DO65" s="104"/>
      <c r="DP65" s="104"/>
      <c r="DQ65" s="104"/>
      <c r="DR65" s="104"/>
      <c r="DS65" s="104"/>
      <c r="DT65" s="104"/>
      <c r="DU65" s="104"/>
      <c r="DV65" s="104"/>
      <c r="DW65" s="104"/>
      <c r="DX65" s="104"/>
      <c r="DY65" s="104"/>
      <c r="DZ65" s="104"/>
      <c r="EA65" s="104"/>
      <c r="EB65" s="104"/>
      <c r="EC65" s="104"/>
      <c r="ED65" s="104"/>
      <c r="EE65" s="104"/>
      <c r="EF65" s="104"/>
      <c r="EG65" s="104"/>
      <c r="EH65" s="104"/>
      <c r="EI65" s="104"/>
      <c r="EJ65" s="104"/>
      <c r="EK65" s="104"/>
      <c r="EL65" s="104"/>
      <c r="EM65" s="104"/>
      <c r="EN65" s="104"/>
      <c r="EO65" s="104"/>
      <c r="EP65" s="104"/>
      <c r="EQ65" s="104"/>
      <c r="ER65" s="104"/>
      <c r="ES65" s="104"/>
      <c r="ET65" s="104"/>
      <c r="EU65" s="104"/>
      <c r="EV65" s="104"/>
      <c r="EW65" s="104"/>
      <c r="EX65" s="104"/>
      <c r="EY65" s="104"/>
      <c r="EZ65" s="104"/>
      <c r="FA65" s="104"/>
      <c r="FB65" s="104"/>
      <c r="FC65" s="104"/>
      <c r="FD65" s="104"/>
      <c r="FE65" s="104"/>
      <c r="FF65" s="104"/>
      <c r="FG65" s="104"/>
      <c r="FH65" s="104"/>
      <c r="FI65" s="104"/>
      <c r="FJ65" s="104"/>
      <c r="FK65" s="104"/>
      <c r="FL65" s="104"/>
      <c r="FM65" s="104"/>
      <c r="FN65" s="104"/>
      <c r="FO65" s="104"/>
      <c r="FP65" s="104"/>
      <c r="FQ65" s="104"/>
      <c r="FR65" s="104"/>
      <c r="FS65" s="104"/>
      <c r="FT65" s="104"/>
      <c r="FU65" s="104"/>
      <c r="FV65" s="104"/>
      <c r="FW65" s="104"/>
      <c r="FX65" s="104"/>
      <c r="FY65" s="104"/>
      <c r="FZ65" s="104"/>
      <c r="GA65" s="104"/>
      <c r="GB65" s="104"/>
      <c r="GC65" s="104"/>
      <c r="GD65" s="104"/>
      <c r="GE65" s="104"/>
      <c r="GF65" s="104"/>
      <c r="GG65" s="104"/>
      <c r="GH65" s="104"/>
      <c r="GI65" s="104"/>
      <c r="GJ65" s="104"/>
      <c r="GK65" s="104"/>
      <c r="GL65" s="104"/>
      <c r="GM65" s="104"/>
      <c r="GN65" s="104"/>
      <c r="GO65" s="104"/>
      <c r="GP65" s="104"/>
      <c r="GQ65" s="104"/>
      <c r="GR65" s="104"/>
      <c r="GS65" s="104"/>
      <c r="GT65" s="104"/>
      <c r="GU65" s="104"/>
      <c r="GV65" s="104"/>
      <c r="GW65" s="104"/>
      <c r="GX65" s="104"/>
      <c r="GY65" s="104"/>
      <c r="GZ65" s="104"/>
      <c r="HA65" s="104"/>
      <c r="HB65" s="104"/>
      <c r="HC65" s="104"/>
      <c r="HD65" s="104"/>
      <c r="HE65" s="104"/>
      <c r="HF65" s="104"/>
      <c r="HG65" s="104"/>
      <c r="HH65" s="104"/>
      <c r="HI65" s="104"/>
      <c r="HJ65" s="104"/>
      <c r="HK65" s="104"/>
      <c r="HL65" s="104"/>
      <c r="HM65" s="104"/>
      <c r="HN65" s="104"/>
      <c r="HO65" s="104"/>
      <c r="HP65" s="104"/>
      <c r="HQ65" s="104"/>
      <c r="HR65" s="104"/>
      <c r="HS65" s="104"/>
      <c r="HT65" s="104"/>
      <c r="HU65" s="104"/>
      <c r="HV65" s="104"/>
      <c r="HW65" s="104"/>
      <c r="HX65" s="104"/>
      <c r="HY65" s="104"/>
      <c r="HZ65" s="104"/>
    </row>
    <row r="66" spans="1:234" s="55" customFormat="1" x14ac:dyDescent="0.25">
      <c r="A66" s="104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BL66" s="104"/>
      <c r="BM66" s="104"/>
      <c r="BN66" s="104"/>
      <c r="BO66" s="104"/>
      <c r="BP66" s="104"/>
      <c r="BQ66" s="104"/>
      <c r="BR66" s="104"/>
      <c r="BS66" s="104"/>
      <c r="BT66" s="104"/>
      <c r="BU66" s="104"/>
      <c r="BV66" s="104"/>
      <c r="BW66" s="104"/>
      <c r="BX66" s="104"/>
      <c r="BY66" s="104"/>
      <c r="BZ66" s="104"/>
      <c r="CA66" s="104"/>
      <c r="CB66" s="104"/>
      <c r="CC66" s="104"/>
      <c r="CD66" s="104"/>
      <c r="CE66" s="104"/>
      <c r="CF66" s="104"/>
      <c r="CG66" s="104"/>
      <c r="CH66" s="104"/>
      <c r="CI66" s="104"/>
      <c r="CJ66" s="104"/>
      <c r="CK66" s="104"/>
      <c r="CL66" s="104"/>
      <c r="CM66" s="104"/>
      <c r="CN66" s="104"/>
      <c r="CO66" s="104"/>
      <c r="CP66" s="104"/>
      <c r="CQ66" s="104"/>
      <c r="CR66" s="104"/>
      <c r="CS66" s="104"/>
      <c r="CT66" s="104"/>
      <c r="CU66" s="104"/>
      <c r="CV66" s="104"/>
      <c r="CW66" s="104"/>
      <c r="CX66" s="104"/>
      <c r="CY66" s="104"/>
      <c r="CZ66" s="104"/>
      <c r="DA66" s="104"/>
      <c r="DB66" s="104"/>
      <c r="DC66" s="104"/>
      <c r="DD66" s="104"/>
      <c r="DE66" s="104"/>
      <c r="DF66" s="104"/>
      <c r="DG66" s="104"/>
      <c r="DH66" s="104"/>
      <c r="DI66" s="104"/>
      <c r="DJ66" s="104"/>
      <c r="DK66" s="104"/>
      <c r="DL66" s="104"/>
      <c r="DM66" s="104"/>
      <c r="DN66" s="104"/>
      <c r="DO66" s="104"/>
      <c r="DP66" s="104"/>
      <c r="DQ66" s="104"/>
      <c r="DR66" s="104"/>
      <c r="DS66" s="104"/>
      <c r="DT66" s="104"/>
      <c r="DU66" s="104"/>
      <c r="DV66" s="104"/>
      <c r="DW66" s="104"/>
      <c r="DX66" s="104"/>
      <c r="DY66" s="104"/>
      <c r="DZ66" s="104"/>
      <c r="EA66" s="104"/>
      <c r="EB66" s="104"/>
      <c r="EC66" s="104"/>
      <c r="ED66" s="104"/>
      <c r="EE66" s="104"/>
      <c r="EF66" s="104"/>
      <c r="EG66" s="104"/>
      <c r="EH66" s="104"/>
      <c r="EI66" s="104"/>
      <c r="EJ66" s="104"/>
      <c r="EK66" s="104"/>
      <c r="EL66" s="104"/>
      <c r="EM66" s="104"/>
      <c r="EN66" s="104"/>
      <c r="EO66" s="104"/>
      <c r="EP66" s="104"/>
      <c r="EQ66" s="104"/>
      <c r="ER66" s="104"/>
      <c r="ES66" s="104"/>
      <c r="ET66" s="104"/>
      <c r="EU66" s="104"/>
      <c r="EV66" s="104"/>
      <c r="EW66" s="104"/>
      <c r="EX66" s="104"/>
      <c r="EY66" s="104"/>
      <c r="EZ66" s="104"/>
      <c r="FA66" s="104"/>
      <c r="FB66" s="104"/>
      <c r="FC66" s="104"/>
      <c r="FD66" s="104"/>
      <c r="FE66" s="104"/>
      <c r="FF66" s="104"/>
      <c r="FG66" s="104"/>
      <c r="FH66" s="104"/>
      <c r="FI66" s="104"/>
      <c r="FJ66" s="104"/>
      <c r="FK66" s="104"/>
      <c r="FL66" s="104"/>
      <c r="FM66" s="104"/>
      <c r="FN66" s="104"/>
      <c r="FO66" s="104"/>
      <c r="FP66" s="104"/>
      <c r="FQ66" s="104"/>
      <c r="FR66" s="104"/>
      <c r="FS66" s="104"/>
      <c r="FT66" s="104"/>
      <c r="FU66" s="104"/>
      <c r="FV66" s="104"/>
      <c r="FW66" s="104"/>
      <c r="FX66" s="104"/>
      <c r="FY66" s="104"/>
      <c r="FZ66" s="104"/>
      <c r="GA66" s="104"/>
      <c r="GB66" s="104"/>
      <c r="GC66" s="104"/>
      <c r="GD66" s="104"/>
      <c r="GE66" s="104"/>
      <c r="GF66" s="104"/>
      <c r="GG66" s="104"/>
      <c r="GH66" s="104"/>
      <c r="GI66" s="104"/>
      <c r="GJ66" s="104"/>
      <c r="GK66" s="104"/>
      <c r="GL66" s="104"/>
      <c r="GM66" s="104"/>
      <c r="GN66" s="104"/>
      <c r="GO66" s="104"/>
      <c r="GP66" s="104"/>
      <c r="GQ66" s="104"/>
      <c r="GR66" s="104"/>
      <c r="GS66" s="104"/>
      <c r="GT66" s="104"/>
      <c r="GU66" s="104"/>
      <c r="GV66" s="104"/>
      <c r="GW66" s="104"/>
      <c r="GX66" s="104"/>
      <c r="GY66" s="104"/>
      <c r="GZ66" s="104"/>
      <c r="HA66" s="104"/>
      <c r="HB66" s="104"/>
      <c r="HC66" s="104"/>
      <c r="HD66" s="104"/>
      <c r="HE66" s="104"/>
      <c r="HF66" s="104"/>
      <c r="HG66" s="104"/>
      <c r="HH66" s="104"/>
      <c r="HI66" s="104"/>
      <c r="HJ66" s="104"/>
      <c r="HK66" s="104"/>
      <c r="HL66" s="104"/>
      <c r="HM66" s="104"/>
      <c r="HN66" s="104"/>
      <c r="HO66" s="104"/>
      <c r="HP66" s="104"/>
      <c r="HQ66" s="104"/>
      <c r="HR66" s="104"/>
      <c r="HS66" s="104"/>
      <c r="HT66" s="104"/>
      <c r="HU66" s="104"/>
      <c r="HV66" s="104"/>
      <c r="HW66" s="104"/>
      <c r="HX66" s="104"/>
      <c r="HY66" s="104"/>
      <c r="HZ66" s="104"/>
    </row>
    <row r="67" spans="1:234" s="55" customFormat="1" x14ac:dyDescent="0.25">
      <c r="A67" s="104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BL67" s="104"/>
      <c r="BM67" s="104"/>
      <c r="BN67" s="104"/>
      <c r="BO67" s="104"/>
      <c r="BP67" s="104"/>
      <c r="BQ67" s="104"/>
      <c r="BR67" s="104"/>
      <c r="BS67" s="104"/>
      <c r="BT67" s="104"/>
      <c r="BU67" s="104"/>
      <c r="BV67" s="104"/>
      <c r="BW67" s="104"/>
      <c r="BX67" s="104"/>
      <c r="BY67" s="104"/>
      <c r="BZ67" s="104"/>
      <c r="CA67" s="104"/>
      <c r="CB67" s="104"/>
      <c r="CC67" s="104"/>
      <c r="CD67" s="104"/>
      <c r="CE67" s="104"/>
      <c r="CF67" s="104"/>
      <c r="CG67" s="104"/>
      <c r="CH67" s="104"/>
      <c r="CI67" s="104"/>
      <c r="CJ67" s="104"/>
      <c r="CK67" s="104"/>
      <c r="CL67" s="104"/>
      <c r="CM67" s="104"/>
      <c r="CN67" s="104"/>
      <c r="CO67" s="104"/>
      <c r="CP67" s="104"/>
      <c r="CQ67" s="104"/>
      <c r="CR67" s="104"/>
      <c r="CS67" s="104"/>
      <c r="CT67" s="104"/>
      <c r="CU67" s="104"/>
      <c r="CV67" s="104"/>
      <c r="CW67" s="104"/>
      <c r="CX67" s="104"/>
      <c r="CY67" s="104"/>
      <c r="CZ67" s="104"/>
      <c r="DA67" s="104"/>
      <c r="DB67" s="104"/>
      <c r="DC67" s="104"/>
      <c r="DD67" s="104"/>
      <c r="DE67" s="104"/>
      <c r="DF67" s="104"/>
      <c r="DG67" s="104"/>
      <c r="DH67" s="104"/>
      <c r="DI67" s="104"/>
      <c r="DJ67" s="104"/>
      <c r="DK67" s="104"/>
      <c r="DL67" s="104"/>
      <c r="DM67" s="104"/>
      <c r="DN67" s="104"/>
      <c r="DO67" s="104"/>
      <c r="DP67" s="104"/>
      <c r="DQ67" s="104"/>
      <c r="DR67" s="104"/>
      <c r="DS67" s="104"/>
      <c r="DT67" s="104"/>
      <c r="DU67" s="104"/>
      <c r="DV67" s="104"/>
      <c r="DW67" s="104"/>
      <c r="DX67" s="104"/>
      <c r="DY67" s="104"/>
      <c r="DZ67" s="104"/>
      <c r="EA67" s="104"/>
      <c r="EB67" s="104"/>
      <c r="EC67" s="104"/>
      <c r="ED67" s="104"/>
      <c r="EE67" s="104"/>
      <c r="EF67" s="104"/>
      <c r="EG67" s="104"/>
      <c r="EH67" s="104"/>
      <c r="EI67" s="104"/>
      <c r="EJ67" s="104"/>
      <c r="EK67" s="104"/>
      <c r="EL67" s="104"/>
      <c r="EM67" s="104"/>
      <c r="EN67" s="104"/>
      <c r="EO67" s="104"/>
      <c r="EP67" s="104"/>
      <c r="EQ67" s="104"/>
      <c r="ER67" s="104"/>
      <c r="ES67" s="104"/>
      <c r="ET67" s="104"/>
      <c r="EU67" s="104"/>
      <c r="EV67" s="104"/>
      <c r="EW67" s="104"/>
      <c r="EX67" s="104"/>
      <c r="EY67" s="104"/>
      <c r="EZ67" s="104"/>
      <c r="FA67" s="104"/>
      <c r="FB67" s="104"/>
      <c r="FC67" s="104"/>
      <c r="FD67" s="104"/>
      <c r="FE67" s="104"/>
      <c r="FF67" s="104"/>
      <c r="FG67" s="104"/>
      <c r="FH67" s="104"/>
      <c r="FI67" s="104"/>
      <c r="FJ67" s="104"/>
      <c r="FK67" s="104"/>
      <c r="FL67" s="104"/>
      <c r="FM67" s="104"/>
      <c r="FN67" s="104"/>
      <c r="FO67" s="104"/>
      <c r="FP67" s="104"/>
      <c r="FQ67" s="104"/>
      <c r="FR67" s="104"/>
      <c r="FS67" s="104"/>
      <c r="FT67" s="104"/>
      <c r="FU67" s="104"/>
      <c r="FV67" s="104"/>
      <c r="FW67" s="104"/>
      <c r="FX67" s="104"/>
      <c r="FY67" s="104"/>
      <c r="FZ67" s="104"/>
      <c r="GA67" s="104"/>
      <c r="GB67" s="104"/>
      <c r="GC67" s="104"/>
      <c r="GD67" s="104"/>
      <c r="GE67" s="104"/>
      <c r="GF67" s="104"/>
      <c r="GG67" s="104"/>
      <c r="GH67" s="104"/>
      <c r="GI67" s="104"/>
      <c r="GJ67" s="104"/>
      <c r="GK67" s="104"/>
      <c r="GL67" s="104"/>
      <c r="GM67" s="104"/>
      <c r="GN67" s="104"/>
      <c r="GO67" s="104"/>
      <c r="GP67" s="104"/>
      <c r="GQ67" s="104"/>
      <c r="GR67" s="104"/>
      <c r="GS67" s="104"/>
      <c r="GT67" s="104"/>
      <c r="GU67" s="104"/>
      <c r="GV67" s="104"/>
      <c r="GW67" s="104"/>
      <c r="GX67" s="104"/>
      <c r="GY67" s="104"/>
      <c r="GZ67" s="104"/>
      <c r="HA67" s="104"/>
      <c r="HB67" s="104"/>
      <c r="HC67" s="104"/>
      <c r="HD67" s="104"/>
      <c r="HE67" s="104"/>
      <c r="HF67" s="104"/>
      <c r="HG67" s="104"/>
      <c r="HH67" s="104"/>
      <c r="HI67" s="104"/>
      <c r="HJ67" s="104"/>
      <c r="HK67" s="104"/>
      <c r="HL67" s="104"/>
      <c r="HM67" s="104"/>
      <c r="HN67" s="104"/>
      <c r="HO67" s="104"/>
      <c r="HP67" s="104"/>
      <c r="HQ67" s="104"/>
      <c r="HR67" s="104"/>
      <c r="HS67" s="104"/>
      <c r="HT67" s="104"/>
      <c r="HU67" s="104"/>
      <c r="HV67" s="104"/>
      <c r="HW67" s="104"/>
      <c r="HX67" s="104"/>
      <c r="HY67" s="104"/>
      <c r="HZ67" s="104"/>
    </row>
    <row r="68" spans="1:234" s="55" customFormat="1" x14ac:dyDescent="0.25">
      <c r="A68" s="104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  <c r="BL68" s="104"/>
      <c r="BM68" s="104"/>
      <c r="BN68" s="104"/>
      <c r="BO68" s="104"/>
      <c r="BP68" s="104"/>
      <c r="BQ68" s="104"/>
      <c r="BR68" s="104"/>
      <c r="BS68" s="104"/>
      <c r="BT68" s="104"/>
      <c r="BU68" s="104"/>
      <c r="BV68" s="104"/>
      <c r="BW68" s="104"/>
      <c r="BX68" s="104"/>
      <c r="BY68" s="104"/>
      <c r="BZ68" s="104"/>
      <c r="CA68" s="104"/>
      <c r="CB68" s="104"/>
      <c r="CC68" s="104"/>
      <c r="CD68" s="104"/>
      <c r="CE68" s="104"/>
      <c r="CF68" s="104"/>
      <c r="CG68" s="104"/>
      <c r="CH68" s="104"/>
      <c r="CI68" s="104"/>
      <c r="CJ68" s="104"/>
      <c r="CK68" s="104"/>
      <c r="CL68" s="104"/>
      <c r="CM68" s="104"/>
      <c r="CN68" s="104"/>
      <c r="CO68" s="104"/>
      <c r="CP68" s="104"/>
      <c r="CQ68" s="104"/>
      <c r="CR68" s="104"/>
      <c r="CS68" s="104"/>
      <c r="CT68" s="104"/>
      <c r="CU68" s="104"/>
      <c r="CV68" s="104"/>
      <c r="CW68" s="104"/>
      <c r="CX68" s="104"/>
      <c r="CY68" s="104"/>
      <c r="CZ68" s="104"/>
      <c r="DA68" s="104"/>
      <c r="DB68" s="104"/>
      <c r="DC68" s="104"/>
      <c r="DD68" s="104"/>
      <c r="DE68" s="104"/>
      <c r="DF68" s="104"/>
      <c r="DG68" s="104"/>
      <c r="DH68" s="104"/>
      <c r="DI68" s="104"/>
      <c r="DJ68" s="104"/>
      <c r="DK68" s="104"/>
      <c r="DL68" s="104"/>
      <c r="DM68" s="104"/>
      <c r="DN68" s="104"/>
      <c r="DO68" s="104"/>
      <c r="DP68" s="104"/>
      <c r="DQ68" s="104"/>
      <c r="DR68" s="104"/>
      <c r="DS68" s="104"/>
      <c r="DT68" s="104"/>
      <c r="DU68" s="104"/>
      <c r="DV68" s="104"/>
      <c r="DW68" s="104"/>
      <c r="DX68" s="104"/>
      <c r="DY68" s="104"/>
      <c r="DZ68" s="104"/>
      <c r="EA68" s="104"/>
      <c r="EB68" s="104"/>
      <c r="EC68" s="104"/>
      <c r="ED68" s="104"/>
      <c r="EE68" s="104"/>
      <c r="EF68" s="104"/>
      <c r="EG68" s="104"/>
      <c r="EH68" s="104"/>
      <c r="EI68" s="104"/>
      <c r="EJ68" s="104"/>
      <c r="EK68" s="104"/>
      <c r="EL68" s="104"/>
      <c r="EM68" s="104"/>
      <c r="EN68" s="104"/>
      <c r="EO68" s="104"/>
      <c r="EP68" s="104"/>
      <c r="EQ68" s="104"/>
      <c r="ER68" s="104"/>
      <c r="ES68" s="104"/>
      <c r="ET68" s="104"/>
      <c r="EU68" s="104"/>
      <c r="EV68" s="104"/>
      <c r="EW68" s="104"/>
      <c r="EX68" s="104"/>
      <c r="EY68" s="104"/>
      <c r="EZ68" s="104"/>
      <c r="FA68" s="104"/>
      <c r="FB68" s="104"/>
      <c r="FC68" s="104"/>
      <c r="FD68" s="104"/>
      <c r="FE68" s="104"/>
      <c r="FF68" s="104"/>
      <c r="FG68" s="104"/>
      <c r="FH68" s="104"/>
      <c r="FI68" s="104"/>
      <c r="FJ68" s="104"/>
      <c r="FK68" s="104"/>
      <c r="FL68" s="104"/>
      <c r="FM68" s="104"/>
      <c r="FN68" s="104"/>
      <c r="FO68" s="104"/>
      <c r="FP68" s="104"/>
      <c r="FQ68" s="104"/>
      <c r="FR68" s="104"/>
      <c r="FS68" s="104"/>
      <c r="FT68" s="104"/>
      <c r="FU68" s="104"/>
      <c r="FV68" s="104"/>
      <c r="FW68" s="104"/>
      <c r="FX68" s="104"/>
      <c r="FY68" s="104"/>
      <c r="FZ68" s="104"/>
      <c r="GA68" s="104"/>
      <c r="GB68" s="104"/>
      <c r="GC68" s="104"/>
      <c r="GD68" s="104"/>
      <c r="GE68" s="104"/>
      <c r="GF68" s="104"/>
      <c r="GG68" s="104"/>
      <c r="GH68" s="104"/>
      <c r="GI68" s="104"/>
      <c r="GJ68" s="104"/>
      <c r="GK68" s="104"/>
      <c r="GL68" s="104"/>
      <c r="GM68" s="104"/>
      <c r="GN68" s="104"/>
      <c r="GO68" s="104"/>
      <c r="GP68" s="104"/>
      <c r="GQ68" s="104"/>
      <c r="GR68" s="104"/>
      <c r="GS68" s="104"/>
      <c r="GT68" s="104"/>
      <c r="GU68" s="104"/>
      <c r="GV68" s="104"/>
      <c r="GW68" s="104"/>
      <c r="GX68" s="104"/>
      <c r="GY68" s="104"/>
      <c r="GZ68" s="104"/>
      <c r="HA68" s="104"/>
      <c r="HB68" s="104"/>
      <c r="HC68" s="104"/>
      <c r="HD68" s="104"/>
      <c r="HE68" s="104"/>
      <c r="HF68" s="104"/>
      <c r="HG68" s="104"/>
      <c r="HH68" s="104"/>
      <c r="HI68" s="104"/>
      <c r="HJ68" s="104"/>
      <c r="HK68" s="104"/>
      <c r="HL68" s="104"/>
      <c r="HM68" s="104"/>
      <c r="HN68" s="104"/>
      <c r="HO68" s="104"/>
      <c r="HP68" s="104"/>
      <c r="HQ68" s="104"/>
      <c r="HR68" s="104"/>
      <c r="HS68" s="104"/>
      <c r="HT68" s="104"/>
      <c r="HU68" s="104"/>
      <c r="HV68" s="104"/>
      <c r="HW68" s="104"/>
      <c r="HX68" s="104"/>
      <c r="HY68" s="104"/>
      <c r="HZ68" s="104"/>
    </row>
    <row r="69" spans="1:234" s="55" customFormat="1" x14ac:dyDescent="0.25">
      <c r="A69" s="104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BL69" s="104"/>
      <c r="BM69" s="104"/>
      <c r="BN69" s="104"/>
      <c r="BO69" s="104"/>
      <c r="BP69" s="104"/>
      <c r="BQ69" s="104"/>
      <c r="BR69" s="104"/>
      <c r="BS69" s="104"/>
      <c r="BT69" s="104"/>
      <c r="BU69" s="104"/>
      <c r="BV69" s="104"/>
      <c r="BW69" s="104"/>
      <c r="BX69" s="104"/>
      <c r="BY69" s="104"/>
      <c r="BZ69" s="104"/>
      <c r="CA69" s="104"/>
      <c r="CB69" s="104"/>
      <c r="CC69" s="104"/>
      <c r="CD69" s="104"/>
      <c r="CE69" s="104"/>
      <c r="CF69" s="104"/>
      <c r="CG69" s="104"/>
      <c r="CH69" s="104"/>
      <c r="CI69" s="104"/>
      <c r="CJ69" s="104"/>
      <c r="CK69" s="104"/>
      <c r="CL69" s="104"/>
      <c r="CM69" s="104"/>
      <c r="CN69" s="104"/>
      <c r="CO69" s="104"/>
      <c r="CP69" s="104"/>
      <c r="CQ69" s="104"/>
      <c r="CR69" s="104"/>
      <c r="CS69" s="104"/>
      <c r="CT69" s="104"/>
      <c r="CU69" s="104"/>
      <c r="CV69" s="104"/>
      <c r="CW69" s="104"/>
      <c r="CX69" s="104"/>
      <c r="CY69" s="104"/>
      <c r="CZ69" s="104"/>
      <c r="DA69" s="104"/>
      <c r="DB69" s="104"/>
      <c r="DC69" s="104"/>
      <c r="DD69" s="104"/>
      <c r="DE69" s="104"/>
      <c r="DF69" s="104"/>
      <c r="DG69" s="104"/>
      <c r="DH69" s="104"/>
      <c r="DI69" s="104"/>
      <c r="DJ69" s="104"/>
      <c r="DK69" s="104"/>
      <c r="DL69" s="104"/>
      <c r="DM69" s="104"/>
      <c r="DN69" s="104"/>
      <c r="DO69" s="104"/>
      <c r="DP69" s="104"/>
      <c r="DQ69" s="104"/>
      <c r="DR69" s="104"/>
      <c r="DS69" s="104"/>
      <c r="DT69" s="104"/>
      <c r="DU69" s="104"/>
      <c r="DV69" s="104"/>
      <c r="DW69" s="104"/>
      <c r="DX69" s="104"/>
      <c r="DY69" s="104"/>
      <c r="DZ69" s="104"/>
      <c r="EA69" s="104"/>
      <c r="EB69" s="104"/>
      <c r="EC69" s="104"/>
      <c r="ED69" s="104"/>
      <c r="EE69" s="104"/>
      <c r="EF69" s="104"/>
      <c r="EG69" s="104"/>
      <c r="EH69" s="104"/>
      <c r="EI69" s="104"/>
      <c r="EJ69" s="104"/>
      <c r="EK69" s="104"/>
      <c r="EL69" s="104"/>
      <c r="EM69" s="104"/>
      <c r="EN69" s="104"/>
      <c r="EO69" s="104"/>
      <c r="EP69" s="104"/>
      <c r="EQ69" s="104"/>
      <c r="ER69" s="104"/>
      <c r="ES69" s="104"/>
      <c r="ET69" s="104"/>
      <c r="EU69" s="104"/>
      <c r="EV69" s="104"/>
      <c r="EW69" s="104"/>
      <c r="EX69" s="104"/>
      <c r="EY69" s="104"/>
      <c r="EZ69" s="104"/>
      <c r="FA69" s="104"/>
      <c r="FB69" s="104"/>
      <c r="FC69" s="104"/>
      <c r="FD69" s="104"/>
      <c r="FE69" s="104"/>
      <c r="FF69" s="104"/>
      <c r="FG69" s="104"/>
      <c r="FH69" s="104"/>
      <c r="FI69" s="104"/>
      <c r="FJ69" s="104"/>
      <c r="FK69" s="104"/>
      <c r="FL69" s="104"/>
      <c r="FM69" s="104"/>
      <c r="FN69" s="104"/>
      <c r="FO69" s="104"/>
      <c r="FP69" s="104"/>
      <c r="FQ69" s="104"/>
      <c r="FR69" s="104"/>
      <c r="FS69" s="104"/>
      <c r="FT69" s="104"/>
      <c r="FU69" s="104"/>
      <c r="FV69" s="104"/>
      <c r="FW69" s="104"/>
      <c r="FX69" s="104"/>
      <c r="FY69" s="104"/>
      <c r="FZ69" s="104"/>
      <c r="GA69" s="104"/>
      <c r="GB69" s="104"/>
      <c r="GC69" s="104"/>
      <c r="GD69" s="104"/>
      <c r="GE69" s="104"/>
      <c r="GF69" s="104"/>
      <c r="GG69" s="104"/>
      <c r="GH69" s="104"/>
      <c r="GI69" s="104"/>
      <c r="GJ69" s="104"/>
      <c r="GK69" s="104"/>
      <c r="GL69" s="104"/>
      <c r="GM69" s="104"/>
      <c r="GN69" s="104"/>
      <c r="GO69" s="104"/>
      <c r="GP69" s="104"/>
      <c r="GQ69" s="104"/>
      <c r="GR69" s="104"/>
      <c r="GS69" s="104"/>
      <c r="GT69" s="104"/>
      <c r="GU69" s="104"/>
      <c r="GV69" s="104"/>
      <c r="GW69" s="104"/>
      <c r="GX69" s="104"/>
      <c r="GY69" s="104"/>
      <c r="GZ69" s="104"/>
      <c r="HA69" s="104"/>
      <c r="HB69" s="104"/>
      <c r="HC69" s="104"/>
      <c r="HD69" s="104"/>
      <c r="HE69" s="104"/>
      <c r="HF69" s="104"/>
      <c r="HG69" s="104"/>
      <c r="HH69" s="104"/>
      <c r="HI69" s="104"/>
      <c r="HJ69" s="104"/>
      <c r="HK69" s="104"/>
      <c r="HL69" s="104"/>
      <c r="HM69" s="104"/>
      <c r="HN69" s="104"/>
      <c r="HO69" s="104"/>
      <c r="HP69" s="104"/>
      <c r="HQ69" s="104"/>
      <c r="HR69" s="104"/>
      <c r="HS69" s="104"/>
      <c r="HT69" s="104"/>
      <c r="HU69" s="104"/>
      <c r="HV69" s="104"/>
      <c r="HW69" s="104"/>
      <c r="HX69" s="104"/>
      <c r="HY69" s="104"/>
      <c r="HZ69" s="104"/>
    </row>
    <row r="70" spans="1:234" s="55" customFormat="1" x14ac:dyDescent="0.25">
      <c r="A70" s="104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BL70" s="104"/>
      <c r="BM70" s="104"/>
      <c r="BN70" s="104"/>
      <c r="BO70" s="104"/>
      <c r="BP70" s="104"/>
      <c r="BQ70" s="104"/>
      <c r="BR70" s="104"/>
      <c r="BS70" s="104"/>
      <c r="BT70" s="104"/>
      <c r="BU70" s="104"/>
      <c r="BV70" s="104"/>
      <c r="BW70" s="104"/>
      <c r="BX70" s="104"/>
      <c r="BY70" s="104"/>
      <c r="BZ70" s="104"/>
      <c r="CA70" s="104"/>
      <c r="CB70" s="104"/>
      <c r="CC70" s="104"/>
      <c r="CD70" s="104"/>
      <c r="CE70" s="104"/>
      <c r="CF70" s="104"/>
      <c r="CG70" s="104"/>
      <c r="CH70" s="104"/>
      <c r="CI70" s="104"/>
      <c r="CJ70" s="104"/>
      <c r="CK70" s="104"/>
      <c r="CL70" s="104"/>
      <c r="CM70" s="104"/>
      <c r="CN70" s="104"/>
      <c r="CO70" s="104"/>
      <c r="CP70" s="104"/>
      <c r="CQ70" s="104"/>
      <c r="CR70" s="104"/>
      <c r="CS70" s="104"/>
      <c r="CT70" s="104"/>
      <c r="CU70" s="104"/>
      <c r="CV70" s="104"/>
      <c r="CW70" s="104"/>
      <c r="CX70" s="104"/>
      <c r="CY70" s="104"/>
      <c r="CZ70" s="104"/>
      <c r="DA70" s="104"/>
      <c r="DB70" s="104"/>
      <c r="DC70" s="104"/>
      <c r="DD70" s="104"/>
      <c r="DE70" s="104"/>
      <c r="DF70" s="104"/>
      <c r="DG70" s="104"/>
      <c r="DH70" s="104"/>
      <c r="DI70" s="104"/>
      <c r="DJ70" s="104"/>
      <c r="DK70" s="104"/>
      <c r="DL70" s="104"/>
      <c r="DM70" s="104"/>
      <c r="DN70" s="104"/>
      <c r="DO70" s="104"/>
      <c r="DP70" s="104"/>
      <c r="DQ70" s="104"/>
      <c r="DR70" s="104"/>
      <c r="DS70" s="104"/>
      <c r="DT70" s="104"/>
      <c r="DU70" s="104"/>
      <c r="DV70" s="104"/>
      <c r="DW70" s="104"/>
      <c r="DX70" s="104"/>
      <c r="DY70" s="104"/>
      <c r="DZ70" s="104"/>
      <c r="EA70" s="104"/>
      <c r="EB70" s="104"/>
      <c r="EC70" s="104"/>
      <c r="ED70" s="104"/>
      <c r="EE70" s="104"/>
      <c r="EF70" s="104"/>
      <c r="EG70" s="104"/>
      <c r="EH70" s="104"/>
      <c r="EI70" s="104"/>
      <c r="EJ70" s="104"/>
      <c r="EK70" s="104"/>
      <c r="EL70" s="104"/>
      <c r="EM70" s="104"/>
      <c r="EN70" s="104"/>
      <c r="EO70" s="104"/>
      <c r="EP70" s="104"/>
      <c r="EQ70" s="104"/>
      <c r="ER70" s="104"/>
      <c r="ES70" s="104"/>
      <c r="ET70" s="104"/>
      <c r="EU70" s="104"/>
      <c r="EV70" s="104"/>
      <c r="EW70" s="104"/>
      <c r="EX70" s="104"/>
      <c r="EY70" s="104"/>
      <c r="EZ70" s="104"/>
      <c r="FA70" s="104"/>
      <c r="FB70" s="104"/>
      <c r="FC70" s="104"/>
      <c r="FD70" s="104"/>
      <c r="FE70" s="104"/>
      <c r="FF70" s="104"/>
      <c r="FG70" s="104"/>
      <c r="FH70" s="104"/>
      <c r="FI70" s="104"/>
      <c r="FJ70" s="104"/>
      <c r="FK70" s="104"/>
      <c r="FL70" s="104"/>
      <c r="FM70" s="104"/>
      <c r="FN70" s="104"/>
      <c r="FO70" s="104"/>
      <c r="FP70" s="104"/>
      <c r="FQ70" s="104"/>
      <c r="FR70" s="104"/>
      <c r="FS70" s="104"/>
      <c r="FT70" s="104"/>
      <c r="FU70" s="104"/>
      <c r="FV70" s="104"/>
      <c r="FW70" s="104"/>
      <c r="FX70" s="104"/>
      <c r="FY70" s="104"/>
      <c r="FZ70" s="104"/>
      <c r="GA70" s="104"/>
      <c r="GB70" s="104"/>
      <c r="GC70" s="104"/>
      <c r="GD70" s="104"/>
      <c r="GE70" s="104"/>
      <c r="GF70" s="104"/>
      <c r="GG70" s="104"/>
      <c r="GH70" s="104"/>
      <c r="GI70" s="104"/>
      <c r="GJ70" s="104"/>
      <c r="GK70" s="104"/>
      <c r="GL70" s="104"/>
      <c r="GM70" s="104"/>
      <c r="GN70" s="104"/>
      <c r="GO70" s="104"/>
      <c r="GP70" s="104"/>
      <c r="GQ70" s="104"/>
      <c r="GR70" s="104"/>
      <c r="GS70" s="104"/>
      <c r="GT70" s="104"/>
      <c r="GU70" s="104"/>
      <c r="GV70" s="104"/>
      <c r="GW70" s="104"/>
      <c r="GX70" s="104"/>
      <c r="GY70" s="104"/>
      <c r="GZ70" s="104"/>
      <c r="HA70" s="104"/>
      <c r="HB70" s="104"/>
      <c r="HC70" s="104"/>
      <c r="HD70" s="104"/>
      <c r="HE70" s="104"/>
      <c r="HF70" s="104"/>
      <c r="HG70" s="104"/>
      <c r="HH70" s="104"/>
      <c r="HI70" s="104"/>
      <c r="HJ70" s="104"/>
      <c r="HK70" s="104"/>
      <c r="HL70" s="104"/>
      <c r="HM70" s="104"/>
      <c r="HN70" s="104"/>
      <c r="HO70" s="104"/>
      <c r="HP70" s="104"/>
      <c r="HQ70" s="104"/>
      <c r="HR70" s="104"/>
      <c r="HS70" s="104"/>
      <c r="HT70" s="104"/>
      <c r="HU70" s="104"/>
      <c r="HV70" s="104"/>
      <c r="HW70" s="104"/>
      <c r="HX70" s="104"/>
      <c r="HY70" s="104"/>
      <c r="HZ70" s="104"/>
    </row>
    <row r="71" spans="1:234" s="55" customFormat="1" x14ac:dyDescent="0.25">
      <c r="A71" s="104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 s="104"/>
      <c r="BT71" s="104"/>
      <c r="BU71" s="104"/>
      <c r="BV71" s="104"/>
      <c r="BW71" s="104"/>
      <c r="BX71" s="104"/>
      <c r="BY71" s="104"/>
      <c r="BZ71" s="104"/>
      <c r="CA71" s="104"/>
      <c r="CB71" s="104"/>
      <c r="CC71" s="104"/>
      <c r="CD71" s="104"/>
      <c r="CE71" s="104"/>
      <c r="CF71" s="104"/>
      <c r="CG71" s="104"/>
      <c r="CH71" s="104"/>
      <c r="CI71" s="104"/>
      <c r="CJ71" s="104"/>
      <c r="CK71" s="104"/>
      <c r="CL71" s="104"/>
      <c r="CM71" s="104"/>
      <c r="CN71" s="104"/>
      <c r="CO71" s="104"/>
      <c r="CP71" s="104"/>
      <c r="CQ71" s="104"/>
      <c r="CR71" s="104"/>
      <c r="CS71" s="104"/>
      <c r="CT71" s="104"/>
      <c r="CU71" s="104"/>
      <c r="CV71" s="104"/>
      <c r="CW71" s="104"/>
      <c r="CX71" s="104"/>
      <c r="CY71" s="104"/>
      <c r="CZ71" s="104"/>
      <c r="DA71" s="104"/>
      <c r="DB71" s="104"/>
      <c r="DC71" s="104"/>
      <c r="DD71" s="104"/>
      <c r="DE71" s="104"/>
      <c r="DF71" s="104"/>
      <c r="DG71" s="104"/>
      <c r="DH71" s="104"/>
      <c r="DI71" s="104"/>
      <c r="DJ71" s="104"/>
      <c r="DK71" s="104"/>
      <c r="DL71" s="104"/>
      <c r="DM71" s="104"/>
      <c r="DN71" s="104"/>
      <c r="DO71" s="104"/>
      <c r="DP71" s="104"/>
      <c r="DQ71" s="104"/>
      <c r="DR71" s="104"/>
      <c r="DS71" s="104"/>
      <c r="DT71" s="104"/>
      <c r="DU71" s="104"/>
      <c r="DV71" s="104"/>
      <c r="DW71" s="104"/>
      <c r="DX71" s="104"/>
      <c r="DY71" s="104"/>
      <c r="DZ71" s="104"/>
      <c r="EA71" s="104"/>
      <c r="EB71" s="104"/>
      <c r="EC71" s="104"/>
      <c r="ED71" s="104"/>
      <c r="EE71" s="104"/>
      <c r="EF71" s="104"/>
      <c r="EG71" s="104"/>
      <c r="EH71" s="104"/>
      <c r="EI71" s="104"/>
      <c r="EJ71" s="104"/>
      <c r="EK71" s="104"/>
      <c r="EL71" s="104"/>
      <c r="EM71" s="104"/>
      <c r="EN71" s="104"/>
      <c r="EO71" s="104"/>
      <c r="EP71" s="104"/>
      <c r="EQ71" s="104"/>
      <c r="ER71" s="104"/>
      <c r="ES71" s="104"/>
      <c r="ET71" s="104"/>
      <c r="EU71" s="104"/>
      <c r="EV71" s="104"/>
      <c r="EW71" s="104"/>
      <c r="EX71" s="104"/>
      <c r="EY71" s="104"/>
      <c r="EZ71" s="104"/>
      <c r="FA71" s="104"/>
      <c r="FB71" s="104"/>
      <c r="FC71" s="104"/>
      <c r="FD71" s="104"/>
      <c r="FE71" s="104"/>
      <c r="FF71" s="104"/>
      <c r="FG71" s="104"/>
      <c r="FH71" s="104"/>
      <c r="FI71" s="104"/>
      <c r="FJ71" s="104"/>
      <c r="FK71" s="104"/>
      <c r="FL71" s="104"/>
      <c r="FM71" s="104"/>
      <c r="FN71" s="104"/>
      <c r="FO71" s="104"/>
      <c r="FP71" s="104"/>
      <c r="FQ71" s="104"/>
      <c r="FR71" s="104"/>
      <c r="FS71" s="104"/>
      <c r="FT71" s="104"/>
      <c r="FU71" s="104"/>
      <c r="FV71" s="104"/>
      <c r="FW71" s="104"/>
      <c r="FX71" s="104"/>
      <c r="FY71" s="104"/>
      <c r="FZ71" s="104"/>
      <c r="GA71" s="104"/>
      <c r="GB71" s="104"/>
      <c r="GC71" s="104"/>
      <c r="GD71" s="104"/>
      <c r="GE71" s="104"/>
      <c r="GF71" s="104"/>
      <c r="GG71" s="104"/>
      <c r="GH71" s="104"/>
      <c r="GI71" s="104"/>
      <c r="GJ71" s="104"/>
      <c r="GK71" s="104"/>
      <c r="GL71" s="104"/>
      <c r="GM71" s="104"/>
      <c r="GN71" s="104"/>
      <c r="GO71" s="104"/>
      <c r="GP71" s="104"/>
      <c r="GQ71" s="104"/>
      <c r="GR71" s="104"/>
      <c r="GS71" s="104"/>
      <c r="GT71" s="104"/>
      <c r="GU71" s="104"/>
      <c r="GV71" s="104"/>
      <c r="GW71" s="104"/>
      <c r="GX71" s="104"/>
      <c r="GY71" s="104"/>
      <c r="GZ71" s="104"/>
      <c r="HA71" s="104"/>
      <c r="HB71" s="104"/>
      <c r="HC71" s="104"/>
      <c r="HD71" s="104"/>
      <c r="HE71" s="104"/>
      <c r="HF71" s="104"/>
      <c r="HG71" s="104"/>
      <c r="HH71" s="104"/>
      <c r="HI71" s="104"/>
      <c r="HJ71" s="104"/>
      <c r="HK71" s="104"/>
      <c r="HL71" s="104"/>
      <c r="HM71" s="104"/>
      <c r="HN71" s="104"/>
      <c r="HO71" s="104"/>
      <c r="HP71" s="104"/>
      <c r="HQ71" s="104"/>
      <c r="HR71" s="104"/>
      <c r="HS71" s="104"/>
      <c r="HT71" s="104"/>
      <c r="HU71" s="104"/>
      <c r="HV71" s="104"/>
      <c r="HW71" s="104"/>
      <c r="HX71" s="104"/>
      <c r="HY71" s="104"/>
      <c r="HZ71" s="104"/>
    </row>
    <row r="72" spans="1:234" s="55" customFormat="1" x14ac:dyDescent="0.25">
      <c r="A72" s="104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BL72" s="104"/>
      <c r="BM72" s="104"/>
      <c r="BN72" s="104"/>
      <c r="BO72" s="104"/>
      <c r="BP72" s="104"/>
      <c r="BQ72" s="104"/>
      <c r="BR72" s="104"/>
      <c r="BS72" s="104"/>
      <c r="BT72" s="104"/>
      <c r="BU72" s="104"/>
      <c r="BV72" s="104"/>
      <c r="BW72" s="104"/>
      <c r="BX72" s="104"/>
      <c r="BY72" s="104"/>
      <c r="BZ72" s="104"/>
      <c r="CA72" s="104"/>
      <c r="CB72" s="104"/>
      <c r="CC72" s="104"/>
      <c r="CD72" s="104"/>
      <c r="CE72" s="104"/>
      <c r="CF72" s="104"/>
      <c r="CG72" s="104"/>
      <c r="CH72" s="104"/>
      <c r="CI72" s="104"/>
      <c r="CJ72" s="104"/>
      <c r="CK72" s="104"/>
      <c r="CL72" s="104"/>
      <c r="CM72" s="104"/>
      <c r="CN72" s="104"/>
      <c r="CO72" s="104"/>
      <c r="CP72" s="104"/>
      <c r="CQ72" s="104"/>
      <c r="CR72" s="104"/>
      <c r="CS72" s="104"/>
      <c r="CT72" s="104"/>
      <c r="CU72" s="104"/>
      <c r="CV72" s="104"/>
      <c r="CW72" s="104"/>
      <c r="CX72" s="104"/>
      <c r="CY72" s="104"/>
      <c r="CZ72" s="104"/>
      <c r="DA72" s="104"/>
      <c r="DB72" s="104"/>
      <c r="DC72" s="104"/>
      <c r="DD72" s="104"/>
      <c r="DE72" s="104"/>
      <c r="DF72" s="104"/>
      <c r="DG72" s="104"/>
      <c r="DH72" s="104"/>
      <c r="DI72" s="104"/>
      <c r="DJ72" s="104"/>
      <c r="DK72" s="104"/>
      <c r="DL72" s="104"/>
      <c r="DM72" s="104"/>
      <c r="DN72" s="104"/>
      <c r="DO72" s="104"/>
      <c r="DP72" s="104"/>
      <c r="DQ72" s="104"/>
      <c r="DR72" s="104"/>
      <c r="DS72" s="104"/>
      <c r="DT72" s="104"/>
      <c r="DU72" s="104"/>
      <c r="DV72" s="104"/>
      <c r="DW72" s="104"/>
      <c r="DX72" s="104"/>
      <c r="DY72" s="104"/>
      <c r="DZ72" s="104"/>
      <c r="EA72" s="104"/>
      <c r="EB72" s="104"/>
      <c r="EC72" s="104"/>
      <c r="ED72" s="104"/>
      <c r="EE72" s="104"/>
      <c r="EF72" s="104"/>
      <c r="EG72" s="104"/>
      <c r="EH72" s="104"/>
      <c r="EI72" s="104"/>
      <c r="EJ72" s="104"/>
      <c r="EK72" s="104"/>
      <c r="EL72" s="104"/>
      <c r="EM72" s="104"/>
      <c r="EN72" s="104"/>
      <c r="EO72" s="104"/>
      <c r="EP72" s="104"/>
      <c r="EQ72" s="104"/>
      <c r="ER72" s="104"/>
      <c r="ES72" s="104"/>
      <c r="ET72" s="104"/>
      <c r="EU72" s="104"/>
      <c r="EV72" s="104"/>
      <c r="EW72" s="104"/>
      <c r="EX72" s="104"/>
      <c r="EY72" s="104"/>
      <c r="EZ72" s="104"/>
      <c r="FA72" s="104"/>
      <c r="FB72" s="104"/>
      <c r="FC72" s="104"/>
      <c r="FD72" s="104"/>
      <c r="FE72" s="104"/>
      <c r="FF72" s="104"/>
      <c r="FG72" s="104"/>
      <c r="FH72" s="104"/>
      <c r="FI72" s="104"/>
      <c r="FJ72" s="104"/>
      <c r="FK72" s="104"/>
      <c r="FL72" s="104"/>
      <c r="FM72" s="104"/>
      <c r="FN72" s="104"/>
      <c r="FO72" s="104"/>
      <c r="FP72" s="104"/>
      <c r="FQ72" s="104"/>
      <c r="FR72" s="104"/>
      <c r="FS72" s="104"/>
      <c r="FT72" s="104"/>
      <c r="FU72" s="104"/>
      <c r="FV72" s="104"/>
      <c r="FW72" s="104"/>
      <c r="FX72" s="104"/>
      <c r="FY72" s="104"/>
      <c r="FZ72" s="104"/>
      <c r="GA72" s="104"/>
      <c r="GB72" s="104"/>
      <c r="GC72" s="104"/>
      <c r="GD72" s="104"/>
      <c r="GE72" s="104"/>
      <c r="GF72" s="104"/>
      <c r="GG72" s="104"/>
      <c r="GH72" s="104"/>
      <c r="GI72" s="104"/>
      <c r="GJ72" s="104"/>
      <c r="GK72" s="104"/>
      <c r="GL72" s="104"/>
      <c r="GM72" s="104"/>
      <c r="GN72" s="104"/>
      <c r="GO72" s="104"/>
      <c r="GP72" s="104"/>
      <c r="GQ72" s="104"/>
      <c r="GR72" s="104"/>
      <c r="GS72" s="104"/>
      <c r="GT72" s="104"/>
      <c r="GU72" s="104"/>
      <c r="GV72" s="104"/>
      <c r="GW72" s="104"/>
      <c r="GX72" s="104"/>
      <c r="GY72" s="104"/>
      <c r="GZ72" s="104"/>
      <c r="HA72" s="104"/>
      <c r="HB72" s="104"/>
      <c r="HC72" s="104"/>
      <c r="HD72" s="104"/>
      <c r="HE72" s="104"/>
      <c r="HF72" s="104"/>
      <c r="HG72" s="104"/>
      <c r="HH72" s="104"/>
      <c r="HI72" s="104"/>
      <c r="HJ72" s="104"/>
      <c r="HK72" s="104"/>
      <c r="HL72" s="104"/>
      <c r="HM72" s="104"/>
      <c r="HN72" s="104"/>
      <c r="HO72" s="104"/>
      <c r="HP72" s="104"/>
      <c r="HQ72" s="104"/>
      <c r="HR72" s="104"/>
      <c r="HS72" s="104"/>
      <c r="HT72" s="104"/>
      <c r="HU72" s="104"/>
      <c r="HV72" s="104"/>
      <c r="HW72" s="104"/>
      <c r="HX72" s="104"/>
      <c r="HY72" s="104"/>
      <c r="HZ72" s="104"/>
    </row>
    <row r="73" spans="1:234" s="55" customFormat="1" x14ac:dyDescent="0.25">
      <c r="A73" s="104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  <c r="BL73" s="104"/>
      <c r="BM73" s="104"/>
      <c r="BN73" s="104"/>
      <c r="BO73" s="104"/>
      <c r="BP73" s="104"/>
      <c r="BQ73" s="104"/>
      <c r="BR73" s="104"/>
      <c r="BS73" s="104"/>
      <c r="BT73" s="104"/>
      <c r="BU73" s="104"/>
      <c r="BV73" s="104"/>
      <c r="BW73" s="104"/>
      <c r="BX73" s="104"/>
      <c r="BY73" s="104"/>
      <c r="BZ73" s="104"/>
      <c r="CA73" s="104"/>
      <c r="CB73" s="104"/>
      <c r="CC73" s="104"/>
      <c r="CD73" s="104"/>
      <c r="CE73" s="104"/>
      <c r="CF73" s="104"/>
      <c r="CG73" s="104"/>
      <c r="CH73" s="104"/>
      <c r="CI73" s="104"/>
      <c r="CJ73" s="104"/>
      <c r="CK73" s="104"/>
      <c r="CL73" s="104"/>
      <c r="CM73" s="104"/>
      <c r="CN73" s="104"/>
      <c r="CO73" s="104"/>
      <c r="CP73" s="104"/>
      <c r="CQ73" s="104"/>
      <c r="CR73" s="104"/>
      <c r="CS73" s="104"/>
      <c r="CT73" s="104"/>
      <c r="CU73" s="104"/>
      <c r="CV73" s="104"/>
      <c r="CW73" s="104"/>
      <c r="CX73" s="104"/>
      <c r="CY73" s="104"/>
      <c r="CZ73" s="104"/>
      <c r="DA73" s="104"/>
      <c r="DB73" s="104"/>
      <c r="DC73" s="104"/>
      <c r="DD73" s="104"/>
      <c r="DE73" s="104"/>
      <c r="DF73" s="104"/>
      <c r="DG73" s="104"/>
      <c r="DH73" s="104"/>
      <c r="DI73" s="104"/>
      <c r="DJ73" s="104"/>
      <c r="DK73" s="104"/>
      <c r="DL73" s="104"/>
      <c r="DM73" s="104"/>
      <c r="DN73" s="104"/>
      <c r="DO73" s="104"/>
      <c r="DP73" s="104"/>
      <c r="DQ73" s="104"/>
      <c r="DR73" s="104"/>
      <c r="DS73" s="104"/>
      <c r="DT73" s="104"/>
      <c r="DU73" s="104"/>
      <c r="DV73" s="104"/>
      <c r="DW73" s="104"/>
      <c r="DX73" s="104"/>
      <c r="DY73" s="104"/>
      <c r="DZ73" s="104"/>
      <c r="EA73" s="104"/>
      <c r="EB73" s="104"/>
      <c r="EC73" s="104"/>
      <c r="ED73" s="104"/>
      <c r="EE73" s="104"/>
      <c r="EF73" s="104"/>
      <c r="EG73" s="104"/>
      <c r="EH73" s="104"/>
      <c r="EI73" s="104"/>
      <c r="EJ73" s="104"/>
      <c r="EK73" s="104"/>
      <c r="EL73" s="104"/>
      <c r="EM73" s="104"/>
      <c r="EN73" s="104"/>
      <c r="EO73" s="104"/>
      <c r="EP73" s="104"/>
      <c r="EQ73" s="104"/>
      <c r="ER73" s="104"/>
      <c r="ES73" s="104"/>
      <c r="ET73" s="104"/>
      <c r="EU73" s="104"/>
      <c r="EV73" s="104"/>
      <c r="EW73" s="104"/>
      <c r="EX73" s="104"/>
      <c r="EY73" s="104"/>
      <c r="EZ73" s="104"/>
      <c r="FA73" s="104"/>
      <c r="FB73" s="104"/>
      <c r="FC73" s="104"/>
      <c r="FD73" s="104"/>
      <c r="FE73" s="104"/>
      <c r="FF73" s="104"/>
      <c r="FG73" s="104"/>
      <c r="FH73" s="104"/>
      <c r="FI73" s="104"/>
      <c r="FJ73" s="104"/>
      <c r="FK73" s="104"/>
      <c r="FL73" s="104"/>
      <c r="FM73" s="104"/>
      <c r="FN73" s="104"/>
      <c r="FO73" s="104"/>
      <c r="FP73" s="104"/>
      <c r="FQ73" s="104"/>
      <c r="FR73" s="104"/>
      <c r="FS73" s="104"/>
      <c r="FT73" s="104"/>
      <c r="FU73" s="104"/>
      <c r="FV73" s="104"/>
      <c r="FW73" s="104"/>
      <c r="FX73" s="104"/>
      <c r="FY73" s="104"/>
      <c r="FZ73" s="104"/>
      <c r="GA73" s="104"/>
      <c r="GB73" s="104"/>
      <c r="GC73" s="104"/>
      <c r="GD73" s="104"/>
      <c r="GE73" s="104"/>
      <c r="GF73" s="104"/>
      <c r="GG73" s="104"/>
      <c r="GH73" s="104"/>
      <c r="GI73" s="104"/>
      <c r="GJ73" s="104"/>
      <c r="GK73" s="104"/>
      <c r="GL73" s="104"/>
      <c r="GM73" s="104"/>
      <c r="GN73" s="104"/>
      <c r="GO73" s="104"/>
      <c r="GP73" s="104"/>
      <c r="GQ73" s="104"/>
      <c r="GR73" s="104"/>
      <c r="GS73" s="104"/>
      <c r="GT73" s="104"/>
      <c r="GU73" s="104"/>
      <c r="GV73" s="104"/>
      <c r="GW73" s="104"/>
      <c r="GX73" s="104"/>
      <c r="GY73" s="104"/>
      <c r="GZ73" s="104"/>
      <c r="HA73" s="104"/>
      <c r="HB73" s="104"/>
      <c r="HC73" s="104"/>
      <c r="HD73" s="104"/>
      <c r="HE73" s="104"/>
      <c r="HF73" s="104"/>
      <c r="HG73" s="104"/>
      <c r="HH73" s="104"/>
      <c r="HI73" s="104"/>
      <c r="HJ73" s="104"/>
      <c r="HK73" s="104"/>
      <c r="HL73" s="104"/>
      <c r="HM73" s="104"/>
      <c r="HN73" s="104"/>
      <c r="HO73" s="104"/>
      <c r="HP73" s="104"/>
      <c r="HQ73" s="104"/>
      <c r="HR73" s="104"/>
      <c r="HS73" s="104"/>
      <c r="HT73" s="104"/>
      <c r="HU73" s="104"/>
      <c r="HV73" s="104"/>
      <c r="HW73" s="104"/>
      <c r="HX73" s="104"/>
      <c r="HY73" s="104"/>
      <c r="HZ73" s="104"/>
    </row>
    <row r="74" spans="1:234" s="55" customFormat="1" x14ac:dyDescent="0.25">
      <c r="A74" s="104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  <c r="BM74" s="104"/>
      <c r="BN74" s="104"/>
      <c r="BO74" s="104"/>
      <c r="BP74" s="104"/>
      <c r="BQ74" s="104"/>
      <c r="BR74" s="104"/>
      <c r="BS74" s="104"/>
      <c r="BT74" s="104"/>
      <c r="BU74" s="104"/>
      <c r="BV74" s="104"/>
      <c r="BW74" s="104"/>
      <c r="BX74" s="104"/>
      <c r="BY74" s="104"/>
      <c r="BZ74" s="104"/>
      <c r="CA74" s="104"/>
      <c r="CB74" s="104"/>
      <c r="CC74" s="104"/>
      <c r="CD74" s="104"/>
      <c r="CE74" s="104"/>
      <c r="CF74" s="104"/>
      <c r="CG74" s="104"/>
      <c r="CH74" s="104"/>
      <c r="CI74" s="104"/>
      <c r="CJ74" s="104"/>
      <c r="CK74" s="104"/>
      <c r="CL74" s="104"/>
      <c r="CM74" s="104"/>
      <c r="CN74" s="104"/>
      <c r="CO74" s="104"/>
      <c r="CP74" s="104"/>
      <c r="CQ74" s="104"/>
      <c r="CR74" s="104"/>
      <c r="CS74" s="104"/>
      <c r="CT74" s="104"/>
      <c r="CU74" s="104"/>
      <c r="CV74" s="104"/>
      <c r="CW74" s="104"/>
      <c r="CX74" s="104"/>
      <c r="CY74" s="104"/>
      <c r="CZ74" s="104"/>
      <c r="DA74" s="104"/>
      <c r="DB74" s="104"/>
      <c r="DC74" s="104"/>
      <c r="DD74" s="104"/>
      <c r="DE74" s="104"/>
      <c r="DF74" s="104"/>
      <c r="DG74" s="104"/>
      <c r="DH74" s="104"/>
      <c r="DI74" s="104"/>
      <c r="DJ74" s="104"/>
      <c r="DK74" s="104"/>
      <c r="DL74" s="104"/>
      <c r="DM74" s="104"/>
      <c r="DN74" s="104"/>
      <c r="DO74" s="104"/>
      <c r="DP74" s="104"/>
      <c r="DQ74" s="104"/>
      <c r="DR74" s="104"/>
      <c r="DS74" s="104"/>
      <c r="DT74" s="104"/>
      <c r="DU74" s="104"/>
      <c r="DV74" s="104"/>
      <c r="DW74" s="104"/>
      <c r="DX74" s="104"/>
      <c r="DY74" s="104"/>
      <c r="DZ74" s="104"/>
      <c r="EA74" s="104"/>
      <c r="EB74" s="104"/>
      <c r="EC74" s="104"/>
      <c r="ED74" s="104"/>
      <c r="EE74" s="104"/>
      <c r="EF74" s="104"/>
      <c r="EG74" s="104"/>
      <c r="EH74" s="104"/>
      <c r="EI74" s="104"/>
      <c r="EJ74" s="104"/>
      <c r="EK74" s="104"/>
      <c r="EL74" s="104"/>
      <c r="EM74" s="104"/>
      <c r="EN74" s="104"/>
      <c r="EO74" s="104"/>
      <c r="EP74" s="104"/>
      <c r="EQ74" s="104"/>
      <c r="ER74" s="104"/>
      <c r="ES74" s="104"/>
      <c r="ET74" s="104"/>
      <c r="EU74" s="104"/>
      <c r="EV74" s="104"/>
      <c r="EW74" s="104"/>
      <c r="EX74" s="104"/>
      <c r="EY74" s="104"/>
      <c r="EZ74" s="104"/>
      <c r="FA74" s="104"/>
      <c r="FB74" s="104"/>
      <c r="FC74" s="104"/>
      <c r="FD74" s="104"/>
      <c r="FE74" s="104"/>
      <c r="FF74" s="104"/>
      <c r="FG74" s="104"/>
      <c r="FH74" s="104"/>
      <c r="FI74" s="104"/>
      <c r="FJ74" s="104"/>
      <c r="FK74" s="104"/>
      <c r="FL74" s="104"/>
      <c r="FM74" s="104"/>
      <c r="FN74" s="104"/>
      <c r="FO74" s="104"/>
      <c r="FP74" s="104"/>
      <c r="FQ74" s="104"/>
      <c r="FR74" s="104"/>
      <c r="FS74" s="104"/>
      <c r="FT74" s="104"/>
      <c r="FU74" s="104"/>
      <c r="FV74" s="104"/>
      <c r="FW74" s="104"/>
      <c r="FX74" s="104"/>
      <c r="FY74" s="104"/>
      <c r="FZ74" s="104"/>
      <c r="GA74" s="104"/>
      <c r="GB74" s="104"/>
      <c r="GC74" s="104"/>
      <c r="GD74" s="104"/>
      <c r="GE74" s="104"/>
      <c r="GF74" s="104"/>
      <c r="GG74" s="104"/>
      <c r="GH74" s="104"/>
      <c r="GI74" s="104"/>
      <c r="GJ74" s="104"/>
      <c r="GK74" s="104"/>
      <c r="GL74" s="104"/>
      <c r="GM74" s="104"/>
      <c r="GN74" s="104"/>
      <c r="GO74" s="104"/>
      <c r="GP74" s="104"/>
      <c r="GQ74" s="104"/>
      <c r="GR74" s="104"/>
      <c r="GS74" s="104"/>
      <c r="GT74" s="104"/>
      <c r="GU74" s="104"/>
      <c r="GV74" s="104"/>
      <c r="GW74" s="104"/>
      <c r="GX74" s="104"/>
      <c r="GY74" s="104"/>
      <c r="GZ74" s="104"/>
      <c r="HA74" s="104"/>
      <c r="HB74" s="104"/>
      <c r="HC74" s="104"/>
      <c r="HD74" s="104"/>
      <c r="HE74" s="104"/>
      <c r="HF74" s="104"/>
      <c r="HG74" s="104"/>
      <c r="HH74" s="104"/>
      <c r="HI74" s="104"/>
      <c r="HJ74" s="104"/>
      <c r="HK74" s="104"/>
      <c r="HL74" s="104"/>
      <c r="HM74" s="104"/>
      <c r="HN74" s="104"/>
      <c r="HO74" s="104"/>
      <c r="HP74" s="104"/>
      <c r="HQ74" s="104"/>
      <c r="HR74" s="104"/>
      <c r="HS74" s="104"/>
      <c r="HT74" s="104"/>
      <c r="HU74" s="104"/>
      <c r="HV74" s="104"/>
      <c r="HW74" s="104"/>
      <c r="HX74" s="104"/>
      <c r="HY74" s="104"/>
      <c r="HZ74" s="104"/>
    </row>
    <row r="75" spans="1:234" s="55" customFormat="1" x14ac:dyDescent="0.25">
      <c r="A75" s="104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BL75" s="104"/>
      <c r="BM75" s="104"/>
      <c r="BN75" s="104"/>
      <c r="BO75" s="104"/>
      <c r="BP75" s="104"/>
      <c r="BQ75" s="104"/>
      <c r="BR75" s="104"/>
      <c r="BS75" s="104"/>
      <c r="BT75" s="104"/>
      <c r="BU75" s="104"/>
      <c r="BV75" s="104"/>
      <c r="BW75" s="104"/>
      <c r="BX75" s="104"/>
      <c r="BY75" s="104"/>
      <c r="BZ75" s="104"/>
      <c r="CA75" s="104"/>
      <c r="CB75" s="104"/>
      <c r="CC75" s="104"/>
      <c r="CD75" s="104"/>
      <c r="CE75" s="104"/>
      <c r="CF75" s="104"/>
      <c r="CG75" s="104"/>
      <c r="CH75" s="104"/>
      <c r="CI75" s="104"/>
      <c r="CJ75" s="104"/>
      <c r="CK75" s="104"/>
      <c r="CL75" s="104"/>
      <c r="CM75" s="104"/>
      <c r="CN75" s="104"/>
      <c r="CO75" s="104"/>
      <c r="CP75" s="104"/>
      <c r="CQ75" s="104"/>
      <c r="CR75" s="104"/>
      <c r="CS75" s="104"/>
      <c r="CT75" s="104"/>
      <c r="CU75" s="104"/>
      <c r="CV75" s="104"/>
      <c r="CW75" s="104"/>
      <c r="CX75" s="104"/>
      <c r="CY75" s="104"/>
      <c r="CZ75" s="104"/>
      <c r="DA75" s="104"/>
      <c r="DB75" s="104"/>
      <c r="DC75" s="104"/>
      <c r="DD75" s="104"/>
      <c r="DE75" s="104"/>
      <c r="DF75" s="104"/>
      <c r="DG75" s="104"/>
      <c r="DH75" s="104"/>
      <c r="DI75" s="104"/>
      <c r="DJ75" s="104"/>
      <c r="DK75" s="104"/>
      <c r="DL75" s="104"/>
      <c r="DM75" s="104"/>
      <c r="DN75" s="104"/>
      <c r="DO75" s="104"/>
      <c r="DP75" s="104"/>
      <c r="DQ75" s="104"/>
      <c r="DR75" s="104"/>
      <c r="DS75" s="104"/>
      <c r="DT75" s="104"/>
      <c r="DU75" s="104"/>
      <c r="DV75" s="104"/>
      <c r="DW75" s="104"/>
      <c r="DX75" s="104"/>
      <c r="DY75" s="104"/>
      <c r="DZ75" s="104"/>
      <c r="EA75" s="104"/>
      <c r="EB75" s="104"/>
      <c r="EC75" s="104"/>
      <c r="ED75" s="104"/>
      <c r="EE75" s="104"/>
      <c r="EF75" s="104"/>
      <c r="EG75" s="104"/>
      <c r="EH75" s="104"/>
      <c r="EI75" s="104"/>
      <c r="EJ75" s="104"/>
      <c r="EK75" s="104"/>
      <c r="EL75" s="104"/>
      <c r="EM75" s="104"/>
      <c r="EN75" s="104"/>
      <c r="EO75" s="104"/>
      <c r="EP75" s="104"/>
      <c r="EQ75" s="104"/>
      <c r="ER75" s="104"/>
      <c r="ES75" s="104"/>
      <c r="ET75" s="104"/>
      <c r="EU75" s="104"/>
      <c r="EV75" s="104"/>
      <c r="EW75" s="104"/>
      <c r="EX75" s="104"/>
      <c r="EY75" s="104"/>
      <c r="EZ75" s="104"/>
      <c r="FA75" s="104"/>
      <c r="FB75" s="104"/>
      <c r="FC75" s="104"/>
      <c r="FD75" s="104"/>
      <c r="FE75" s="104"/>
      <c r="FF75" s="104"/>
      <c r="FG75" s="104"/>
      <c r="FH75" s="104"/>
      <c r="FI75" s="104"/>
      <c r="FJ75" s="104"/>
      <c r="FK75" s="104"/>
      <c r="FL75" s="104"/>
      <c r="FM75" s="104"/>
      <c r="FN75" s="104"/>
      <c r="FO75" s="104"/>
      <c r="FP75" s="104"/>
      <c r="FQ75" s="104"/>
      <c r="FR75" s="104"/>
      <c r="FS75" s="104"/>
      <c r="FT75" s="104"/>
      <c r="FU75" s="104"/>
      <c r="FV75" s="104"/>
      <c r="FW75" s="104"/>
      <c r="FX75" s="104"/>
      <c r="FY75" s="104"/>
      <c r="FZ75" s="104"/>
      <c r="GA75" s="104"/>
      <c r="GB75" s="104"/>
      <c r="GC75" s="104"/>
      <c r="GD75" s="104"/>
      <c r="GE75" s="104"/>
      <c r="GF75" s="104"/>
      <c r="GG75" s="104"/>
      <c r="GH75" s="104"/>
      <c r="GI75" s="104"/>
      <c r="GJ75" s="104"/>
      <c r="GK75" s="104"/>
      <c r="GL75" s="104"/>
      <c r="GM75" s="104"/>
      <c r="GN75" s="104"/>
      <c r="GO75" s="104"/>
      <c r="GP75" s="104"/>
      <c r="GQ75" s="104"/>
      <c r="GR75" s="104"/>
      <c r="GS75" s="104"/>
      <c r="GT75" s="104"/>
      <c r="GU75" s="104"/>
      <c r="GV75" s="104"/>
      <c r="GW75" s="104"/>
      <c r="GX75" s="104"/>
      <c r="GY75" s="104"/>
      <c r="GZ75" s="104"/>
      <c r="HA75" s="104"/>
      <c r="HB75" s="104"/>
      <c r="HC75" s="104"/>
      <c r="HD75" s="104"/>
      <c r="HE75" s="104"/>
      <c r="HF75" s="104"/>
      <c r="HG75" s="104"/>
      <c r="HH75" s="104"/>
      <c r="HI75" s="104"/>
      <c r="HJ75" s="104"/>
      <c r="HK75" s="104"/>
      <c r="HL75" s="104"/>
      <c r="HM75" s="104"/>
      <c r="HN75" s="104"/>
      <c r="HO75" s="104"/>
      <c r="HP75" s="104"/>
      <c r="HQ75" s="104"/>
      <c r="HR75" s="104"/>
      <c r="HS75" s="104"/>
      <c r="HT75" s="104"/>
      <c r="HU75" s="104"/>
      <c r="HV75" s="104"/>
      <c r="HW75" s="104"/>
      <c r="HX75" s="104"/>
      <c r="HY75" s="104"/>
      <c r="HZ75" s="104"/>
    </row>
    <row r="76" spans="1:234" s="55" customFormat="1" x14ac:dyDescent="0.25">
      <c r="A76" s="104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BL76" s="104"/>
      <c r="BM76" s="104"/>
      <c r="BN76" s="104"/>
      <c r="BO76" s="104"/>
      <c r="BP76" s="104"/>
      <c r="BQ76" s="104"/>
      <c r="BR76" s="104"/>
      <c r="BS76" s="104"/>
      <c r="BT76" s="104"/>
      <c r="BU76" s="104"/>
      <c r="BV76" s="104"/>
      <c r="BW76" s="104"/>
      <c r="BX76" s="104"/>
      <c r="BY76" s="104"/>
      <c r="BZ76" s="104"/>
      <c r="CA76" s="104"/>
      <c r="CB76" s="104"/>
      <c r="CC76" s="104"/>
      <c r="CD76" s="104"/>
      <c r="CE76" s="104"/>
      <c r="CF76" s="104"/>
      <c r="CG76" s="104"/>
      <c r="CH76" s="104"/>
      <c r="CI76" s="104"/>
      <c r="CJ76" s="104"/>
      <c r="CK76" s="104"/>
      <c r="CL76" s="104"/>
      <c r="CM76" s="104"/>
      <c r="CN76" s="104"/>
      <c r="CO76" s="104"/>
      <c r="CP76" s="104"/>
      <c r="CQ76" s="104"/>
      <c r="CR76" s="104"/>
      <c r="CS76" s="104"/>
      <c r="CT76" s="104"/>
      <c r="CU76" s="104"/>
      <c r="CV76" s="104"/>
      <c r="CW76" s="104"/>
      <c r="CX76" s="104"/>
      <c r="CY76" s="104"/>
      <c r="CZ76" s="104"/>
      <c r="DA76" s="104"/>
      <c r="DB76" s="104"/>
      <c r="DC76" s="104"/>
      <c r="DD76" s="104"/>
      <c r="DE76" s="104"/>
      <c r="DF76" s="104"/>
      <c r="DG76" s="104"/>
      <c r="DH76" s="104"/>
      <c r="DI76" s="104"/>
      <c r="DJ76" s="104"/>
      <c r="DK76" s="104"/>
      <c r="DL76" s="104"/>
      <c r="DM76" s="104"/>
      <c r="DN76" s="104"/>
      <c r="DO76" s="104"/>
      <c r="DP76" s="104"/>
      <c r="DQ76" s="104"/>
      <c r="DR76" s="104"/>
      <c r="DS76" s="104"/>
      <c r="DT76" s="104"/>
      <c r="DU76" s="104"/>
      <c r="DV76" s="104"/>
      <c r="DW76" s="104"/>
      <c r="DX76" s="104"/>
      <c r="DY76" s="104"/>
      <c r="DZ76" s="104"/>
      <c r="EA76" s="104"/>
      <c r="EB76" s="104"/>
      <c r="EC76" s="104"/>
      <c r="ED76" s="104"/>
      <c r="EE76" s="104"/>
      <c r="EF76" s="104"/>
      <c r="EG76" s="104"/>
      <c r="EH76" s="104"/>
      <c r="EI76" s="104"/>
      <c r="EJ76" s="104"/>
      <c r="EK76" s="104"/>
      <c r="EL76" s="104"/>
      <c r="EM76" s="104"/>
      <c r="EN76" s="104"/>
      <c r="EO76" s="104"/>
      <c r="EP76" s="104"/>
      <c r="EQ76" s="104"/>
      <c r="ER76" s="104"/>
      <c r="ES76" s="104"/>
      <c r="ET76" s="104"/>
      <c r="EU76" s="104"/>
      <c r="EV76" s="104"/>
      <c r="EW76" s="104"/>
      <c r="EX76" s="104"/>
      <c r="EY76" s="104"/>
      <c r="EZ76" s="104"/>
      <c r="FA76" s="104"/>
      <c r="FB76" s="104"/>
      <c r="FC76" s="104"/>
      <c r="FD76" s="104"/>
      <c r="FE76" s="104"/>
      <c r="FF76" s="104"/>
      <c r="FG76" s="104"/>
      <c r="FH76" s="104"/>
      <c r="FI76" s="104"/>
      <c r="FJ76" s="104"/>
      <c r="FK76" s="104"/>
      <c r="FL76" s="104"/>
      <c r="FM76" s="104"/>
      <c r="FN76" s="104"/>
      <c r="FO76" s="104"/>
      <c r="FP76" s="104"/>
      <c r="FQ76" s="104"/>
      <c r="FR76" s="104"/>
      <c r="FS76" s="104"/>
      <c r="FT76" s="104"/>
      <c r="FU76" s="104"/>
      <c r="FV76" s="104"/>
      <c r="FW76" s="104"/>
      <c r="FX76" s="104"/>
      <c r="FY76" s="104"/>
      <c r="FZ76" s="104"/>
      <c r="GA76" s="104"/>
      <c r="GB76" s="104"/>
      <c r="GC76" s="104"/>
      <c r="GD76" s="104"/>
      <c r="GE76" s="104"/>
      <c r="GF76" s="104"/>
      <c r="GG76" s="104"/>
      <c r="GH76" s="104"/>
      <c r="GI76" s="104"/>
      <c r="GJ76" s="104"/>
      <c r="GK76" s="104"/>
      <c r="GL76" s="104"/>
      <c r="GM76" s="104"/>
      <c r="GN76" s="104"/>
      <c r="GO76" s="104"/>
      <c r="GP76" s="104"/>
      <c r="GQ76" s="104"/>
      <c r="GR76" s="104"/>
      <c r="GS76" s="104"/>
      <c r="GT76" s="104"/>
      <c r="GU76" s="104"/>
      <c r="GV76" s="104"/>
      <c r="GW76" s="104"/>
      <c r="GX76" s="104"/>
      <c r="GY76" s="104"/>
      <c r="GZ76" s="104"/>
      <c r="HA76" s="104"/>
      <c r="HB76" s="104"/>
      <c r="HC76" s="104"/>
      <c r="HD76" s="104"/>
      <c r="HE76" s="104"/>
      <c r="HF76" s="104"/>
      <c r="HG76" s="104"/>
      <c r="HH76" s="104"/>
      <c r="HI76" s="104"/>
      <c r="HJ76" s="104"/>
      <c r="HK76" s="104"/>
      <c r="HL76" s="104"/>
      <c r="HM76" s="104"/>
      <c r="HN76" s="104"/>
      <c r="HO76" s="104"/>
      <c r="HP76" s="104"/>
      <c r="HQ76" s="104"/>
      <c r="HR76" s="104"/>
      <c r="HS76" s="104"/>
      <c r="HT76" s="104"/>
      <c r="HU76" s="104"/>
      <c r="HV76" s="104"/>
      <c r="HW76" s="104"/>
      <c r="HX76" s="104"/>
      <c r="HY76" s="104"/>
      <c r="HZ76" s="104"/>
    </row>
    <row r="77" spans="1:234" s="55" customFormat="1" x14ac:dyDescent="0.25">
      <c r="A77" s="104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  <c r="BM77" s="104"/>
      <c r="BN77" s="104"/>
      <c r="BO77" s="104"/>
      <c r="BP77" s="104"/>
      <c r="BQ77" s="104"/>
      <c r="BR77" s="104"/>
      <c r="BS77" s="104"/>
      <c r="BT77" s="104"/>
      <c r="BU77" s="104"/>
      <c r="BV77" s="104"/>
      <c r="BW77" s="104"/>
      <c r="BX77" s="104"/>
      <c r="BY77" s="104"/>
      <c r="BZ77" s="104"/>
      <c r="CA77" s="104"/>
      <c r="CB77" s="104"/>
      <c r="CC77" s="104"/>
      <c r="CD77" s="104"/>
      <c r="CE77" s="104"/>
      <c r="CF77" s="104"/>
      <c r="CG77" s="104"/>
      <c r="CH77" s="104"/>
      <c r="CI77" s="104"/>
      <c r="CJ77" s="104"/>
      <c r="CK77" s="104"/>
      <c r="CL77" s="104"/>
      <c r="CM77" s="104"/>
      <c r="CN77" s="104"/>
      <c r="CO77" s="104"/>
      <c r="CP77" s="104"/>
      <c r="CQ77" s="104"/>
      <c r="CR77" s="104"/>
      <c r="CS77" s="104"/>
      <c r="CT77" s="104"/>
      <c r="CU77" s="104"/>
      <c r="CV77" s="104"/>
      <c r="CW77" s="104"/>
      <c r="CX77" s="104"/>
      <c r="CY77" s="104"/>
      <c r="CZ77" s="104"/>
      <c r="DA77" s="104"/>
      <c r="DB77" s="104"/>
      <c r="DC77" s="104"/>
      <c r="DD77" s="104"/>
      <c r="DE77" s="104"/>
      <c r="DF77" s="104"/>
      <c r="DG77" s="104"/>
      <c r="DH77" s="104"/>
      <c r="DI77" s="104"/>
      <c r="DJ77" s="104"/>
      <c r="DK77" s="104"/>
      <c r="DL77" s="104"/>
      <c r="DM77" s="104"/>
      <c r="DN77" s="104"/>
      <c r="DO77" s="104"/>
      <c r="DP77" s="104"/>
      <c r="DQ77" s="104"/>
      <c r="DR77" s="104"/>
      <c r="DS77" s="104"/>
      <c r="DT77" s="104"/>
      <c r="DU77" s="104"/>
      <c r="DV77" s="104"/>
      <c r="DW77" s="104"/>
      <c r="DX77" s="104"/>
      <c r="DY77" s="104"/>
      <c r="DZ77" s="104"/>
      <c r="EA77" s="104"/>
      <c r="EB77" s="104"/>
      <c r="EC77" s="104"/>
      <c r="ED77" s="104"/>
      <c r="EE77" s="104"/>
      <c r="EF77" s="104"/>
      <c r="EG77" s="104"/>
      <c r="EH77" s="104"/>
      <c r="EI77" s="104"/>
      <c r="EJ77" s="104"/>
      <c r="EK77" s="104"/>
      <c r="EL77" s="104"/>
      <c r="EM77" s="104"/>
      <c r="EN77" s="104"/>
      <c r="EO77" s="104"/>
      <c r="EP77" s="104"/>
      <c r="EQ77" s="104"/>
      <c r="ER77" s="104"/>
      <c r="ES77" s="104"/>
      <c r="ET77" s="104"/>
      <c r="EU77" s="104"/>
      <c r="EV77" s="104"/>
      <c r="EW77" s="104"/>
      <c r="EX77" s="104"/>
      <c r="EY77" s="104"/>
      <c r="EZ77" s="104"/>
      <c r="FA77" s="104"/>
      <c r="FB77" s="104"/>
      <c r="FC77" s="104"/>
      <c r="FD77" s="104"/>
      <c r="FE77" s="104"/>
      <c r="FF77" s="104"/>
      <c r="FG77" s="104"/>
      <c r="FH77" s="104"/>
      <c r="FI77" s="104"/>
      <c r="FJ77" s="104"/>
      <c r="FK77" s="104"/>
      <c r="FL77" s="104"/>
      <c r="FM77" s="104"/>
      <c r="FN77" s="104"/>
      <c r="FO77" s="104"/>
      <c r="FP77" s="104"/>
      <c r="FQ77" s="104"/>
      <c r="FR77" s="104"/>
      <c r="FS77" s="104"/>
      <c r="FT77" s="104"/>
      <c r="FU77" s="104"/>
      <c r="FV77" s="104"/>
      <c r="FW77" s="104"/>
      <c r="FX77" s="104"/>
      <c r="FY77" s="104"/>
      <c r="FZ77" s="104"/>
      <c r="GA77" s="104"/>
      <c r="GB77" s="104"/>
      <c r="GC77" s="104"/>
      <c r="GD77" s="104"/>
      <c r="GE77" s="104"/>
      <c r="GF77" s="104"/>
      <c r="GG77" s="104"/>
      <c r="GH77" s="104"/>
      <c r="GI77" s="104"/>
      <c r="GJ77" s="104"/>
      <c r="GK77" s="104"/>
      <c r="GL77" s="104"/>
      <c r="GM77" s="104"/>
      <c r="GN77" s="104"/>
      <c r="GO77" s="104"/>
      <c r="GP77" s="104"/>
      <c r="GQ77" s="104"/>
      <c r="GR77" s="104"/>
      <c r="GS77" s="104"/>
      <c r="GT77" s="104"/>
      <c r="GU77" s="104"/>
      <c r="GV77" s="104"/>
      <c r="GW77" s="104"/>
      <c r="GX77" s="104"/>
      <c r="GY77" s="104"/>
      <c r="GZ77" s="104"/>
      <c r="HA77" s="104"/>
      <c r="HB77" s="104"/>
      <c r="HC77" s="104"/>
      <c r="HD77" s="104"/>
      <c r="HE77" s="104"/>
      <c r="HF77" s="104"/>
      <c r="HG77" s="104"/>
      <c r="HH77" s="104"/>
      <c r="HI77" s="104"/>
      <c r="HJ77" s="104"/>
      <c r="HK77" s="104"/>
      <c r="HL77" s="104"/>
      <c r="HM77" s="104"/>
      <c r="HN77" s="104"/>
      <c r="HO77" s="104"/>
      <c r="HP77" s="104"/>
      <c r="HQ77" s="104"/>
      <c r="HR77" s="104"/>
      <c r="HS77" s="104"/>
      <c r="HT77" s="104"/>
      <c r="HU77" s="104"/>
      <c r="HV77" s="104"/>
      <c r="HW77" s="104"/>
      <c r="HX77" s="104"/>
      <c r="HY77" s="104"/>
      <c r="HZ77" s="104"/>
    </row>
    <row r="78" spans="1:234" s="55" customFormat="1" x14ac:dyDescent="0.25">
      <c r="A78" s="104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BL78" s="104"/>
      <c r="BM78" s="104"/>
      <c r="BN78" s="104"/>
      <c r="BO78" s="104"/>
      <c r="BP78" s="104"/>
      <c r="BQ78" s="104"/>
      <c r="BR78" s="104"/>
      <c r="BS78" s="104"/>
      <c r="BT78" s="104"/>
      <c r="BU78" s="104"/>
      <c r="BV78" s="104"/>
      <c r="BW78" s="104"/>
      <c r="BX78" s="104"/>
      <c r="BY78" s="104"/>
      <c r="BZ78" s="104"/>
      <c r="CA78" s="104"/>
      <c r="CB78" s="104"/>
      <c r="CC78" s="104"/>
      <c r="CD78" s="104"/>
      <c r="CE78" s="104"/>
      <c r="CF78" s="104"/>
      <c r="CG78" s="104"/>
      <c r="CH78" s="104"/>
      <c r="CI78" s="104"/>
      <c r="CJ78" s="104"/>
      <c r="CK78" s="104"/>
      <c r="CL78" s="104"/>
      <c r="CM78" s="104"/>
      <c r="CN78" s="104"/>
      <c r="CO78" s="104"/>
      <c r="CP78" s="104"/>
      <c r="CQ78" s="104"/>
      <c r="CR78" s="104"/>
      <c r="CS78" s="104"/>
      <c r="CT78" s="104"/>
      <c r="CU78" s="104"/>
      <c r="CV78" s="104"/>
      <c r="CW78" s="104"/>
      <c r="CX78" s="104"/>
      <c r="CY78" s="104"/>
      <c r="CZ78" s="104"/>
      <c r="DA78" s="104"/>
      <c r="DB78" s="104"/>
      <c r="DC78" s="104"/>
      <c r="DD78" s="104"/>
      <c r="DE78" s="104"/>
      <c r="DF78" s="104"/>
      <c r="DG78" s="104"/>
      <c r="DH78" s="104"/>
      <c r="DI78" s="104"/>
      <c r="DJ78" s="104"/>
      <c r="DK78" s="104"/>
      <c r="DL78" s="104"/>
      <c r="DM78" s="104"/>
      <c r="DN78" s="104"/>
      <c r="DO78" s="104"/>
      <c r="DP78" s="104"/>
      <c r="DQ78" s="104"/>
      <c r="DR78" s="104"/>
      <c r="DS78" s="104"/>
      <c r="DT78" s="104"/>
      <c r="DU78" s="104"/>
      <c r="DV78" s="104"/>
      <c r="DW78" s="104"/>
      <c r="DX78" s="104"/>
      <c r="DY78" s="104"/>
      <c r="DZ78" s="104"/>
      <c r="EA78" s="104"/>
      <c r="EB78" s="104"/>
      <c r="EC78" s="104"/>
      <c r="ED78" s="104"/>
      <c r="EE78" s="104"/>
      <c r="EF78" s="104"/>
      <c r="EG78" s="104"/>
      <c r="EH78" s="104"/>
      <c r="EI78" s="104"/>
      <c r="EJ78" s="104"/>
      <c r="EK78" s="104"/>
      <c r="EL78" s="104"/>
      <c r="EM78" s="104"/>
      <c r="EN78" s="104"/>
      <c r="EO78" s="104"/>
      <c r="EP78" s="104"/>
      <c r="EQ78" s="104"/>
      <c r="ER78" s="104"/>
      <c r="ES78" s="104"/>
      <c r="ET78" s="104"/>
      <c r="EU78" s="104"/>
      <c r="EV78" s="104"/>
      <c r="EW78" s="104"/>
      <c r="EX78" s="104"/>
      <c r="EY78" s="104"/>
      <c r="EZ78" s="104"/>
      <c r="FA78" s="104"/>
      <c r="FB78" s="104"/>
      <c r="FC78" s="104"/>
      <c r="FD78" s="104"/>
      <c r="FE78" s="104"/>
      <c r="FF78" s="104"/>
      <c r="FG78" s="104"/>
      <c r="FH78" s="104"/>
      <c r="FI78" s="104"/>
      <c r="FJ78" s="104"/>
      <c r="FK78" s="104"/>
      <c r="FL78" s="104"/>
      <c r="FM78" s="104"/>
      <c r="FN78" s="104"/>
      <c r="FO78" s="104"/>
      <c r="FP78" s="104"/>
      <c r="FQ78" s="104"/>
      <c r="FR78" s="104"/>
      <c r="FS78" s="104"/>
      <c r="FT78" s="104"/>
      <c r="FU78" s="104"/>
      <c r="FV78" s="104"/>
      <c r="FW78" s="104"/>
      <c r="FX78" s="104"/>
      <c r="FY78" s="104"/>
      <c r="FZ78" s="104"/>
      <c r="GA78" s="104"/>
      <c r="GB78" s="104"/>
      <c r="GC78" s="104"/>
      <c r="GD78" s="104"/>
      <c r="GE78" s="104"/>
      <c r="GF78" s="104"/>
      <c r="GG78" s="104"/>
      <c r="GH78" s="104"/>
      <c r="GI78" s="104"/>
      <c r="GJ78" s="104"/>
      <c r="GK78" s="104"/>
      <c r="GL78" s="104"/>
      <c r="GM78" s="104"/>
      <c r="GN78" s="104"/>
      <c r="GO78" s="104"/>
      <c r="GP78" s="104"/>
      <c r="GQ78" s="104"/>
      <c r="GR78" s="104"/>
      <c r="GS78" s="104"/>
      <c r="GT78" s="104"/>
      <c r="GU78" s="104"/>
      <c r="GV78" s="104"/>
      <c r="GW78" s="104"/>
      <c r="GX78" s="104"/>
      <c r="GY78" s="104"/>
      <c r="GZ78" s="104"/>
      <c r="HA78" s="104"/>
      <c r="HB78" s="104"/>
      <c r="HC78" s="104"/>
      <c r="HD78" s="104"/>
      <c r="HE78" s="104"/>
      <c r="HF78" s="104"/>
      <c r="HG78" s="104"/>
      <c r="HH78" s="104"/>
      <c r="HI78" s="104"/>
      <c r="HJ78" s="104"/>
      <c r="HK78" s="104"/>
      <c r="HL78" s="104"/>
      <c r="HM78" s="104"/>
      <c r="HN78" s="104"/>
      <c r="HO78" s="104"/>
      <c r="HP78" s="104"/>
      <c r="HQ78" s="104"/>
      <c r="HR78" s="104"/>
      <c r="HS78" s="104"/>
      <c r="HT78" s="104"/>
      <c r="HU78" s="104"/>
      <c r="HV78" s="104"/>
      <c r="HW78" s="104"/>
      <c r="HX78" s="104"/>
      <c r="HY78" s="104"/>
      <c r="HZ78" s="104"/>
    </row>
    <row r="79" spans="1:234" s="55" customFormat="1" x14ac:dyDescent="0.25">
      <c r="A79" s="104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  <c r="BL79" s="104"/>
      <c r="BM79" s="104"/>
      <c r="BN79" s="104"/>
      <c r="BO79" s="104"/>
      <c r="BP79" s="104"/>
      <c r="BQ79" s="104"/>
      <c r="BR79" s="104"/>
      <c r="BS79" s="104"/>
      <c r="BT79" s="104"/>
      <c r="BU79" s="104"/>
      <c r="BV79" s="104"/>
      <c r="BW79" s="104"/>
      <c r="BX79" s="104"/>
      <c r="BY79" s="104"/>
      <c r="BZ79" s="104"/>
      <c r="CA79" s="104"/>
      <c r="CB79" s="104"/>
      <c r="CC79" s="104"/>
      <c r="CD79" s="104"/>
      <c r="CE79" s="104"/>
      <c r="CF79" s="104"/>
      <c r="CG79" s="104"/>
      <c r="CH79" s="104"/>
      <c r="CI79" s="104"/>
      <c r="CJ79" s="104"/>
      <c r="CK79" s="104"/>
      <c r="CL79" s="104"/>
      <c r="CM79" s="104"/>
      <c r="CN79" s="104"/>
      <c r="CO79" s="104"/>
      <c r="CP79" s="104"/>
      <c r="CQ79" s="104"/>
      <c r="CR79" s="104"/>
      <c r="CS79" s="104"/>
      <c r="CT79" s="104"/>
      <c r="CU79" s="104"/>
      <c r="CV79" s="104"/>
      <c r="CW79" s="104"/>
      <c r="CX79" s="104"/>
      <c r="CY79" s="104"/>
      <c r="CZ79" s="104"/>
      <c r="DA79" s="104"/>
      <c r="DB79" s="104"/>
      <c r="DC79" s="104"/>
      <c r="DD79" s="104"/>
      <c r="DE79" s="104"/>
      <c r="DF79" s="104"/>
      <c r="DG79" s="104"/>
      <c r="DH79" s="104"/>
      <c r="DI79" s="104"/>
      <c r="DJ79" s="104"/>
      <c r="DK79" s="104"/>
      <c r="DL79" s="104"/>
      <c r="DM79" s="104"/>
      <c r="DN79" s="104"/>
      <c r="DO79" s="104"/>
      <c r="DP79" s="104"/>
      <c r="DQ79" s="104"/>
      <c r="DR79" s="104"/>
      <c r="DS79" s="104"/>
      <c r="DT79" s="104"/>
      <c r="DU79" s="104"/>
      <c r="DV79" s="104"/>
      <c r="DW79" s="104"/>
      <c r="DX79" s="104"/>
      <c r="DY79" s="104"/>
      <c r="DZ79" s="104"/>
      <c r="EA79" s="104"/>
      <c r="EB79" s="104"/>
      <c r="EC79" s="104"/>
      <c r="ED79" s="104"/>
      <c r="EE79" s="104"/>
      <c r="EF79" s="104"/>
      <c r="EG79" s="104"/>
      <c r="EH79" s="104"/>
      <c r="EI79" s="104"/>
      <c r="EJ79" s="104"/>
      <c r="EK79" s="104"/>
      <c r="EL79" s="104"/>
      <c r="EM79" s="104"/>
      <c r="EN79" s="104"/>
      <c r="EO79" s="104"/>
      <c r="EP79" s="104"/>
      <c r="EQ79" s="104"/>
      <c r="ER79" s="104"/>
      <c r="ES79" s="104"/>
      <c r="ET79" s="104"/>
      <c r="EU79" s="104"/>
      <c r="EV79" s="104"/>
      <c r="EW79" s="104"/>
      <c r="EX79" s="104"/>
      <c r="EY79" s="104"/>
      <c r="EZ79" s="104"/>
      <c r="FA79" s="104"/>
      <c r="FB79" s="104"/>
      <c r="FC79" s="104"/>
      <c r="FD79" s="104"/>
      <c r="FE79" s="104"/>
      <c r="FF79" s="104"/>
      <c r="FG79" s="104"/>
      <c r="FH79" s="104"/>
      <c r="FI79" s="104"/>
      <c r="FJ79" s="104"/>
      <c r="FK79" s="104"/>
      <c r="FL79" s="104"/>
      <c r="FM79" s="104"/>
      <c r="FN79" s="104"/>
      <c r="FO79" s="104"/>
      <c r="FP79" s="104"/>
      <c r="FQ79" s="104"/>
      <c r="FR79" s="104"/>
      <c r="FS79" s="104"/>
      <c r="FT79" s="104"/>
      <c r="FU79" s="104"/>
      <c r="FV79" s="104"/>
      <c r="FW79" s="104"/>
      <c r="FX79" s="104"/>
      <c r="FY79" s="104"/>
      <c r="FZ79" s="104"/>
      <c r="GA79" s="104"/>
      <c r="GB79" s="104"/>
      <c r="GC79" s="104"/>
      <c r="GD79" s="104"/>
      <c r="GE79" s="104"/>
      <c r="GF79" s="104"/>
      <c r="GG79" s="104"/>
      <c r="GH79" s="104"/>
      <c r="GI79" s="104"/>
      <c r="GJ79" s="104"/>
      <c r="GK79" s="104"/>
      <c r="GL79" s="104"/>
      <c r="GM79" s="104"/>
      <c r="GN79" s="104"/>
      <c r="GO79" s="104"/>
      <c r="GP79" s="104"/>
      <c r="GQ79" s="104"/>
      <c r="GR79" s="104"/>
      <c r="GS79" s="104"/>
      <c r="GT79" s="104"/>
      <c r="GU79" s="104"/>
      <c r="GV79" s="104"/>
      <c r="GW79" s="104"/>
      <c r="GX79" s="104"/>
      <c r="GY79" s="104"/>
      <c r="GZ79" s="104"/>
      <c r="HA79" s="104"/>
      <c r="HB79" s="104"/>
      <c r="HC79" s="104"/>
      <c r="HD79" s="104"/>
      <c r="HE79" s="104"/>
      <c r="HF79" s="104"/>
      <c r="HG79" s="104"/>
      <c r="HH79" s="104"/>
      <c r="HI79" s="104"/>
      <c r="HJ79" s="104"/>
      <c r="HK79" s="104"/>
      <c r="HL79" s="104"/>
      <c r="HM79" s="104"/>
      <c r="HN79" s="104"/>
      <c r="HO79" s="104"/>
      <c r="HP79" s="104"/>
      <c r="HQ79" s="104"/>
      <c r="HR79" s="104"/>
      <c r="HS79" s="104"/>
      <c r="HT79" s="104"/>
      <c r="HU79" s="104"/>
      <c r="HV79" s="104"/>
      <c r="HW79" s="104"/>
      <c r="HX79" s="104"/>
      <c r="HY79" s="104"/>
      <c r="HZ79" s="104"/>
    </row>
    <row r="80" spans="1:234" s="55" customFormat="1" x14ac:dyDescent="0.25">
      <c r="A80" s="104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  <c r="BH80" s="104"/>
      <c r="BI80" s="104"/>
      <c r="BJ80" s="104"/>
      <c r="BK80" s="104"/>
      <c r="BL80" s="104"/>
      <c r="BM80" s="104"/>
      <c r="BN80" s="104"/>
      <c r="BO80" s="104"/>
      <c r="BP80" s="104"/>
      <c r="BQ80" s="104"/>
      <c r="BR80" s="104"/>
      <c r="BS80" s="104"/>
      <c r="BT80" s="104"/>
      <c r="BU80" s="104"/>
      <c r="BV80" s="104"/>
      <c r="BW80" s="104"/>
      <c r="BX80" s="104"/>
      <c r="BY80" s="104"/>
      <c r="BZ80" s="104"/>
      <c r="CA80" s="104"/>
      <c r="CB80" s="104"/>
      <c r="CC80" s="104"/>
      <c r="CD80" s="104"/>
      <c r="CE80" s="104"/>
      <c r="CF80" s="104"/>
      <c r="CG80" s="104"/>
      <c r="CH80" s="104"/>
      <c r="CI80" s="104"/>
      <c r="CJ80" s="104"/>
      <c r="CK80" s="104"/>
      <c r="CL80" s="104"/>
      <c r="CM80" s="104"/>
      <c r="CN80" s="104"/>
      <c r="CO80" s="104"/>
      <c r="CP80" s="104"/>
      <c r="CQ80" s="104"/>
      <c r="CR80" s="104"/>
      <c r="CS80" s="104"/>
      <c r="CT80" s="104"/>
      <c r="CU80" s="104"/>
      <c r="CV80" s="104"/>
      <c r="CW80" s="104"/>
      <c r="CX80" s="104"/>
      <c r="CY80" s="104"/>
      <c r="CZ80" s="104"/>
      <c r="DA80" s="104"/>
      <c r="DB80" s="104"/>
      <c r="DC80" s="104"/>
      <c r="DD80" s="104"/>
      <c r="DE80" s="104"/>
      <c r="DF80" s="104"/>
      <c r="DG80" s="104"/>
      <c r="DH80" s="104"/>
      <c r="DI80" s="104"/>
      <c r="DJ80" s="104"/>
      <c r="DK80" s="104"/>
      <c r="DL80" s="104"/>
      <c r="DM80" s="104"/>
      <c r="DN80" s="104"/>
      <c r="DO80" s="104"/>
      <c r="DP80" s="104"/>
      <c r="DQ80" s="104"/>
      <c r="DR80" s="104"/>
      <c r="DS80" s="104"/>
      <c r="DT80" s="104"/>
      <c r="DU80" s="104"/>
      <c r="DV80" s="104"/>
      <c r="DW80" s="104"/>
      <c r="DX80" s="104"/>
      <c r="DY80" s="104"/>
      <c r="DZ80" s="104"/>
      <c r="EA80" s="104"/>
      <c r="EB80" s="104"/>
      <c r="EC80" s="104"/>
      <c r="ED80" s="104"/>
      <c r="EE80" s="104"/>
      <c r="EF80" s="104"/>
      <c r="EG80" s="104"/>
      <c r="EH80" s="104"/>
      <c r="EI80" s="104"/>
      <c r="EJ80" s="104"/>
      <c r="EK80" s="104"/>
      <c r="EL80" s="104"/>
      <c r="EM80" s="104"/>
      <c r="EN80" s="104"/>
      <c r="EO80" s="104"/>
      <c r="EP80" s="104"/>
      <c r="EQ80" s="104"/>
      <c r="ER80" s="104"/>
      <c r="ES80" s="104"/>
      <c r="ET80" s="104"/>
      <c r="EU80" s="104"/>
      <c r="EV80" s="104"/>
      <c r="EW80" s="104"/>
      <c r="EX80" s="104"/>
      <c r="EY80" s="104"/>
      <c r="EZ80" s="104"/>
      <c r="FA80" s="104"/>
      <c r="FB80" s="104"/>
      <c r="FC80" s="104"/>
      <c r="FD80" s="104"/>
      <c r="FE80" s="104"/>
      <c r="FF80" s="104"/>
      <c r="FG80" s="104"/>
      <c r="FH80" s="104"/>
      <c r="FI80" s="104"/>
      <c r="FJ80" s="104"/>
      <c r="FK80" s="104"/>
      <c r="FL80" s="104"/>
      <c r="FM80" s="104"/>
      <c r="FN80" s="104"/>
      <c r="FO80" s="104"/>
      <c r="FP80" s="104"/>
      <c r="FQ80" s="104"/>
      <c r="FR80" s="104"/>
      <c r="FS80" s="104"/>
      <c r="FT80" s="104"/>
      <c r="FU80" s="104"/>
      <c r="FV80" s="104"/>
      <c r="FW80" s="104"/>
      <c r="FX80" s="104"/>
      <c r="FY80" s="104"/>
      <c r="FZ80" s="104"/>
      <c r="GA80" s="104"/>
      <c r="GB80" s="104"/>
      <c r="GC80" s="104"/>
      <c r="GD80" s="104"/>
      <c r="GE80" s="104"/>
      <c r="GF80" s="104"/>
      <c r="GG80" s="104"/>
      <c r="GH80" s="104"/>
      <c r="GI80" s="104"/>
      <c r="GJ80" s="104"/>
      <c r="GK80" s="104"/>
      <c r="GL80" s="104"/>
      <c r="GM80" s="104"/>
      <c r="GN80" s="104"/>
      <c r="GO80" s="104"/>
      <c r="GP80" s="104"/>
      <c r="GQ80" s="104"/>
      <c r="GR80" s="104"/>
      <c r="GS80" s="104"/>
      <c r="GT80" s="104"/>
      <c r="GU80" s="104"/>
      <c r="GV80" s="104"/>
      <c r="GW80" s="104"/>
      <c r="GX80" s="104"/>
      <c r="GY80" s="104"/>
      <c r="GZ80" s="104"/>
      <c r="HA80" s="104"/>
      <c r="HB80" s="104"/>
      <c r="HC80" s="104"/>
      <c r="HD80" s="104"/>
      <c r="HE80" s="104"/>
      <c r="HF80" s="104"/>
      <c r="HG80" s="104"/>
      <c r="HH80" s="104"/>
      <c r="HI80" s="104"/>
      <c r="HJ80" s="104"/>
      <c r="HK80" s="104"/>
      <c r="HL80" s="104"/>
      <c r="HM80" s="104"/>
      <c r="HN80" s="104"/>
      <c r="HO80" s="104"/>
      <c r="HP80" s="104"/>
      <c r="HQ80" s="104"/>
      <c r="HR80" s="104"/>
      <c r="HS80" s="104"/>
      <c r="HT80" s="104"/>
      <c r="HU80" s="104"/>
      <c r="HV80" s="104"/>
      <c r="HW80" s="104"/>
      <c r="HX80" s="104"/>
      <c r="HY80" s="104"/>
      <c r="HZ80" s="104"/>
    </row>
    <row r="81" spans="1:234" s="55" customFormat="1" x14ac:dyDescent="0.25">
      <c r="A81" s="104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BL81" s="104"/>
      <c r="BM81" s="104"/>
      <c r="BN81" s="104"/>
      <c r="BO81" s="104"/>
      <c r="BP81" s="104"/>
      <c r="BQ81" s="104"/>
      <c r="BR81" s="104"/>
      <c r="BS81" s="104"/>
      <c r="BT81" s="104"/>
      <c r="BU81" s="104"/>
      <c r="BV81" s="104"/>
      <c r="BW81" s="104"/>
      <c r="BX81" s="104"/>
      <c r="BY81" s="104"/>
      <c r="BZ81" s="104"/>
      <c r="CA81" s="104"/>
      <c r="CB81" s="104"/>
      <c r="CC81" s="104"/>
      <c r="CD81" s="104"/>
      <c r="CE81" s="104"/>
      <c r="CF81" s="104"/>
      <c r="CG81" s="104"/>
      <c r="CH81" s="104"/>
      <c r="CI81" s="104"/>
      <c r="CJ81" s="104"/>
      <c r="CK81" s="104"/>
      <c r="CL81" s="104"/>
      <c r="CM81" s="104"/>
      <c r="CN81" s="104"/>
      <c r="CO81" s="104"/>
      <c r="CP81" s="104"/>
      <c r="CQ81" s="104"/>
      <c r="CR81" s="104"/>
      <c r="CS81" s="104"/>
      <c r="CT81" s="104"/>
      <c r="CU81" s="104"/>
      <c r="CV81" s="104"/>
      <c r="CW81" s="104"/>
      <c r="CX81" s="104"/>
      <c r="CY81" s="104"/>
      <c r="CZ81" s="104"/>
      <c r="DA81" s="104"/>
      <c r="DB81" s="104"/>
      <c r="DC81" s="104"/>
      <c r="DD81" s="104"/>
      <c r="DE81" s="104"/>
      <c r="DF81" s="104"/>
      <c r="DG81" s="104"/>
      <c r="DH81" s="104"/>
      <c r="DI81" s="104"/>
      <c r="DJ81" s="104"/>
      <c r="DK81" s="104"/>
      <c r="DL81" s="104"/>
      <c r="DM81" s="104"/>
      <c r="DN81" s="104"/>
      <c r="DO81" s="104"/>
      <c r="DP81" s="104"/>
      <c r="DQ81" s="104"/>
      <c r="DR81" s="104"/>
      <c r="DS81" s="104"/>
      <c r="DT81" s="104"/>
      <c r="DU81" s="104"/>
      <c r="DV81" s="104"/>
      <c r="DW81" s="104"/>
      <c r="DX81" s="104"/>
      <c r="DY81" s="104"/>
      <c r="DZ81" s="104"/>
      <c r="EA81" s="104"/>
      <c r="EB81" s="104"/>
      <c r="EC81" s="104"/>
      <c r="ED81" s="104"/>
      <c r="EE81" s="104"/>
      <c r="EF81" s="104"/>
      <c r="EG81" s="104"/>
      <c r="EH81" s="104"/>
      <c r="EI81" s="104"/>
      <c r="EJ81" s="104"/>
      <c r="EK81" s="104"/>
      <c r="EL81" s="104"/>
      <c r="EM81" s="104"/>
      <c r="EN81" s="104"/>
      <c r="EO81" s="104"/>
      <c r="EP81" s="104"/>
      <c r="EQ81" s="104"/>
      <c r="ER81" s="104"/>
      <c r="ES81" s="104"/>
      <c r="ET81" s="104"/>
      <c r="EU81" s="104"/>
      <c r="EV81" s="104"/>
      <c r="EW81" s="104"/>
      <c r="EX81" s="104"/>
      <c r="EY81" s="104"/>
      <c r="EZ81" s="104"/>
      <c r="FA81" s="104"/>
      <c r="FB81" s="104"/>
      <c r="FC81" s="104"/>
      <c r="FD81" s="104"/>
      <c r="FE81" s="104"/>
      <c r="FF81" s="104"/>
      <c r="FG81" s="104"/>
      <c r="FH81" s="104"/>
      <c r="FI81" s="104"/>
      <c r="FJ81" s="104"/>
      <c r="FK81" s="104"/>
      <c r="FL81" s="104"/>
      <c r="FM81" s="104"/>
      <c r="FN81" s="104"/>
      <c r="FO81" s="104"/>
      <c r="FP81" s="104"/>
      <c r="FQ81" s="104"/>
      <c r="FR81" s="104"/>
      <c r="FS81" s="104"/>
      <c r="FT81" s="104"/>
      <c r="FU81" s="104"/>
      <c r="FV81" s="104"/>
      <c r="FW81" s="104"/>
      <c r="FX81" s="104"/>
      <c r="FY81" s="104"/>
      <c r="FZ81" s="104"/>
      <c r="GA81" s="104"/>
      <c r="GB81" s="104"/>
      <c r="GC81" s="104"/>
      <c r="GD81" s="104"/>
      <c r="GE81" s="104"/>
      <c r="GF81" s="104"/>
      <c r="GG81" s="104"/>
      <c r="GH81" s="104"/>
      <c r="GI81" s="104"/>
      <c r="GJ81" s="104"/>
      <c r="GK81" s="104"/>
      <c r="GL81" s="104"/>
      <c r="GM81" s="104"/>
      <c r="GN81" s="104"/>
      <c r="GO81" s="104"/>
      <c r="GP81" s="104"/>
      <c r="GQ81" s="104"/>
      <c r="GR81" s="104"/>
      <c r="GS81" s="104"/>
      <c r="GT81" s="104"/>
      <c r="GU81" s="104"/>
      <c r="GV81" s="104"/>
      <c r="GW81" s="104"/>
      <c r="GX81" s="104"/>
      <c r="GY81" s="104"/>
      <c r="GZ81" s="104"/>
      <c r="HA81" s="104"/>
      <c r="HB81" s="104"/>
      <c r="HC81" s="104"/>
      <c r="HD81" s="104"/>
      <c r="HE81" s="104"/>
      <c r="HF81" s="104"/>
      <c r="HG81" s="104"/>
      <c r="HH81" s="104"/>
      <c r="HI81" s="104"/>
      <c r="HJ81" s="104"/>
      <c r="HK81" s="104"/>
      <c r="HL81" s="104"/>
      <c r="HM81" s="104"/>
      <c r="HN81" s="104"/>
      <c r="HO81" s="104"/>
      <c r="HP81" s="104"/>
      <c r="HQ81" s="104"/>
      <c r="HR81" s="104"/>
      <c r="HS81" s="104"/>
      <c r="HT81" s="104"/>
      <c r="HU81" s="104"/>
      <c r="HV81" s="104"/>
      <c r="HW81" s="104"/>
      <c r="HX81" s="104"/>
      <c r="HY81" s="104"/>
      <c r="HZ81" s="104"/>
    </row>
    <row r="82" spans="1:234" s="55" customFormat="1" x14ac:dyDescent="0.25">
      <c r="A82" s="104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BL82" s="104"/>
      <c r="BM82" s="104"/>
      <c r="BN82" s="104"/>
      <c r="BO82" s="104"/>
      <c r="BP82" s="104"/>
      <c r="BQ82" s="104"/>
      <c r="BR82" s="104"/>
      <c r="BS82" s="104"/>
      <c r="BT82" s="104"/>
      <c r="BU82" s="104"/>
      <c r="BV82" s="104"/>
      <c r="BW82" s="104"/>
      <c r="BX82" s="104"/>
      <c r="BY82" s="104"/>
      <c r="BZ82" s="104"/>
      <c r="CA82" s="104"/>
      <c r="CB82" s="104"/>
      <c r="CC82" s="104"/>
      <c r="CD82" s="104"/>
      <c r="CE82" s="104"/>
      <c r="CF82" s="104"/>
      <c r="CG82" s="104"/>
      <c r="CH82" s="104"/>
      <c r="CI82" s="104"/>
      <c r="CJ82" s="104"/>
      <c r="CK82" s="104"/>
      <c r="CL82" s="104"/>
      <c r="CM82" s="104"/>
      <c r="CN82" s="104"/>
      <c r="CO82" s="104"/>
      <c r="CP82" s="104"/>
      <c r="CQ82" s="104"/>
      <c r="CR82" s="104"/>
      <c r="CS82" s="104"/>
      <c r="CT82" s="104"/>
      <c r="CU82" s="104"/>
      <c r="CV82" s="104"/>
      <c r="CW82" s="104"/>
      <c r="CX82" s="104"/>
      <c r="CY82" s="104"/>
      <c r="CZ82" s="104"/>
      <c r="DA82" s="104"/>
      <c r="DB82" s="104"/>
      <c r="DC82" s="104"/>
      <c r="DD82" s="104"/>
      <c r="DE82" s="104"/>
      <c r="DF82" s="104"/>
      <c r="DG82" s="104"/>
      <c r="DH82" s="104"/>
      <c r="DI82" s="104"/>
      <c r="DJ82" s="104"/>
      <c r="DK82" s="104"/>
      <c r="DL82" s="104"/>
      <c r="DM82" s="104"/>
      <c r="DN82" s="104"/>
      <c r="DO82" s="104"/>
      <c r="DP82" s="104"/>
      <c r="DQ82" s="104"/>
      <c r="DR82" s="104"/>
      <c r="DS82" s="104"/>
      <c r="DT82" s="104"/>
      <c r="DU82" s="104"/>
      <c r="DV82" s="104"/>
      <c r="DW82" s="104"/>
      <c r="DX82" s="104"/>
      <c r="DY82" s="104"/>
      <c r="DZ82" s="104"/>
      <c r="EA82" s="104"/>
      <c r="EB82" s="104"/>
      <c r="EC82" s="104"/>
      <c r="ED82" s="104"/>
      <c r="EE82" s="104"/>
      <c r="EF82" s="104"/>
      <c r="EG82" s="104"/>
      <c r="EH82" s="104"/>
      <c r="EI82" s="104"/>
      <c r="EJ82" s="104"/>
      <c r="EK82" s="104"/>
      <c r="EL82" s="104"/>
      <c r="EM82" s="104"/>
      <c r="EN82" s="104"/>
      <c r="EO82" s="104"/>
      <c r="EP82" s="104"/>
      <c r="EQ82" s="104"/>
      <c r="ER82" s="104"/>
      <c r="ES82" s="104"/>
      <c r="ET82" s="104"/>
      <c r="EU82" s="104"/>
      <c r="EV82" s="104"/>
      <c r="EW82" s="104"/>
      <c r="EX82" s="104"/>
      <c r="EY82" s="104"/>
      <c r="EZ82" s="104"/>
      <c r="FA82" s="104"/>
      <c r="FB82" s="104"/>
      <c r="FC82" s="104"/>
      <c r="FD82" s="104"/>
      <c r="FE82" s="104"/>
      <c r="FF82" s="104"/>
      <c r="FG82" s="104"/>
      <c r="FH82" s="104"/>
      <c r="FI82" s="104"/>
      <c r="FJ82" s="104"/>
      <c r="FK82" s="104"/>
      <c r="FL82" s="104"/>
      <c r="FM82" s="104"/>
      <c r="FN82" s="104"/>
      <c r="FO82" s="104"/>
      <c r="FP82" s="104"/>
      <c r="FQ82" s="104"/>
      <c r="FR82" s="104"/>
      <c r="FS82" s="104"/>
      <c r="FT82" s="104"/>
      <c r="FU82" s="104"/>
      <c r="FV82" s="104"/>
      <c r="FW82" s="104"/>
      <c r="FX82" s="104"/>
      <c r="FY82" s="104"/>
      <c r="FZ82" s="104"/>
      <c r="GA82" s="104"/>
      <c r="GB82" s="104"/>
      <c r="GC82" s="104"/>
      <c r="GD82" s="104"/>
      <c r="GE82" s="104"/>
      <c r="GF82" s="104"/>
      <c r="GG82" s="104"/>
      <c r="GH82" s="104"/>
      <c r="GI82" s="104"/>
      <c r="GJ82" s="104"/>
      <c r="GK82" s="104"/>
      <c r="GL82" s="104"/>
      <c r="GM82" s="104"/>
      <c r="GN82" s="104"/>
      <c r="GO82" s="104"/>
      <c r="GP82" s="104"/>
      <c r="GQ82" s="104"/>
      <c r="GR82" s="104"/>
      <c r="GS82" s="104"/>
      <c r="GT82" s="104"/>
      <c r="GU82" s="104"/>
      <c r="GV82" s="104"/>
      <c r="GW82" s="104"/>
      <c r="GX82" s="104"/>
      <c r="GY82" s="104"/>
      <c r="GZ82" s="104"/>
      <c r="HA82" s="104"/>
      <c r="HB82" s="104"/>
      <c r="HC82" s="104"/>
      <c r="HD82" s="104"/>
      <c r="HE82" s="104"/>
      <c r="HF82" s="104"/>
      <c r="HG82" s="104"/>
      <c r="HH82" s="104"/>
      <c r="HI82" s="104"/>
      <c r="HJ82" s="104"/>
      <c r="HK82" s="104"/>
      <c r="HL82" s="104"/>
      <c r="HM82" s="104"/>
      <c r="HN82" s="104"/>
      <c r="HO82" s="104"/>
      <c r="HP82" s="104"/>
      <c r="HQ82" s="104"/>
      <c r="HR82" s="104"/>
      <c r="HS82" s="104"/>
      <c r="HT82" s="104"/>
      <c r="HU82" s="104"/>
      <c r="HV82" s="104"/>
      <c r="HW82" s="104"/>
      <c r="HX82" s="104"/>
      <c r="HY82" s="104"/>
      <c r="HZ82" s="104"/>
    </row>
    <row r="83" spans="1:234" s="55" customFormat="1" x14ac:dyDescent="0.25">
      <c r="A83" s="104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BL83" s="104"/>
      <c r="BM83" s="104"/>
      <c r="BN83" s="104"/>
      <c r="BO83" s="104"/>
      <c r="BP83" s="104"/>
      <c r="BQ83" s="104"/>
      <c r="BR83" s="104"/>
      <c r="BS83" s="104"/>
      <c r="BT83" s="104"/>
      <c r="BU83" s="104"/>
      <c r="BV83" s="104"/>
      <c r="BW83" s="104"/>
      <c r="BX83" s="104"/>
      <c r="BY83" s="104"/>
      <c r="BZ83" s="104"/>
      <c r="CA83" s="104"/>
      <c r="CB83" s="104"/>
      <c r="CC83" s="104"/>
      <c r="CD83" s="104"/>
      <c r="CE83" s="104"/>
      <c r="CF83" s="104"/>
      <c r="CG83" s="104"/>
      <c r="CH83" s="104"/>
      <c r="CI83" s="104"/>
      <c r="CJ83" s="104"/>
      <c r="CK83" s="104"/>
      <c r="CL83" s="104"/>
      <c r="CM83" s="104"/>
      <c r="CN83" s="104"/>
      <c r="CO83" s="104"/>
      <c r="CP83" s="104"/>
      <c r="CQ83" s="104"/>
      <c r="CR83" s="104"/>
      <c r="CS83" s="104"/>
      <c r="CT83" s="104"/>
      <c r="CU83" s="104"/>
      <c r="CV83" s="104"/>
      <c r="CW83" s="104"/>
      <c r="CX83" s="104"/>
      <c r="CY83" s="104"/>
      <c r="CZ83" s="104"/>
      <c r="DA83" s="104"/>
      <c r="DB83" s="104"/>
      <c r="DC83" s="104"/>
      <c r="DD83" s="104"/>
      <c r="DE83" s="104"/>
      <c r="DF83" s="104"/>
      <c r="DG83" s="104"/>
      <c r="DH83" s="104"/>
      <c r="DI83" s="104"/>
      <c r="DJ83" s="104"/>
      <c r="DK83" s="104"/>
      <c r="DL83" s="104"/>
      <c r="DM83" s="104"/>
      <c r="DN83" s="104"/>
      <c r="DO83" s="104"/>
      <c r="DP83" s="104"/>
      <c r="DQ83" s="104"/>
      <c r="DR83" s="104"/>
      <c r="DS83" s="104"/>
      <c r="DT83" s="104"/>
      <c r="DU83" s="104"/>
      <c r="DV83" s="104"/>
      <c r="DW83" s="104"/>
      <c r="DX83" s="104"/>
      <c r="DY83" s="104"/>
      <c r="DZ83" s="104"/>
      <c r="EA83" s="104"/>
      <c r="EB83" s="104"/>
      <c r="EC83" s="104"/>
      <c r="ED83" s="104"/>
      <c r="EE83" s="104"/>
      <c r="EF83" s="104"/>
      <c r="EG83" s="104"/>
      <c r="EH83" s="104"/>
      <c r="EI83" s="104"/>
      <c r="EJ83" s="104"/>
      <c r="EK83" s="104"/>
      <c r="EL83" s="104"/>
      <c r="EM83" s="104"/>
      <c r="EN83" s="104"/>
      <c r="EO83" s="104"/>
      <c r="EP83" s="104"/>
      <c r="EQ83" s="104"/>
      <c r="ER83" s="104"/>
      <c r="ES83" s="104"/>
      <c r="ET83" s="104"/>
      <c r="EU83" s="104"/>
      <c r="EV83" s="104"/>
      <c r="EW83" s="104"/>
      <c r="EX83" s="104"/>
      <c r="EY83" s="104"/>
      <c r="EZ83" s="104"/>
      <c r="FA83" s="104"/>
      <c r="FB83" s="104"/>
      <c r="FC83" s="104"/>
      <c r="FD83" s="104"/>
      <c r="FE83" s="104"/>
      <c r="FF83" s="104"/>
      <c r="FG83" s="104"/>
      <c r="FH83" s="104"/>
      <c r="FI83" s="104"/>
      <c r="FJ83" s="104"/>
      <c r="FK83" s="104"/>
      <c r="FL83" s="104"/>
      <c r="FM83" s="104"/>
      <c r="FN83" s="104"/>
      <c r="FO83" s="104"/>
      <c r="FP83" s="104"/>
      <c r="FQ83" s="104"/>
      <c r="FR83" s="104"/>
      <c r="FS83" s="104"/>
      <c r="FT83" s="104"/>
      <c r="FU83" s="104"/>
      <c r="FV83" s="104"/>
      <c r="FW83" s="104"/>
      <c r="FX83" s="104"/>
      <c r="FY83" s="104"/>
      <c r="FZ83" s="104"/>
      <c r="GA83" s="104"/>
      <c r="GB83" s="104"/>
      <c r="GC83" s="104"/>
      <c r="GD83" s="104"/>
      <c r="GE83" s="104"/>
      <c r="GF83" s="104"/>
      <c r="GG83" s="104"/>
      <c r="GH83" s="104"/>
      <c r="GI83" s="104"/>
      <c r="GJ83" s="104"/>
      <c r="GK83" s="104"/>
      <c r="GL83" s="104"/>
      <c r="GM83" s="104"/>
      <c r="GN83" s="104"/>
      <c r="GO83" s="104"/>
      <c r="GP83" s="104"/>
      <c r="GQ83" s="104"/>
      <c r="GR83" s="104"/>
      <c r="GS83" s="104"/>
      <c r="GT83" s="104"/>
      <c r="GU83" s="104"/>
      <c r="GV83" s="104"/>
      <c r="GW83" s="104"/>
      <c r="GX83" s="104"/>
      <c r="GY83" s="104"/>
      <c r="GZ83" s="104"/>
      <c r="HA83" s="104"/>
      <c r="HB83" s="104"/>
      <c r="HC83" s="104"/>
      <c r="HD83" s="104"/>
      <c r="HE83" s="104"/>
      <c r="HF83" s="104"/>
      <c r="HG83" s="104"/>
      <c r="HH83" s="104"/>
      <c r="HI83" s="104"/>
      <c r="HJ83" s="104"/>
      <c r="HK83" s="104"/>
      <c r="HL83" s="104"/>
      <c r="HM83" s="104"/>
      <c r="HN83" s="104"/>
      <c r="HO83" s="104"/>
      <c r="HP83" s="104"/>
      <c r="HQ83" s="104"/>
      <c r="HR83" s="104"/>
      <c r="HS83" s="104"/>
      <c r="HT83" s="104"/>
      <c r="HU83" s="104"/>
      <c r="HV83" s="104"/>
      <c r="HW83" s="104"/>
      <c r="HX83" s="104"/>
      <c r="HY83" s="104"/>
      <c r="HZ83" s="104"/>
    </row>
    <row r="84" spans="1:234" s="55" customFormat="1" x14ac:dyDescent="0.25">
      <c r="A84" s="104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4"/>
      <c r="BR84" s="104"/>
      <c r="BS84" s="104"/>
      <c r="BT84" s="104"/>
      <c r="BU84" s="104"/>
      <c r="BV84" s="104"/>
      <c r="BW84" s="104"/>
      <c r="BX84" s="104"/>
      <c r="BY84" s="104"/>
      <c r="BZ84" s="104"/>
      <c r="CA84" s="104"/>
      <c r="CB84" s="104"/>
      <c r="CC84" s="104"/>
      <c r="CD84" s="104"/>
      <c r="CE84" s="104"/>
      <c r="CF84" s="104"/>
      <c r="CG84" s="104"/>
      <c r="CH84" s="104"/>
      <c r="CI84" s="104"/>
      <c r="CJ84" s="104"/>
      <c r="CK84" s="104"/>
      <c r="CL84" s="104"/>
      <c r="CM84" s="104"/>
      <c r="CN84" s="104"/>
      <c r="CO84" s="104"/>
      <c r="CP84" s="104"/>
      <c r="CQ84" s="104"/>
      <c r="CR84" s="104"/>
      <c r="CS84" s="104"/>
      <c r="CT84" s="104"/>
      <c r="CU84" s="104"/>
      <c r="CV84" s="104"/>
      <c r="CW84" s="104"/>
      <c r="CX84" s="104"/>
      <c r="CY84" s="104"/>
      <c r="CZ84" s="104"/>
      <c r="DA84" s="104"/>
      <c r="DB84" s="104"/>
      <c r="DC84" s="104"/>
      <c r="DD84" s="104"/>
      <c r="DE84" s="104"/>
      <c r="DF84" s="104"/>
      <c r="DG84" s="104"/>
      <c r="DH84" s="104"/>
      <c r="DI84" s="104"/>
      <c r="DJ84" s="104"/>
      <c r="DK84" s="104"/>
      <c r="DL84" s="104"/>
      <c r="DM84" s="104"/>
      <c r="DN84" s="104"/>
      <c r="DO84" s="104"/>
      <c r="DP84" s="104"/>
      <c r="DQ84" s="104"/>
      <c r="DR84" s="104"/>
      <c r="DS84" s="104"/>
      <c r="DT84" s="104"/>
      <c r="DU84" s="104"/>
      <c r="DV84" s="104"/>
      <c r="DW84" s="104"/>
      <c r="DX84" s="104"/>
      <c r="DY84" s="104"/>
      <c r="DZ84" s="104"/>
      <c r="EA84" s="104"/>
      <c r="EB84" s="104"/>
      <c r="EC84" s="104"/>
      <c r="ED84" s="104"/>
      <c r="EE84" s="104"/>
      <c r="EF84" s="104"/>
      <c r="EG84" s="104"/>
      <c r="EH84" s="104"/>
      <c r="EI84" s="104"/>
      <c r="EJ84" s="104"/>
      <c r="EK84" s="104"/>
      <c r="EL84" s="104"/>
      <c r="EM84" s="104"/>
      <c r="EN84" s="104"/>
      <c r="EO84" s="104"/>
      <c r="EP84" s="104"/>
      <c r="EQ84" s="104"/>
      <c r="ER84" s="104"/>
      <c r="ES84" s="104"/>
      <c r="ET84" s="104"/>
      <c r="EU84" s="104"/>
      <c r="EV84" s="104"/>
      <c r="EW84" s="104"/>
      <c r="EX84" s="104"/>
      <c r="EY84" s="104"/>
      <c r="EZ84" s="104"/>
      <c r="FA84" s="104"/>
      <c r="FB84" s="104"/>
      <c r="FC84" s="104"/>
      <c r="FD84" s="104"/>
      <c r="FE84" s="104"/>
      <c r="FF84" s="104"/>
      <c r="FG84" s="104"/>
      <c r="FH84" s="104"/>
      <c r="FI84" s="104"/>
      <c r="FJ84" s="104"/>
      <c r="FK84" s="104"/>
      <c r="FL84" s="104"/>
      <c r="FM84" s="104"/>
      <c r="FN84" s="104"/>
      <c r="FO84" s="104"/>
      <c r="FP84" s="104"/>
      <c r="FQ84" s="104"/>
      <c r="FR84" s="104"/>
      <c r="FS84" s="104"/>
      <c r="FT84" s="104"/>
      <c r="FU84" s="104"/>
      <c r="FV84" s="104"/>
      <c r="FW84" s="104"/>
      <c r="FX84" s="104"/>
      <c r="FY84" s="104"/>
      <c r="FZ84" s="104"/>
      <c r="GA84" s="104"/>
      <c r="GB84" s="104"/>
      <c r="GC84" s="104"/>
      <c r="GD84" s="104"/>
      <c r="GE84" s="104"/>
      <c r="GF84" s="104"/>
      <c r="GG84" s="104"/>
      <c r="GH84" s="104"/>
      <c r="GI84" s="104"/>
      <c r="GJ84" s="104"/>
      <c r="GK84" s="104"/>
      <c r="GL84" s="104"/>
      <c r="GM84" s="104"/>
      <c r="GN84" s="104"/>
      <c r="GO84" s="104"/>
      <c r="GP84" s="104"/>
      <c r="GQ84" s="104"/>
      <c r="GR84" s="104"/>
      <c r="GS84" s="104"/>
      <c r="GT84" s="104"/>
      <c r="GU84" s="104"/>
      <c r="GV84" s="104"/>
      <c r="GW84" s="104"/>
      <c r="GX84" s="104"/>
      <c r="GY84" s="104"/>
      <c r="GZ84" s="104"/>
      <c r="HA84" s="104"/>
      <c r="HB84" s="104"/>
      <c r="HC84" s="104"/>
      <c r="HD84" s="104"/>
      <c r="HE84" s="104"/>
      <c r="HF84" s="104"/>
      <c r="HG84" s="104"/>
      <c r="HH84" s="104"/>
      <c r="HI84" s="104"/>
      <c r="HJ84" s="104"/>
      <c r="HK84" s="104"/>
      <c r="HL84" s="104"/>
      <c r="HM84" s="104"/>
      <c r="HN84" s="104"/>
      <c r="HO84" s="104"/>
      <c r="HP84" s="104"/>
      <c r="HQ84" s="104"/>
      <c r="HR84" s="104"/>
      <c r="HS84" s="104"/>
      <c r="HT84" s="104"/>
      <c r="HU84" s="104"/>
      <c r="HV84" s="104"/>
      <c r="HW84" s="104"/>
      <c r="HX84" s="104"/>
      <c r="HY84" s="104"/>
      <c r="HZ84" s="104"/>
    </row>
    <row r="85" spans="1:234" s="55" customFormat="1" x14ac:dyDescent="0.25">
      <c r="A85" s="104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  <c r="BM85" s="104"/>
      <c r="BN85" s="104"/>
      <c r="BO85" s="104"/>
      <c r="BP85" s="104"/>
      <c r="BQ85" s="104"/>
      <c r="BR85" s="104"/>
      <c r="BS85" s="104"/>
      <c r="BT85" s="104"/>
      <c r="BU85" s="104"/>
      <c r="BV85" s="104"/>
      <c r="BW85" s="104"/>
      <c r="BX85" s="104"/>
      <c r="BY85" s="104"/>
      <c r="BZ85" s="104"/>
      <c r="CA85" s="104"/>
      <c r="CB85" s="104"/>
      <c r="CC85" s="104"/>
      <c r="CD85" s="104"/>
      <c r="CE85" s="104"/>
      <c r="CF85" s="104"/>
      <c r="CG85" s="104"/>
      <c r="CH85" s="104"/>
      <c r="CI85" s="104"/>
      <c r="CJ85" s="104"/>
      <c r="CK85" s="104"/>
      <c r="CL85" s="104"/>
      <c r="CM85" s="104"/>
      <c r="CN85" s="104"/>
      <c r="CO85" s="104"/>
      <c r="CP85" s="104"/>
      <c r="CQ85" s="104"/>
      <c r="CR85" s="104"/>
      <c r="CS85" s="104"/>
      <c r="CT85" s="104"/>
      <c r="CU85" s="104"/>
      <c r="CV85" s="104"/>
      <c r="CW85" s="104"/>
      <c r="CX85" s="104"/>
      <c r="CY85" s="104"/>
      <c r="CZ85" s="104"/>
      <c r="DA85" s="104"/>
      <c r="DB85" s="104"/>
      <c r="DC85" s="104"/>
      <c r="DD85" s="104"/>
      <c r="DE85" s="104"/>
      <c r="DF85" s="104"/>
      <c r="DG85" s="104"/>
      <c r="DH85" s="104"/>
      <c r="DI85" s="104"/>
      <c r="DJ85" s="104"/>
      <c r="DK85" s="104"/>
      <c r="DL85" s="104"/>
      <c r="DM85" s="104"/>
      <c r="DN85" s="104"/>
      <c r="DO85" s="104"/>
      <c r="DP85" s="104"/>
      <c r="DQ85" s="104"/>
      <c r="DR85" s="104"/>
      <c r="DS85" s="104"/>
      <c r="DT85" s="104"/>
      <c r="DU85" s="104"/>
      <c r="DV85" s="104"/>
      <c r="DW85" s="104"/>
      <c r="DX85" s="104"/>
      <c r="DY85" s="104"/>
      <c r="DZ85" s="104"/>
      <c r="EA85" s="104"/>
      <c r="EB85" s="104"/>
      <c r="EC85" s="104"/>
      <c r="ED85" s="104"/>
      <c r="EE85" s="104"/>
      <c r="EF85" s="104"/>
      <c r="EG85" s="104"/>
      <c r="EH85" s="104"/>
      <c r="EI85" s="104"/>
      <c r="EJ85" s="104"/>
      <c r="EK85" s="104"/>
      <c r="EL85" s="104"/>
      <c r="EM85" s="104"/>
      <c r="EN85" s="104"/>
      <c r="EO85" s="104"/>
      <c r="EP85" s="104"/>
      <c r="EQ85" s="104"/>
      <c r="ER85" s="104"/>
      <c r="ES85" s="104"/>
      <c r="ET85" s="104"/>
      <c r="EU85" s="104"/>
      <c r="EV85" s="104"/>
      <c r="EW85" s="104"/>
      <c r="EX85" s="104"/>
      <c r="EY85" s="104"/>
      <c r="EZ85" s="104"/>
      <c r="FA85" s="104"/>
      <c r="FB85" s="104"/>
      <c r="FC85" s="104"/>
      <c r="FD85" s="104"/>
      <c r="FE85" s="104"/>
      <c r="FF85" s="104"/>
      <c r="FG85" s="104"/>
      <c r="FH85" s="104"/>
      <c r="FI85" s="104"/>
      <c r="FJ85" s="104"/>
      <c r="FK85" s="104"/>
      <c r="FL85" s="104"/>
      <c r="FM85" s="104"/>
      <c r="FN85" s="104"/>
      <c r="FO85" s="104"/>
      <c r="FP85" s="104"/>
      <c r="FQ85" s="104"/>
      <c r="FR85" s="104"/>
      <c r="FS85" s="104"/>
      <c r="FT85" s="104"/>
      <c r="FU85" s="104"/>
      <c r="FV85" s="104"/>
      <c r="FW85" s="104"/>
      <c r="FX85" s="104"/>
      <c r="FY85" s="104"/>
      <c r="FZ85" s="104"/>
      <c r="GA85" s="104"/>
      <c r="GB85" s="104"/>
      <c r="GC85" s="104"/>
      <c r="GD85" s="104"/>
      <c r="GE85" s="104"/>
      <c r="GF85" s="104"/>
      <c r="GG85" s="104"/>
      <c r="GH85" s="104"/>
      <c r="GI85" s="104"/>
      <c r="GJ85" s="104"/>
      <c r="GK85" s="104"/>
      <c r="GL85" s="104"/>
      <c r="GM85" s="104"/>
      <c r="GN85" s="104"/>
      <c r="GO85" s="104"/>
      <c r="GP85" s="104"/>
      <c r="GQ85" s="104"/>
      <c r="GR85" s="104"/>
      <c r="GS85" s="104"/>
      <c r="GT85" s="104"/>
      <c r="GU85" s="104"/>
      <c r="GV85" s="104"/>
      <c r="GW85" s="104"/>
      <c r="GX85" s="104"/>
      <c r="GY85" s="104"/>
      <c r="GZ85" s="104"/>
      <c r="HA85" s="104"/>
      <c r="HB85" s="104"/>
      <c r="HC85" s="104"/>
      <c r="HD85" s="104"/>
      <c r="HE85" s="104"/>
      <c r="HF85" s="104"/>
      <c r="HG85" s="104"/>
      <c r="HH85" s="104"/>
      <c r="HI85" s="104"/>
      <c r="HJ85" s="104"/>
      <c r="HK85" s="104"/>
      <c r="HL85" s="104"/>
      <c r="HM85" s="104"/>
      <c r="HN85" s="104"/>
      <c r="HO85" s="104"/>
      <c r="HP85" s="104"/>
      <c r="HQ85" s="104"/>
      <c r="HR85" s="104"/>
      <c r="HS85" s="104"/>
      <c r="HT85" s="104"/>
      <c r="HU85" s="104"/>
      <c r="HV85" s="104"/>
      <c r="HW85" s="104"/>
      <c r="HX85" s="104"/>
      <c r="HY85" s="104"/>
      <c r="HZ85" s="104"/>
    </row>
    <row r="86" spans="1:234" s="55" customFormat="1" x14ac:dyDescent="0.25">
      <c r="A86" s="104"/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BL86" s="104"/>
      <c r="BM86" s="104"/>
      <c r="BN86" s="104"/>
      <c r="BO86" s="104"/>
      <c r="BP86" s="104"/>
      <c r="BQ86" s="104"/>
      <c r="BR86" s="104"/>
      <c r="BS86" s="104"/>
      <c r="BT86" s="104"/>
      <c r="BU86" s="104"/>
      <c r="BV86" s="104"/>
      <c r="BW86" s="104"/>
      <c r="BX86" s="104"/>
      <c r="BY86" s="104"/>
      <c r="BZ86" s="104"/>
      <c r="CA86" s="104"/>
      <c r="CB86" s="104"/>
      <c r="CC86" s="104"/>
      <c r="CD86" s="104"/>
      <c r="CE86" s="104"/>
      <c r="CF86" s="104"/>
      <c r="CG86" s="104"/>
      <c r="CH86" s="104"/>
      <c r="CI86" s="104"/>
      <c r="CJ86" s="104"/>
      <c r="CK86" s="104"/>
      <c r="CL86" s="104"/>
      <c r="CM86" s="104"/>
      <c r="CN86" s="104"/>
      <c r="CO86" s="104"/>
      <c r="CP86" s="104"/>
      <c r="CQ86" s="104"/>
      <c r="CR86" s="104"/>
      <c r="CS86" s="104"/>
      <c r="CT86" s="104"/>
      <c r="CU86" s="104"/>
      <c r="CV86" s="104"/>
      <c r="CW86" s="104"/>
      <c r="CX86" s="104"/>
      <c r="CY86" s="104"/>
      <c r="CZ86" s="104"/>
      <c r="DA86" s="104"/>
      <c r="DB86" s="104"/>
      <c r="DC86" s="104"/>
      <c r="DD86" s="104"/>
      <c r="DE86" s="104"/>
      <c r="DF86" s="104"/>
      <c r="DG86" s="104"/>
      <c r="DH86" s="104"/>
      <c r="DI86" s="104"/>
      <c r="DJ86" s="104"/>
      <c r="DK86" s="104"/>
      <c r="DL86" s="104"/>
      <c r="DM86" s="104"/>
      <c r="DN86" s="104"/>
      <c r="DO86" s="104"/>
      <c r="DP86" s="104"/>
      <c r="DQ86" s="104"/>
      <c r="DR86" s="104"/>
      <c r="DS86" s="104"/>
      <c r="DT86" s="104"/>
      <c r="DU86" s="104"/>
      <c r="DV86" s="104"/>
      <c r="DW86" s="104"/>
      <c r="DX86" s="104"/>
      <c r="DY86" s="104"/>
      <c r="DZ86" s="104"/>
      <c r="EA86" s="104"/>
      <c r="EB86" s="104"/>
      <c r="EC86" s="104"/>
      <c r="ED86" s="104"/>
      <c r="EE86" s="104"/>
      <c r="EF86" s="104"/>
      <c r="EG86" s="104"/>
      <c r="EH86" s="104"/>
      <c r="EI86" s="104"/>
      <c r="EJ86" s="104"/>
      <c r="EK86" s="104"/>
      <c r="EL86" s="104"/>
      <c r="EM86" s="104"/>
      <c r="EN86" s="104"/>
      <c r="EO86" s="104"/>
      <c r="EP86" s="104"/>
      <c r="EQ86" s="104"/>
      <c r="ER86" s="104"/>
      <c r="ES86" s="104"/>
      <c r="ET86" s="104"/>
      <c r="EU86" s="104"/>
      <c r="EV86" s="104"/>
      <c r="EW86" s="104"/>
      <c r="EX86" s="104"/>
      <c r="EY86" s="104"/>
      <c r="EZ86" s="104"/>
      <c r="FA86" s="104"/>
      <c r="FB86" s="104"/>
      <c r="FC86" s="104"/>
      <c r="FD86" s="104"/>
      <c r="FE86" s="104"/>
      <c r="FF86" s="104"/>
      <c r="FG86" s="104"/>
      <c r="FH86" s="104"/>
      <c r="FI86" s="104"/>
      <c r="FJ86" s="104"/>
      <c r="FK86" s="104"/>
      <c r="FL86" s="104"/>
      <c r="FM86" s="104"/>
      <c r="FN86" s="104"/>
      <c r="FO86" s="104"/>
      <c r="FP86" s="104"/>
      <c r="FQ86" s="104"/>
      <c r="FR86" s="104"/>
      <c r="FS86" s="104"/>
      <c r="FT86" s="104"/>
      <c r="FU86" s="104"/>
      <c r="FV86" s="104"/>
      <c r="FW86" s="104"/>
      <c r="FX86" s="104"/>
      <c r="FY86" s="104"/>
      <c r="FZ86" s="104"/>
      <c r="GA86" s="104"/>
      <c r="GB86" s="104"/>
      <c r="GC86" s="104"/>
      <c r="GD86" s="104"/>
      <c r="GE86" s="104"/>
      <c r="GF86" s="104"/>
      <c r="GG86" s="104"/>
      <c r="GH86" s="104"/>
      <c r="GI86" s="104"/>
      <c r="GJ86" s="104"/>
      <c r="GK86" s="104"/>
      <c r="GL86" s="104"/>
      <c r="GM86" s="104"/>
      <c r="GN86" s="104"/>
      <c r="GO86" s="104"/>
      <c r="GP86" s="104"/>
      <c r="GQ86" s="104"/>
      <c r="GR86" s="104"/>
      <c r="GS86" s="104"/>
      <c r="GT86" s="104"/>
      <c r="GU86" s="104"/>
      <c r="GV86" s="104"/>
      <c r="GW86" s="104"/>
      <c r="GX86" s="104"/>
      <c r="GY86" s="104"/>
      <c r="GZ86" s="104"/>
      <c r="HA86" s="104"/>
      <c r="HB86" s="104"/>
      <c r="HC86" s="104"/>
      <c r="HD86" s="104"/>
      <c r="HE86" s="104"/>
      <c r="HF86" s="104"/>
      <c r="HG86" s="104"/>
      <c r="HH86" s="104"/>
      <c r="HI86" s="104"/>
      <c r="HJ86" s="104"/>
      <c r="HK86" s="104"/>
      <c r="HL86" s="104"/>
      <c r="HM86" s="104"/>
      <c r="HN86" s="104"/>
      <c r="HO86" s="104"/>
      <c r="HP86" s="104"/>
      <c r="HQ86" s="104"/>
      <c r="HR86" s="104"/>
      <c r="HS86" s="104"/>
      <c r="HT86" s="104"/>
      <c r="HU86" s="104"/>
      <c r="HV86" s="104"/>
      <c r="HW86" s="104"/>
      <c r="HX86" s="104"/>
      <c r="HY86" s="104"/>
      <c r="HZ86" s="104"/>
    </row>
    <row r="87" spans="1:234" s="55" customFormat="1" x14ac:dyDescent="0.25">
      <c r="A87" s="104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BL87" s="104"/>
      <c r="BM87" s="104"/>
      <c r="BN87" s="104"/>
      <c r="BO87" s="104"/>
      <c r="BP87" s="104"/>
      <c r="BQ87" s="104"/>
      <c r="BR87" s="104"/>
      <c r="BS87" s="104"/>
      <c r="BT87" s="104"/>
      <c r="BU87" s="104"/>
      <c r="BV87" s="104"/>
      <c r="BW87" s="104"/>
      <c r="BX87" s="104"/>
      <c r="BY87" s="104"/>
      <c r="BZ87" s="104"/>
      <c r="CA87" s="104"/>
      <c r="CB87" s="104"/>
      <c r="CC87" s="104"/>
      <c r="CD87" s="104"/>
      <c r="CE87" s="104"/>
      <c r="CF87" s="104"/>
      <c r="CG87" s="104"/>
      <c r="CH87" s="104"/>
      <c r="CI87" s="104"/>
      <c r="CJ87" s="104"/>
      <c r="CK87" s="104"/>
      <c r="CL87" s="104"/>
      <c r="CM87" s="104"/>
      <c r="CN87" s="104"/>
      <c r="CO87" s="104"/>
      <c r="CP87" s="104"/>
      <c r="CQ87" s="104"/>
      <c r="CR87" s="104"/>
      <c r="CS87" s="104"/>
      <c r="CT87" s="104"/>
      <c r="CU87" s="104"/>
      <c r="CV87" s="104"/>
      <c r="CW87" s="104"/>
      <c r="CX87" s="104"/>
      <c r="CY87" s="104"/>
      <c r="CZ87" s="104"/>
      <c r="DA87" s="104"/>
      <c r="DB87" s="104"/>
      <c r="DC87" s="104"/>
      <c r="DD87" s="104"/>
      <c r="DE87" s="104"/>
      <c r="DF87" s="104"/>
      <c r="DG87" s="104"/>
      <c r="DH87" s="104"/>
      <c r="DI87" s="104"/>
      <c r="DJ87" s="104"/>
      <c r="DK87" s="104"/>
      <c r="DL87" s="104"/>
      <c r="DM87" s="104"/>
      <c r="DN87" s="104"/>
      <c r="DO87" s="104"/>
      <c r="DP87" s="104"/>
      <c r="DQ87" s="104"/>
      <c r="DR87" s="104"/>
      <c r="DS87" s="104"/>
      <c r="DT87" s="104"/>
      <c r="DU87" s="104"/>
      <c r="DV87" s="104"/>
      <c r="DW87" s="104"/>
      <c r="DX87" s="104"/>
      <c r="DY87" s="104"/>
      <c r="DZ87" s="104"/>
      <c r="EA87" s="104"/>
      <c r="EB87" s="104"/>
      <c r="EC87" s="104"/>
      <c r="ED87" s="104"/>
      <c r="EE87" s="104"/>
      <c r="EF87" s="104"/>
      <c r="EG87" s="104"/>
      <c r="EH87" s="104"/>
      <c r="EI87" s="104"/>
      <c r="EJ87" s="104"/>
      <c r="EK87" s="104"/>
      <c r="EL87" s="104"/>
      <c r="EM87" s="104"/>
      <c r="EN87" s="104"/>
      <c r="EO87" s="104"/>
      <c r="EP87" s="104"/>
      <c r="EQ87" s="104"/>
      <c r="ER87" s="104"/>
      <c r="ES87" s="104"/>
      <c r="ET87" s="104"/>
      <c r="EU87" s="104"/>
      <c r="EV87" s="104"/>
      <c r="EW87" s="104"/>
      <c r="EX87" s="104"/>
      <c r="EY87" s="104"/>
      <c r="EZ87" s="104"/>
      <c r="FA87" s="104"/>
      <c r="FB87" s="104"/>
      <c r="FC87" s="104"/>
      <c r="FD87" s="104"/>
      <c r="FE87" s="104"/>
      <c r="FF87" s="104"/>
      <c r="FG87" s="104"/>
      <c r="FH87" s="104"/>
      <c r="FI87" s="104"/>
      <c r="FJ87" s="104"/>
      <c r="FK87" s="104"/>
      <c r="FL87" s="104"/>
      <c r="FM87" s="104"/>
      <c r="FN87" s="104"/>
      <c r="FO87" s="104"/>
      <c r="FP87" s="104"/>
      <c r="FQ87" s="104"/>
      <c r="FR87" s="104"/>
      <c r="FS87" s="104"/>
      <c r="FT87" s="104"/>
      <c r="FU87" s="104"/>
      <c r="FV87" s="104"/>
      <c r="FW87" s="104"/>
      <c r="FX87" s="104"/>
      <c r="FY87" s="104"/>
      <c r="FZ87" s="104"/>
      <c r="GA87" s="104"/>
      <c r="GB87" s="104"/>
      <c r="GC87" s="104"/>
      <c r="GD87" s="104"/>
      <c r="GE87" s="104"/>
      <c r="GF87" s="104"/>
      <c r="GG87" s="104"/>
      <c r="GH87" s="104"/>
      <c r="GI87" s="104"/>
      <c r="GJ87" s="104"/>
      <c r="GK87" s="104"/>
      <c r="GL87" s="104"/>
      <c r="GM87" s="104"/>
      <c r="GN87" s="104"/>
      <c r="GO87" s="104"/>
      <c r="GP87" s="104"/>
      <c r="GQ87" s="104"/>
      <c r="GR87" s="104"/>
      <c r="GS87" s="104"/>
      <c r="GT87" s="104"/>
      <c r="GU87" s="104"/>
      <c r="GV87" s="104"/>
      <c r="GW87" s="104"/>
      <c r="GX87" s="104"/>
      <c r="GY87" s="104"/>
      <c r="GZ87" s="104"/>
      <c r="HA87" s="104"/>
      <c r="HB87" s="104"/>
      <c r="HC87" s="104"/>
      <c r="HD87" s="104"/>
      <c r="HE87" s="104"/>
      <c r="HF87" s="104"/>
      <c r="HG87" s="104"/>
      <c r="HH87" s="104"/>
      <c r="HI87" s="104"/>
      <c r="HJ87" s="104"/>
      <c r="HK87" s="104"/>
      <c r="HL87" s="104"/>
      <c r="HM87" s="104"/>
      <c r="HN87" s="104"/>
      <c r="HO87" s="104"/>
      <c r="HP87" s="104"/>
      <c r="HQ87" s="104"/>
      <c r="HR87" s="104"/>
      <c r="HS87" s="104"/>
      <c r="HT87" s="104"/>
      <c r="HU87" s="104"/>
      <c r="HV87" s="104"/>
      <c r="HW87" s="104"/>
      <c r="HX87" s="104"/>
      <c r="HY87" s="104"/>
      <c r="HZ87" s="104"/>
    </row>
    <row r="88" spans="1:234" s="55" customFormat="1" x14ac:dyDescent="0.25">
      <c r="A88" s="104"/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  <c r="BN88" s="104"/>
      <c r="BO88" s="104"/>
      <c r="BP88" s="104"/>
      <c r="BQ88" s="104"/>
      <c r="BR88" s="104"/>
      <c r="BS88" s="104"/>
      <c r="BT88" s="104"/>
      <c r="BU88" s="104"/>
      <c r="BV88" s="104"/>
      <c r="BW88" s="104"/>
      <c r="BX88" s="104"/>
      <c r="BY88" s="104"/>
      <c r="BZ88" s="104"/>
      <c r="CA88" s="104"/>
      <c r="CB88" s="104"/>
      <c r="CC88" s="104"/>
      <c r="CD88" s="104"/>
      <c r="CE88" s="104"/>
      <c r="CF88" s="104"/>
      <c r="CG88" s="104"/>
      <c r="CH88" s="104"/>
      <c r="CI88" s="104"/>
      <c r="CJ88" s="104"/>
      <c r="CK88" s="104"/>
      <c r="CL88" s="104"/>
      <c r="CM88" s="104"/>
      <c r="CN88" s="104"/>
      <c r="CO88" s="104"/>
      <c r="CP88" s="104"/>
      <c r="CQ88" s="104"/>
      <c r="CR88" s="104"/>
      <c r="CS88" s="104"/>
      <c r="CT88" s="104"/>
      <c r="CU88" s="104"/>
      <c r="CV88" s="104"/>
      <c r="CW88" s="104"/>
      <c r="CX88" s="104"/>
      <c r="CY88" s="104"/>
      <c r="CZ88" s="104"/>
      <c r="DA88" s="104"/>
      <c r="DB88" s="104"/>
      <c r="DC88" s="104"/>
      <c r="DD88" s="104"/>
      <c r="DE88" s="104"/>
      <c r="DF88" s="104"/>
      <c r="DG88" s="104"/>
      <c r="DH88" s="104"/>
      <c r="DI88" s="104"/>
      <c r="DJ88" s="104"/>
      <c r="DK88" s="104"/>
      <c r="DL88" s="104"/>
      <c r="DM88" s="104"/>
      <c r="DN88" s="104"/>
      <c r="DO88" s="104"/>
      <c r="DP88" s="104"/>
      <c r="DQ88" s="104"/>
      <c r="DR88" s="104"/>
      <c r="DS88" s="104"/>
      <c r="DT88" s="104"/>
      <c r="DU88" s="104"/>
      <c r="DV88" s="104"/>
      <c r="DW88" s="104"/>
      <c r="DX88" s="104"/>
      <c r="DY88" s="104"/>
      <c r="DZ88" s="104"/>
      <c r="EA88" s="104"/>
      <c r="EB88" s="104"/>
      <c r="EC88" s="104"/>
      <c r="ED88" s="104"/>
      <c r="EE88" s="104"/>
      <c r="EF88" s="104"/>
      <c r="EG88" s="104"/>
      <c r="EH88" s="104"/>
      <c r="EI88" s="104"/>
      <c r="EJ88" s="104"/>
      <c r="EK88" s="104"/>
      <c r="EL88" s="104"/>
      <c r="EM88" s="104"/>
      <c r="EN88" s="104"/>
      <c r="EO88" s="104"/>
      <c r="EP88" s="104"/>
      <c r="EQ88" s="104"/>
      <c r="ER88" s="104"/>
      <c r="ES88" s="104"/>
      <c r="ET88" s="104"/>
      <c r="EU88" s="104"/>
      <c r="EV88" s="104"/>
      <c r="EW88" s="104"/>
      <c r="EX88" s="104"/>
      <c r="EY88" s="104"/>
      <c r="EZ88" s="104"/>
      <c r="FA88" s="104"/>
      <c r="FB88" s="104"/>
      <c r="FC88" s="104"/>
      <c r="FD88" s="104"/>
      <c r="FE88" s="104"/>
      <c r="FF88" s="104"/>
      <c r="FG88" s="104"/>
      <c r="FH88" s="104"/>
      <c r="FI88" s="104"/>
      <c r="FJ88" s="104"/>
      <c r="FK88" s="104"/>
      <c r="FL88" s="104"/>
      <c r="FM88" s="104"/>
      <c r="FN88" s="104"/>
      <c r="FO88" s="104"/>
      <c r="FP88" s="104"/>
      <c r="FQ88" s="104"/>
      <c r="FR88" s="104"/>
      <c r="FS88" s="104"/>
      <c r="FT88" s="104"/>
      <c r="FU88" s="104"/>
      <c r="FV88" s="104"/>
      <c r="FW88" s="104"/>
      <c r="FX88" s="104"/>
      <c r="FY88" s="104"/>
      <c r="FZ88" s="104"/>
      <c r="GA88" s="104"/>
      <c r="GB88" s="104"/>
      <c r="GC88" s="104"/>
      <c r="GD88" s="104"/>
      <c r="GE88" s="104"/>
      <c r="GF88" s="104"/>
      <c r="GG88" s="104"/>
      <c r="GH88" s="104"/>
      <c r="GI88" s="104"/>
      <c r="GJ88" s="104"/>
      <c r="GK88" s="104"/>
      <c r="GL88" s="104"/>
      <c r="GM88" s="104"/>
      <c r="GN88" s="104"/>
      <c r="GO88" s="104"/>
      <c r="GP88" s="104"/>
      <c r="GQ88" s="104"/>
      <c r="GR88" s="104"/>
      <c r="GS88" s="104"/>
      <c r="GT88" s="104"/>
      <c r="GU88" s="104"/>
      <c r="GV88" s="104"/>
      <c r="GW88" s="104"/>
      <c r="GX88" s="104"/>
      <c r="GY88" s="104"/>
      <c r="GZ88" s="104"/>
      <c r="HA88" s="104"/>
      <c r="HB88" s="104"/>
      <c r="HC88" s="104"/>
      <c r="HD88" s="104"/>
      <c r="HE88" s="104"/>
      <c r="HF88" s="104"/>
      <c r="HG88" s="104"/>
      <c r="HH88" s="104"/>
      <c r="HI88" s="104"/>
      <c r="HJ88" s="104"/>
      <c r="HK88" s="104"/>
      <c r="HL88" s="104"/>
      <c r="HM88" s="104"/>
      <c r="HN88" s="104"/>
      <c r="HO88" s="104"/>
      <c r="HP88" s="104"/>
      <c r="HQ88" s="104"/>
      <c r="HR88" s="104"/>
      <c r="HS88" s="104"/>
      <c r="HT88" s="104"/>
      <c r="HU88" s="104"/>
      <c r="HV88" s="104"/>
      <c r="HW88" s="104"/>
      <c r="HX88" s="104"/>
      <c r="HY88" s="104"/>
      <c r="HZ88" s="104"/>
    </row>
    <row r="89" spans="1:234" s="55" customFormat="1" x14ac:dyDescent="0.25">
      <c r="A89" s="104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4"/>
      <c r="BR89" s="104"/>
      <c r="BS89" s="104"/>
      <c r="BT89" s="104"/>
      <c r="BU89" s="104"/>
      <c r="BV89" s="104"/>
      <c r="BW89" s="104"/>
      <c r="BX89" s="104"/>
      <c r="BY89" s="104"/>
      <c r="BZ89" s="104"/>
      <c r="CA89" s="104"/>
      <c r="CB89" s="104"/>
      <c r="CC89" s="104"/>
      <c r="CD89" s="104"/>
      <c r="CE89" s="104"/>
      <c r="CF89" s="104"/>
      <c r="CG89" s="104"/>
      <c r="CH89" s="104"/>
      <c r="CI89" s="104"/>
      <c r="CJ89" s="104"/>
      <c r="CK89" s="104"/>
      <c r="CL89" s="104"/>
      <c r="CM89" s="104"/>
      <c r="CN89" s="104"/>
      <c r="CO89" s="104"/>
      <c r="CP89" s="104"/>
      <c r="CQ89" s="104"/>
      <c r="CR89" s="104"/>
      <c r="CS89" s="104"/>
      <c r="CT89" s="104"/>
      <c r="CU89" s="104"/>
      <c r="CV89" s="104"/>
      <c r="CW89" s="104"/>
      <c r="CX89" s="104"/>
      <c r="CY89" s="104"/>
      <c r="CZ89" s="104"/>
      <c r="DA89" s="104"/>
      <c r="DB89" s="104"/>
      <c r="DC89" s="104"/>
      <c r="DD89" s="104"/>
      <c r="DE89" s="104"/>
      <c r="DF89" s="104"/>
      <c r="DG89" s="104"/>
      <c r="DH89" s="104"/>
      <c r="DI89" s="104"/>
      <c r="DJ89" s="104"/>
      <c r="DK89" s="104"/>
      <c r="DL89" s="104"/>
      <c r="DM89" s="104"/>
      <c r="DN89" s="104"/>
      <c r="DO89" s="104"/>
      <c r="DP89" s="104"/>
      <c r="DQ89" s="104"/>
      <c r="DR89" s="104"/>
      <c r="DS89" s="104"/>
      <c r="DT89" s="104"/>
      <c r="DU89" s="104"/>
      <c r="DV89" s="104"/>
      <c r="DW89" s="104"/>
      <c r="DX89" s="104"/>
      <c r="DY89" s="104"/>
      <c r="DZ89" s="104"/>
      <c r="EA89" s="104"/>
      <c r="EB89" s="104"/>
      <c r="EC89" s="104"/>
      <c r="ED89" s="104"/>
      <c r="EE89" s="104"/>
      <c r="EF89" s="104"/>
      <c r="EG89" s="104"/>
      <c r="EH89" s="104"/>
      <c r="EI89" s="104"/>
      <c r="EJ89" s="104"/>
      <c r="EK89" s="104"/>
      <c r="EL89" s="104"/>
      <c r="EM89" s="104"/>
      <c r="EN89" s="104"/>
      <c r="EO89" s="104"/>
      <c r="EP89" s="104"/>
      <c r="EQ89" s="104"/>
      <c r="ER89" s="104"/>
      <c r="ES89" s="104"/>
      <c r="ET89" s="104"/>
      <c r="EU89" s="104"/>
      <c r="EV89" s="104"/>
      <c r="EW89" s="104"/>
      <c r="EX89" s="104"/>
      <c r="EY89" s="104"/>
      <c r="EZ89" s="104"/>
      <c r="FA89" s="104"/>
      <c r="FB89" s="104"/>
      <c r="FC89" s="104"/>
      <c r="FD89" s="104"/>
      <c r="FE89" s="104"/>
      <c r="FF89" s="104"/>
      <c r="FG89" s="104"/>
      <c r="FH89" s="104"/>
      <c r="FI89" s="104"/>
      <c r="FJ89" s="104"/>
      <c r="FK89" s="104"/>
      <c r="FL89" s="104"/>
      <c r="FM89" s="104"/>
      <c r="FN89" s="104"/>
      <c r="FO89" s="104"/>
      <c r="FP89" s="104"/>
      <c r="FQ89" s="104"/>
      <c r="FR89" s="104"/>
      <c r="FS89" s="104"/>
      <c r="FT89" s="104"/>
      <c r="FU89" s="104"/>
      <c r="FV89" s="104"/>
      <c r="FW89" s="104"/>
      <c r="FX89" s="104"/>
      <c r="FY89" s="104"/>
      <c r="FZ89" s="104"/>
      <c r="GA89" s="104"/>
      <c r="GB89" s="104"/>
      <c r="GC89" s="104"/>
      <c r="GD89" s="104"/>
      <c r="GE89" s="104"/>
      <c r="GF89" s="104"/>
      <c r="GG89" s="104"/>
      <c r="GH89" s="104"/>
      <c r="GI89" s="104"/>
      <c r="GJ89" s="104"/>
      <c r="GK89" s="104"/>
      <c r="GL89" s="104"/>
      <c r="GM89" s="104"/>
      <c r="GN89" s="104"/>
      <c r="GO89" s="104"/>
      <c r="GP89" s="104"/>
      <c r="GQ89" s="104"/>
      <c r="GR89" s="104"/>
      <c r="GS89" s="104"/>
      <c r="GT89" s="104"/>
      <c r="GU89" s="104"/>
      <c r="GV89" s="104"/>
      <c r="GW89" s="104"/>
      <c r="GX89" s="104"/>
      <c r="GY89" s="104"/>
      <c r="GZ89" s="104"/>
      <c r="HA89" s="104"/>
      <c r="HB89" s="104"/>
      <c r="HC89" s="104"/>
      <c r="HD89" s="104"/>
      <c r="HE89" s="104"/>
      <c r="HF89" s="104"/>
      <c r="HG89" s="104"/>
      <c r="HH89" s="104"/>
      <c r="HI89" s="104"/>
      <c r="HJ89" s="104"/>
      <c r="HK89" s="104"/>
      <c r="HL89" s="104"/>
      <c r="HM89" s="104"/>
      <c r="HN89" s="104"/>
      <c r="HO89" s="104"/>
      <c r="HP89" s="104"/>
      <c r="HQ89" s="104"/>
      <c r="HR89" s="104"/>
      <c r="HS89" s="104"/>
      <c r="HT89" s="104"/>
      <c r="HU89" s="104"/>
      <c r="HV89" s="104"/>
      <c r="HW89" s="104"/>
      <c r="HX89" s="104"/>
      <c r="HY89" s="104"/>
      <c r="HZ89" s="104"/>
    </row>
    <row r="90" spans="1:234" s="55" customFormat="1" x14ac:dyDescent="0.25">
      <c r="A90" s="104"/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BL90" s="104"/>
      <c r="BM90" s="104"/>
      <c r="BN90" s="104"/>
      <c r="BO90" s="104"/>
      <c r="BP90" s="104"/>
      <c r="BQ90" s="104"/>
      <c r="BR90" s="104"/>
      <c r="BS90" s="104"/>
      <c r="BT90" s="104"/>
      <c r="BU90" s="104"/>
      <c r="BV90" s="104"/>
      <c r="BW90" s="104"/>
      <c r="BX90" s="104"/>
      <c r="BY90" s="104"/>
      <c r="BZ90" s="104"/>
      <c r="CA90" s="104"/>
      <c r="CB90" s="104"/>
      <c r="CC90" s="104"/>
      <c r="CD90" s="104"/>
      <c r="CE90" s="104"/>
      <c r="CF90" s="104"/>
      <c r="CG90" s="104"/>
      <c r="CH90" s="104"/>
      <c r="CI90" s="104"/>
      <c r="CJ90" s="104"/>
      <c r="CK90" s="104"/>
      <c r="CL90" s="104"/>
      <c r="CM90" s="104"/>
      <c r="CN90" s="104"/>
      <c r="CO90" s="104"/>
      <c r="CP90" s="104"/>
      <c r="CQ90" s="104"/>
      <c r="CR90" s="104"/>
      <c r="CS90" s="104"/>
      <c r="CT90" s="104"/>
      <c r="CU90" s="104"/>
      <c r="CV90" s="104"/>
      <c r="CW90" s="104"/>
      <c r="CX90" s="104"/>
      <c r="CY90" s="104"/>
      <c r="CZ90" s="104"/>
      <c r="DA90" s="104"/>
      <c r="DB90" s="104"/>
      <c r="DC90" s="104"/>
      <c r="DD90" s="104"/>
      <c r="DE90" s="104"/>
      <c r="DF90" s="104"/>
      <c r="DG90" s="104"/>
      <c r="DH90" s="104"/>
      <c r="DI90" s="104"/>
      <c r="DJ90" s="104"/>
      <c r="DK90" s="104"/>
      <c r="DL90" s="104"/>
      <c r="DM90" s="104"/>
      <c r="DN90" s="104"/>
      <c r="DO90" s="104"/>
      <c r="DP90" s="104"/>
      <c r="DQ90" s="104"/>
      <c r="DR90" s="104"/>
      <c r="DS90" s="104"/>
      <c r="DT90" s="104"/>
      <c r="DU90" s="104"/>
      <c r="DV90" s="104"/>
      <c r="DW90" s="104"/>
      <c r="DX90" s="104"/>
      <c r="DY90" s="104"/>
      <c r="DZ90" s="104"/>
      <c r="EA90" s="104"/>
      <c r="EB90" s="104"/>
      <c r="EC90" s="104"/>
      <c r="ED90" s="104"/>
      <c r="EE90" s="104"/>
      <c r="EF90" s="104"/>
      <c r="EG90" s="104"/>
      <c r="EH90" s="104"/>
      <c r="EI90" s="104"/>
      <c r="EJ90" s="104"/>
      <c r="EK90" s="104"/>
      <c r="EL90" s="104"/>
      <c r="EM90" s="104"/>
      <c r="EN90" s="104"/>
      <c r="EO90" s="104"/>
      <c r="EP90" s="104"/>
      <c r="EQ90" s="104"/>
      <c r="ER90" s="104"/>
      <c r="ES90" s="104"/>
      <c r="ET90" s="104"/>
      <c r="EU90" s="104"/>
      <c r="EV90" s="104"/>
      <c r="EW90" s="104"/>
      <c r="EX90" s="104"/>
      <c r="EY90" s="104"/>
      <c r="EZ90" s="104"/>
      <c r="FA90" s="104"/>
      <c r="FB90" s="104"/>
      <c r="FC90" s="104"/>
      <c r="FD90" s="104"/>
      <c r="FE90" s="104"/>
      <c r="FF90" s="104"/>
      <c r="FG90" s="104"/>
      <c r="FH90" s="104"/>
      <c r="FI90" s="104"/>
      <c r="FJ90" s="104"/>
      <c r="FK90" s="104"/>
      <c r="FL90" s="104"/>
      <c r="FM90" s="104"/>
      <c r="FN90" s="104"/>
      <c r="FO90" s="104"/>
      <c r="FP90" s="104"/>
      <c r="FQ90" s="104"/>
      <c r="FR90" s="104"/>
      <c r="FS90" s="104"/>
      <c r="FT90" s="104"/>
      <c r="FU90" s="104"/>
      <c r="FV90" s="104"/>
      <c r="FW90" s="104"/>
      <c r="FX90" s="104"/>
      <c r="FY90" s="104"/>
      <c r="FZ90" s="104"/>
      <c r="GA90" s="104"/>
      <c r="GB90" s="104"/>
      <c r="GC90" s="104"/>
      <c r="GD90" s="104"/>
      <c r="GE90" s="104"/>
      <c r="GF90" s="104"/>
      <c r="GG90" s="104"/>
      <c r="GH90" s="104"/>
      <c r="GI90" s="104"/>
      <c r="GJ90" s="104"/>
      <c r="GK90" s="104"/>
      <c r="GL90" s="104"/>
      <c r="GM90" s="104"/>
      <c r="GN90" s="104"/>
      <c r="GO90" s="104"/>
      <c r="GP90" s="104"/>
      <c r="GQ90" s="104"/>
      <c r="GR90" s="104"/>
      <c r="GS90" s="104"/>
      <c r="GT90" s="104"/>
      <c r="GU90" s="104"/>
      <c r="GV90" s="104"/>
      <c r="GW90" s="104"/>
      <c r="GX90" s="104"/>
      <c r="GY90" s="104"/>
      <c r="GZ90" s="104"/>
      <c r="HA90" s="104"/>
      <c r="HB90" s="104"/>
      <c r="HC90" s="104"/>
      <c r="HD90" s="104"/>
      <c r="HE90" s="104"/>
      <c r="HF90" s="104"/>
      <c r="HG90" s="104"/>
      <c r="HH90" s="104"/>
      <c r="HI90" s="104"/>
      <c r="HJ90" s="104"/>
      <c r="HK90" s="104"/>
      <c r="HL90" s="104"/>
      <c r="HM90" s="104"/>
      <c r="HN90" s="104"/>
      <c r="HO90" s="104"/>
      <c r="HP90" s="104"/>
      <c r="HQ90" s="104"/>
      <c r="HR90" s="104"/>
      <c r="HS90" s="104"/>
      <c r="HT90" s="104"/>
      <c r="HU90" s="104"/>
      <c r="HV90" s="104"/>
      <c r="HW90" s="104"/>
      <c r="HX90" s="104"/>
      <c r="HY90" s="104"/>
      <c r="HZ90" s="104"/>
    </row>
    <row r="91" spans="1:234" s="55" customFormat="1" x14ac:dyDescent="0.25">
      <c r="A91" s="104"/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BL91" s="104"/>
      <c r="BM91" s="104"/>
      <c r="BN91" s="104"/>
      <c r="BO91" s="104"/>
      <c r="BP91" s="104"/>
      <c r="BQ91" s="104"/>
      <c r="BR91" s="104"/>
      <c r="BS91" s="104"/>
      <c r="BT91" s="104"/>
      <c r="BU91" s="104"/>
      <c r="BV91" s="104"/>
      <c r="BW91" s="104"/>
      <c r="BX91" s="104"/>
      <c r="BY91" s="104"/>
      <c r="BZ91" s="104"/>
      <c r="CA91" s="104"/>
      <c r="CB91" s="104"/>
      <c r="CC91" s="104"/>
      <c r="CD91" s="104"/>
      <c r="CE91" s="104"/>
      <c r="CF91" s="104"/>
      <c r="CG91" s="104"/>
      <c r="CH91" s="104"/>
      <c r="CI91" s="104"/>
      <c r="CJ91" s="104"/>
      <c r="CK91" s="104"/>
      <c r="CL91" s="104"/>
      <c r="CM91" s="104"/>
      <c r="CN91" s="104"/>
      <c r="CO91" s="104"/>
      <c r="CP91" s="104"/>
      <c r="CQ91" s="104"/>
      <c r="CR91" s="104"/>
      <c r="CS91" s="104"/>
      <c r="CT91" s="104"/>
      <c r="CU91" s="104"/>
      <c r="CV91" s="104"/>
      <c r="CW91" s="104"/>
      <c r="CX91" s="104"/>
      <c r="CY91" s="104"/>
      <c r="CZ91" s="104"/>
      <c r="DA91" s="104"/>
      <c r="DB91" s="104"/>
      <c r="DC91" s="104"/>
      <c r="DD91" s="104"/>
      <c r="DE91" s="104"/>
      <c r="DF91" s="104"/>
      <c r="DG91" s="104"/>
      <c r="DH91" s="104"/>
      <c r="DI91" s="104"/>
      <c r="DJ91" s="104"/>
      <c r="DK91" s="104"/>
      <c r="DL91" s="104"/>
      <c r="DM91" s="104"/>
      <c r="DN91" s="104"/>
      <c r="DO91" s="104"/>
      <c r="DP91" s="104"/>
      <c r="DQ91" s="104"/>
      <c r="DR91" s="104"/>
      <c r="DS91" s="104"/>
      <c r="DT91" s="104"/>
      <c r="DU91" s="104"/>
      <c r="DV91" s="104"/>
      <c r="DW91" s="104"/>
      <c r="DX91" s="104"/>
      <c r="DY91" s="104"/>
      <c r="DZ91" s="104"/>
      <c r="EA91" s="104"/>
      <c r="EB91" s="104"/>
      <c r="EC91" s="104"/>
      <c r="ED91" s="104"/>
      <c r="EE91" s="104"/>
      <c r="EF91" s="104"/>
      <c r="EG91" s="104"/>
      <c r="EH91" s="104"/>
      <c r="EI91" s="104"/>
      <c r="EJ91" s="104"/>
      <c r="EK91" s="104"/>
      <c r="EL91" s="104"/>
      <c r="EM91" s="104"/>
      <c r="EN91" s="104"/>
      <c r="EO91" s="104"/>
      <c r="EP91" s="104"/>
      <c r="EQ91" s="104"/>
      <c r="ER91" s="104"/>
      <c r="ES91" s="104"/>
      <c r="ET91" s="104"/>
      <c r="EU91" s="104"/>
      <c r="EV91" s="104"/>
      <c r="EW91" s="104"/>
      <c r="EX91" s="104"/>
      <c r="EY91" s="104"/>
      <c r="EZ91" s="104"/>
      <c r="FA91" s="104"/>
      <c r="FB91" s="104"/>
      <c r="FC91" s="104"/>
      <c r="FD91" s="104"/>
      <c r="FE91" s="104"/>
      <c r="FF91" s="104"/>
      <c r="FG91" s="104"/>
      <c r="FH91" s="104"/>
      <c r="FI91" s="104"/>
      <c r="FJ91" s="104"/>
      <c r="FK91" s="104"/>
      <c r="FL91" s="104"/>
      <c r="FM91" s="104"/>
      <c r="FN91" s="104"/>
      <c r="FO91" s="104"/>
      <c r="FP91" s="104"/>
      <c r="FQ91" s="104"/>
      <c r="FR91" s="104"/>
      <c r="FS91" s="104"/>
      <c r="FT91" s="104"/>
      <c r="FU91" s="104"/>
      <c r="FV91" s="104"/>
      <c r="FW91" s="104"/>
      <c r="FX91" s="104"/>
      <c r="FY91" s="104"/>
      <c r="FZ91" s="104"/>
      <c r="GA91" s="104"/>
      <c r="GB91" s="104"/>
      <c r="GC91" s="104"/>
      <c r="GD91" s="104"/>
      <c r="GE91" s="104"/>
      <c r="GF91" s="104"/>
      <c r="GG91" s="104"/>
      <c r="GH91" s="104"/>
      <c r="GI91" s="104"/>
      <c r="GJ91" s="104"/>
      <c r="GK91" s="104"/>
      <c r="GL91" s="104"/>
      <c r="GM91" s="104"/>
      <c r="GN91" s="104"/>
      <c r="GO91" s="104"/>
      <c r="GP91" s="104"/>
      <c r="GQ91" s="104"/>
      <c r="GR91" s="104"/>
      <c r="GS91" s="104"/>
      <c r="GT91" s="104"/>
      <c r="GU91" s="104"/>
      <c r="GV91" s="104"/>
      <c r="GW91" s="104"/>
      <c r="GX91" s="104"/>
      <c r="GY91" s="104"/>
      <c r="GZ91" s="104"/>
      <c r="HA91" s="104"/>
      <c r="HB91" s="104"/>
      <c r="HC91" s="104"/>
      <c r="HD91" s="104"/>
      <c r="HE91" s="104"/>
      <c r="HF91" s="104"/>
      <c r="HG91" s="104"/>
      <c r="HH91" s="104"/>
      <c r="HI91" s="104"/>
      <c r="HJ91" s="104"/>
      <c r="HK91" s="104"/>
      <c r="HL91" s="104"/>
      <c r="HM91" s="104"/>
      <c r="HN91" s="104"/>
      <c r="HO91" s="104"/>
      <c r="HP91" s="104"/>
      <c r="HQ91" s="104"/>
      <c r="HR91" s="104"/>
      <c r="HS91" s="104"/>
      <c r="HT91" s="104"/>
      <c r="HU91" s="104"/>
      <c r="HV91" s="104"/>
      <c r="HW91" s="104"/>
      <c r="HX91" s="104"/>
      <c r="HY91" s="104"/>
      <c r="HZ91" s="104"/>
    </row>
    <row r="92" spans="1:234" s="55" customFormat="1" x14ac:dyDescent="0.25">
      <c r="A92" s="104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BL92" s="104"/>
      <c r="BM92" s="104"/>
      <c r="BN92" s="104"/>
      <c r="BO92" s="104"/>
      <c r="BP92" s="104"/>
      <c r="BQ92" s="104"/>
      <c r="BR92" s="104"/>
      <c r="BS92" s="104"/>
      <c r="BT92" s="104"/>
      <c r="BU92" s="104"/>
      <c r="BV92" s="104"/>
      <c r="BW92" s="104"/>
      <c r="BX92" s="104"/>
      <c r="BY92" s="104"/>
      <c r="BZ92" s="104"/>
      <c r="CA92" s="104"/>
      <c r="CB92" s="104"/>
      <c r="CC92" s="104"/>
      <c r="CD92" s="104"/>
      <c r="CE92" s="104"/>
      <c r="CF92" s="104"/>
      <c r="CG92" s="104"/>
      <c r="CH92" s="104"/>
      <c r="CI92" s="104"/>
      <c r="CJ92" s="104"/>
      <c r="CK92" s="104"/>
      <c r="CL92" s="104"/>
      <c r="CM92" s="104"/>
      <c r="CN92" s="104"/>
      <c r="CO92" s="104"/>
      <c r="CP92" s="104"/>
      <c r="CQ92" s="104"/>
      <c r="CR92" s="104"/>
      <c r="CS92" s="104"/>
      <c r="CT92" s="104"/>
      <c r="CU92" s="104"/>
      <c r="CV92" s="104"/>
      <c r="CW92" s="104"/>
      <c r="CX92" s="104"/>
      <c r="CY92" s="104"/>
      <c r="CZ92" s="104"/>
      <c r="DA92" s="104"/>
      <c r="DB92" s="104"/>
      <c r="DC92" s="104"/>
      <c r="DD92" s="104"/>
      <c r="DE92" s="104"/>
      <c r="DF92" s="104"/>
      <c r="DG92" s="104"/>
      <c r="DH92" s="104"/>
      <c r="DI92" s="104"/>
      <c r="DJ92" s="104"/>
      <c r="DK92" s="104"/>
      <c r="DL92" s="104"/>
      <c r="DM92" s="104"/>
      <c r="DN92" s="104"/>
      <c r="DO92" s="104"/>
      <c r="DP92" s="104"/>
      <c r="DQ92" s="104"/>
      <c r="DR92" s="104"/>
      <c r="DS92" s="104"/>
      <c r="DT92" s="104"/>
      <c r="DU92" s="104"/>
      <c r="DV92" s="104"/>
      <c r="DW92" s="104"/>
      <c r="DX92" s="104"/>
      <c r="DY92" s="104"/>
      <c r="DZ92" s="104"/>
      <c r="EA92" s="104"/>
      <c r="EB92" s="104"/>
      <c r="EC92" s="104"/>
      <c r="ED92" s="104"/>
      <c r="EE92" s="104"/>
      <c r="EF92" s="104"/>
      <c r="EG92" s="104"/>
      <c r="EH92" s="104"/>
      <c r="EI92" s="104"/>
      <c r="EJ92" s="104"/>
      <c r="EK92" s="104"/>
      <c r="EL92" s="104"/>
      <c r="EM92" s="104"/>
      <c r="EN92" s="104"/>
      <c r="EO92" s="104"/>
      <c r="EP92" s="104"/>
      <c r="EQ92" s="104"/>
      <c r="ER92" s="104"/>
      <c r="ES92" s="104"/>
      <c r="ET92" s="104"/>
      <c r="EU92" s="104"/>
      <c r="EV92" s="104"/>
      <c r="EW92" s="104"/>
      <c r="EX92" s="104"/>
      <c r="EY92" s="104"/>
      <c r="EZ92" s="104"/>
      <c r="FA92" s="104"/>
      <c r="FB92" s="104"/>
      <c r="FC92" s="104"/>
      <c r="FD92" s="104"/>
      <c r="FE92" s="104"/>
      <c r="FF92" s="104"/>
      <c r="FG92" s="104"/>
      <c r="FH92" s="104"/>
      <c r="FI92" s="104"/>
      <c r="FJ92" s="104"/>
      <c r="FK92" s="104"/>
      <c r="FL92" s="104"/>
      <c r="FM92" s="104"/>
      <c r="FN92" s="104"/>
      <c r="FO92" s="104"/>
      <c r="FP92" s="104"/>
      <c r="FQ92" s="104"/>
      <c r="FR92" s="104"/>
      <c r="FS92" s="104"/>
      <c r="FT92" s="104"/>
      <c r="FU92" s="104"/>
      <c r="FV92" s="104"/>
      <c r="FW92" s="104"/>
      <c r="FX92" s="104"/>
      <c r="FY92" s="104"/>
      <c r="FZ92" s="104"/>
      <c r="GA92" s="104"/>
      <c r="GB92" s="104"/>
      <c r="GC92" s="104"/>
      <c r="GD92" s="104"/>
      <c r="GE92" s="104"/>
      <c r="GF92" s="104"/>
      <c r="GG92" s="104"/>
      <c r="GH92" s="104"/>
      <c r="GI92" s="104"/>
      <c r="GJ92" s="104"/>
      <c r="GK92" s="104"/>
      <c r="GL92" s="104"/>
      <c r="GM92" s="104"/>
      <c r="GN92" s="104"/>
      <c r="GO92" s="104"/>
      <c r="GP92" s="104"/>
      <c r="GQ92" s="104"/>
      <c r="GR92" s="104"/>
      <c r="GS92" s="104"/>
      <c r="GT92" s="104"/>
      <c r="GU92" s="104"/>
      <c r="GV92" s="104"/>
      <c r="GW92" s="104"/>
      <c r="GX92" s="104"/>
      <c r="GY92" s="104"/>
      <c r="GZ92" s="104"/>
      <c r="HA92" s="104"/>
      <c r="HB92" s="104"/>
      <c r="HC92" s="104"/>
      <c r="HD92" s="104"/>
      <c r="HE92" s="104"/>
      <c r="HF92" s="104"/>
      <c r="HG92" s="104"/>
      <c r="HH92" s="104"/>
      <c r="HI92" s="104"/>
      <c r="HJ92" s="104"/>
      <c r="HK92" s="104"/>
      <c r="HL92" s="104"/>
      <c r="HM92" s="104"/>
      <c r="HN92" s="104"/>
      <c r="HO92" s="104"/>
      <c r="HP92" s="104"/>
      <c r="HQ92" s="104"/>
      <c r="HR92" s="104"/>
      <c r="HS92" s="104"/>
      <c r="HT92" s="104"/>
      <c r="HU92" s="104"/>
      <c r="HV92" s="104"/>
      <c r="HW92" s="104"/>
      <c r="HX92" s="104"/>
      <c r="HY92" s="104"/>
      <c r="HZ92" s="104"/>
    </row>
    <row r="93" spans="1:234" s="55" customFormat="1" x14ac:dyDescent="0.25">
      <c r="A93" s="104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BL93" s="104"/>
      <c r="BM93" s="104"/>
      <c r="BN93" s="104"/>
      <c r="BO93" s="104"/>
      <c r="BP93" s="104"/>
      <c r="BQ93" s="104"/>
      <c r="BR93" s="104"/>
      <c r="BS93" s="104"/>
      <c r="BT93" s="104"/>
      <c r="BU93" s="104"/>
      <c r="BV93" s="104"/>
      <c r="BW93" s="104"/>
      <c r="BX93" s="104"/>
      <c r="BY93" s="104"/>
      <c r="BZ93" s="104"/>
      <c r="CA93" s="104"/>
      <c r="CB93" s="104"/>
      <c r="CC93" s="104"/>
      <c r="CD93" s="104"/>
      <c r="CE93" s="104"/>
      <c r="CF93" s="104"/>
      <c r="CG93" s="104"/>
      <c r="CH93" s="104"/>
      <c r="CI93" s="104"/>
      <c r="CJ93" s="104"/>
      <c r="CK93" s="104"/>
      <c r="CL93" s="104"/>
      <c r="CM93" s="104"/>
      <c r="CN93" s="104"/>
      <c r="CO93" s="104"/>
      <c r="CP93" s="104"/>
      <c r="CQ93" s="104"/>
      <c r="CR93" s="104"/>
      <c r="CS93" s="104"/>
      <c r="CT93" s="104"/>
      <c r="CU93" s="104"/>
      <c r="CV93" s="104"/>
      <c r="CW93" s="104"/>
      <c r="CX93" s="104"/>
      <c r="CY93" s="104"/>
      <c r="CZ93" s="104"/>
      <c r="DA93" s="104"/>
      <c r="DB93" s="104"/>
      <c r="DC93" s="104"/>
      <c r="DD93" s="104"/>
      <c r="DE93" s="104"/>
      <c r="DF93" s="104"/>
      <c r="DG93" s="104"/>
      <c r="DH93" s="104"/>
      <c r="DI93" s="104"/>
      <c r="DJ93" s="104"/>
      <c r="DK93" s="104"/>
      <c r="DL93" s="104"/>
      <c r="DM93" s="104"/>
      <c r="DN93" s="104"/>
      <c r="DO93" s="104"/>
      <c r="DP93" s="104"/>
      <c r="DQ93" s="104"/>
      <c r="DR93" s="104"/>
      <c r="DS93" s="104"/>
      <c r="DT93" s="104"/>
      <c r="DU93" s="104"/>
      <c r="DV93" s="104"/>
      <c r="DW93" s="104"/>
      <c r="DX93" s="104"/>
      <c r="DY93" s="104"/>
      <c r="DZ93" s="104"/>
      <c r="EA93" s="104"/>
      <c r="EB93" s="104"/>
      <c r="EC93" s="104"/>
      <c r="ED93" s="104"/>
      <c r="EE93" s="104"/>
      <c r="EF93" s="104"/>
      <c r="EG93" s="104"/>
      <c r="EH93" s="104"/>
      <c r="EI93" s="104"/>
      <c r="EJ93" s="104"/>
      <c r="EK93" s="104"/>
      <c r="EL93" s="104"/>
      <c r="EM93" s="104"/>
      <c r="EN93" s="104"/>
      <c r="EO93" s="104"/>
      <c r="EP93" s="104"/>
      <c r="EQ93" s="104"/>
      <c r="ER93" s="104"/>
      <c r="ES93" s="104"/>
      <c r="ET93" s="104"/>
      <c r="EU93" s="104"/>
      <c r="EV93" s="104"/>
      <c r="EW93" s="104"/>
      <c r="EX93" s="104"/>
      <c r="EY93" s="104"/>
      <c r="EZ93" s="104"/>
      <c r="FA93" s="104"/>
      <c r="FB93" s="104"/>
      <c r="FC93" s="104"/>
      <c r="FD93" s="104"/>
      <c r="FE93" s="104"/>
      <c r="FF93" s="104"/>
      <c r="FG93" s="104"/>
      <c r="FH93" s="104"/>
      <c r="FI93" s="104"/>
      <c r="FJ93" s="104"/>
      <c r="FK93" s="104"/>
      <c r="FL93" s="104"/>
      <c r="FM93" s="104"/>
      <c r="FN93" s="104"/>
      <c r="FO93" s="104"/>
      <c r="FP93" s="104"/>
      <c r="FQ93" s="104"/>
      <c r="FR93" s="104"/>
      <c r="FS93" s="104"/>
      <c r="FT93" s="104"/>
      <c r="FU93" s="104"/>
      <c r="FV93" s="104"/>
      <c r="FW93" s="104"/>
      <c r="FX93" s="104"/>
      <c r="FY93" s="104"/>
      <c r="FZ93" s="104"/>
      <c r="GA93" s="104"/>
      <c r="GB93" s="104"/>
      <c r="GC93" s="104"/>
      <c r="GD93" s="104"/>
      <c r="GE93" s="104"/>
      <c r="GF93" s="104"/>
      <c r="GG93" s="104"/>
      <c r="GH93" s="104"/>
      <c r="GI93" s="104"/>
      <c r="GJ93" s="104"/>
      <c r="GK93" s="104"/>
      <c r="GL93" s="104"/>
      <c r="GM93" s="104"/>
      <c r="GN93" s="104"/>
      <c r="GO93" s="104"/>
      <c r="GP93" s="104"/>
      <c r="GQ93" s="104"/>
      <c r="GR93" s="104"/>
      <c r="GS93" s="104"/>
      <c r="GT93" s="104"/>
      <c r="GU93" s="104"/>
      <c r="GV93" s="104"/>
      <c r="GW93" s="104"/>
      <c r="GX93" s="104"/>
      <c r="GY93" s="104"/>
      <c r="GZ93" s="104"/>
      <c r="HA93" s="104"/>
      <c r="HB93" s="104"/>
      <c r="HC93" s="104"/>
      <c r="HD93" s="104"/>
      <c r="HE93" s="104"/>
      <c r="HF93" s="104"/>
      <c r="HG93" s="104"/>
      <c r="HH93" s="104"/>
      <c r="HI93" s="104"/>
      <c r="HJ93" s="104"/>
      <c r="HK93" s="104"/>
      <c r="HL93" s="104"/>
      <c r="HM93" s="104"/>
      <c r="HN93" s="104"/>
      <c r="HO93" s="104"/>
      <c r="HP93" s="104"/>
      <c r="HQ93" s="104"/>
      <c r="HR93" s="104"/>
      <c r="HS93" s="104"/>
      <c r="HT93" s="104"/>
      <c r="HU93" s="104"/>
      <c r="HV93" s="104"/>
      <c r="HW93" s="104"/>
      <c r="HX93" s="104"/>
      <c r="HY93" s="104"/>
      <c r="HZ93" s="104"/>
    </row>
    <row r="94" spans="1:234" s="55" customFormat="1" x14ac:dyDescent="0.25">
      <c r="A94" s="104"/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  <c r="BN94" s="104"/>
      <c r="BO94" s="104"/>
      <c r="BP94" s="104"/>
      <c r="BQ94" s="104"/>
      <c r="BR94" s="104"/>
      <c r="BS94" s="104"/>
      <c r="BT94" s="104"/>
      <c r="BU94" s="104"/>
      <c r="BV94" s="104"/>
      <c r="BW94" s="104"/>
      <c r="BX94" s="104"/>
      <c r="BY94" s="104"/>
      <c r="BZ94" s="104"/>
      <c r="CA94" s="104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104"/>
      <c r="DD94" s="104"/>
      <c r="DE94" s="104"/>
      <c r="DF94" s="104"/>
      <c r="DG94" s="104"/>
      <c r="DH94" s="104"/>
      <c r="DI94" s="104"/>
      <c r="DJ94" s="104"/>
      <c r="DK94" s="104"/>
      <c r="DL94" s="104"/>
      <c r="DM94" s="104"/>
      <c r="DN94" s="104"/>
      <c r="DO94" s="104"/>
      <c r="DP94" s="104"/>
      <c r="DQ94" s="104"/>
      <c r="DR94" s="104"/>
      <c r="DS94" s="104"/>
      <c r="DT94" s="104"/>
      <c r="DU94" s="104"/>
      <c r="DV94" s="104"/>
      <c r="DW94" s="104"/>
      <c r="DX94" s="104"/>
      <c r="DY94" s="104"/>
      <c r="DZ94" s="104"/>
      <c r="EA94" s="104"/>
      <c r="EB94" s="104"/>
      <c r="EC94" s="104"/>
      <c r="ED94" s="104"/>
      <c r="EE94" s="104"/>
      <c r="EF94" s="104"/>
      <c r="EG94" s="104"/>
      <c r="EH94" s="104"/>
      <c r="EI94" s="104"/>
      <c r="EJ94" s="104"/>
      <c r="EK94" s="104"/>
      <c r="EL94" s="104"/>
      <c r="EM94" s="104"/>
      <c r="EN94" s="104"/>
      <c r="EO94" s="104"/>
      <c r="EP94" s="104"/>
      <c r="EQ94" s="104"/>
      <c r="ER94" s="104"/>
      <c r="ES94" s="104"/>
      <c r="ET94" s="104"/>
      <c r="EU94" s="104"/>
      <c r="EV94" s="104"/>
      <c r="EW94" s="104"/>
      <c r="EX94" s="104"/>
      <c r="EY94" s="104"/>
      <c r="EZ94" s="104"/>
      <c r="FA94" s="104"/>
      <c r="FB94" s="104"/>
      <c r="FC94" s="104"/>
      <c r="FD94" s="104"/>
      <c r="FE94" s="104"/>
      <c r="FF94" s="104"/>
      <c r="FG94" s="104"/>
      <c r="FH94" s="104"/>
      <c r="FI94" s="104"/>
      <c r="FJ94" s="104"/>
      <c r="FK94" s="104"/>
      <c r="FL94" s="104"/>
      <c r="FM94" s="104"/>
      <c r="FN94" s="104"/>
      <c r="FO94" s="104"/>
      <c r="FP94" s="104"/>
      <c r="FQ94" s="104"/>
      <c r="FR94" s="104"/>
      <c r="FS94" s="104"/>
      <c r="FT94" s="104"/>
      <c r="FU94" s="104"/>
      <c r="FV94" s="104"/>
      <c r="FW94" s="104"/>
      <c r="FX94" s="104"/>
      <c r="FY94" s="104"/>
      <c r="FZ94" s="104"/>
      <c r="GA94" s="104"/>
      <c r="GB94" s="104"/>
      <c r="GC94" s="104"/>
      <c r="GD94" s="104"/>
      <c r="GE94" s="104"/>
      <c r="GF94" s="104"/>
      <c r="GG94" s="104"/>
      <c r="GH94" s="104"/>
      <c r="GI94" s="104"/>
      <c r="GJ94" s="104"/>
      <c r="GK94" s="104"/>
      <c r="GL94" s="104"/>
      <c r="GM94" s="104"/>
      <c r="GN94" s="104"/>
      <c r="GO94" s="104"/>
      <c r="GP94" s="104"/>
      <c r="GQ94" s="104"/>
      <c r="GR94" s="104"/>
      <c r="GS94" s="104"/>
      <c r="GT94" s="104"/>
      <c r="GU94" s="104"/>
      <c r="GV94" s="104"/>
      <c r="GW94" s="104"/>
      <c r="GX94" s="104"/>
      <c r="GY94" s="104"/>
      <c r="GZ94" s="104"/>
      <c r="HA94" s="104"/>
      <c r="HB94" s="104"/>
      <c r="HC94" s="104"/>
      <c r="HD94" s="104"/>
      <c r="HE94" s="104"/>
      <c r="HF94" s="104"/>
      <c r="HG94" s="104"/>
      <c r="HH94" s="104"/>
      <c r="HI94" s="104"/>
      <c r="HJ94" s="104"/>
      <c r="HK94" s="104"/>
      <c r="HL94" s="104"/>
      <c r="HM94" s="104"/>
      <c r="HN94" s="104"/>
      <c r="HO94" s="104"/>
      <c r="HP94" s="104"/>
      <c r="HQ94" s="104"/>
      <c r="HR94" s="104"/>
      <c r="HS94" s="104"/>
      <c r="HT94" s="104"/>
      <c r="HU94" s="104"/>
      <c r="HV94" s="104"/>
      <c r="HW94" s="104"/>
      <c r="HX94" s="104"/>
      <c r="HY94" s="104"/>
      <c r="HZ94" s="104"/>
    </row>
    <row r="95" spans="1:234" s="55" customFormat="1" x14ac:dyDescent="0.25">
      <c r="A95" s="104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  <c r="BN95" s="104"/>
      <c r="BO95" s="104"/>
      <c r="BP95" s="104"/>
      <c r="BQ95" s="104"/>
      <c r="BR95" s="104"/>
      <c r="BS95" s="104"/>
      <c r="BT95" s="104"/>
      <c r="BU95" s="104"/>
      <c r="BV95" s="104"/>
      <c r="BW95" s="104"/>
      <c r="BX95" s="104"/>
      <c r="BY95" s="104"/>
      <c r="BZ95" s="104"/>
      <c r="CA95" s="104"/>
      <c r="CB95" s="104"/>
      <c r="CC95" s="104"/>
      <c r="CD95" s="104"/>
      <c r="CE95" s="104"/>
      <c r="CF95" s="104"/>
      <c r="CG95" s="104"/>
      <c r="CH95" s="104"/>
      <c r="CI95" s="104"/>
      <c r="CJ95" s="104"/>
      <c r="CK95" s="104"/>
      <c r="CL95" s="104"/>
      <c r="CM95" s="104"/>
      <c r="CN95" s="104"/>
      <c r="CO95" s="104"/>
      <c r="CP95" s="104"/>
      <c r="CQ95" s="104"/>
      <c r="CR95" s="104"/>
      <c r="CS95" s="104"/>
      <c r="CT95" s="104"/>
      <c r="CU95" s="104"/>
      <c r="CV95" s="104"/>
      <c r="CW95" s="104"/>
      <c r="CX95" s="104"/>
      <c r="CY95" s="104"/>
      <c r="CZ95" s="104"/>
      <c r="DA95" s="104"/>
      <c r="DB95" s="104"/>
      <c r="DC95" s="104"/>
      <c r="DD95" s="104"/>
      <c r="DE95" s="104"/>
      <c r="DF95" s="104"/>
      <c r="DG95" s="104"/>
      <c r="DH95" s="104"/>
      <c r="DI95" s="104"/>
      <c r="DJ95" s="104"/>
      <c r="DK95" s="104"/>
      <c r="DL95" s="104"/>
      <c r="DM95" s="104"/>
      <c r="DN95" s="104"/>
      <c r="DO95" s="104"/>
      <c r="DP95" s="104"/>
      <c r="DQ95" s="104"/>
      <c r="DR95" s="104"/>
      <c r="DS95" s="104"/>
      <c r="DT95" s="104"/>
      <c r="DU95" s="104"/>
      <c r="DV95" s="104"/>
      <c r="DW95" s="104"/>
      <c r="DX95" s="104"/>
      <c r="DY95" s="104"/>
      <c r="DZ95" s="104"/>
      <c r="EA95" s="104"/>
      <c r="EB95" s="104"/>
      <c r="EC95" s="104"/>
      <c r="ED95" s="104"/>
      <c r="EE95" s="104"/>
      <c r="EF95" s="104"/>
      <c r="EG95" s="104"/>
      <c r="EH95" s="104"/>
      <c r="EI95" s="104"/>
      <c r="EJ95" s="104"/>
      <c r="EK95" s="104"/>
      <c r="EL95" s="104"/>
      <c r="EM95" s="104"/>
      <c r="EN95" s="104"/>
      <c r="EO95" s="104"/>
      <c r="EP95" s="104"/>
      <c r="EQ95" s="104"/>
      <c r="ER95" s="104"/>
      <c r="ES95" s="104"/>
      <c r="ET95" s="104"/>
      <c r="EU95" s="104"/>
      <c r="EV95" s="104"/>
      <c r="EW95" s="104"/>
      <c r="EX95" s="104"/>
      <c r="EY95" s="104"/>
      <c r="EZ95" s="104"/>
      <c r="FA95" s="104"/>
      <c r="FB95" s="104"/>
      <c r="FC95" s="104"/>
      <c r="FD95" s="104"/>
      <c r="FE95" s="104"/>
      <c r="FF95" s="104"/>
      <c r="FG95" s="104"/>
      <c r="FH95" s="104"/>
      <c r="FI95" s="104"/>
      <c r="FJ95" s="104"/>
      <c r="FK95" s="104"/>
      <c r="FL95" s="104"/>
      <c r="FM95" s="104"/>
      <c r="FN95" s="104"/>
      <c r="FO95" s="104"/>
      <c r="FP95" s="104"/>
      <c r="FQ95" s="104"/>
      <c r="FR95" s="104"/>
      <c r="FS95" s="104"/>
      <c r="FT95" s="104"/>
      <c r="FU95" s="104"/>
      <c r="FV95" s="104"/>
      <c r="FW95" s="104"/>
      <c r="FX95" s="104"/>
      <c r="FY95" s="104"/>
      <c r="FZ95" s="104"/>
      <c r="GA95" s="104"/>
      <c r="GB95" s="104"/>
      <c r="GC95" s="104"/>
      <c r="GD95" s="104"/>
      <c r="GE95" s="104"/>
      <c r="GF95" s="104"/>
      <c r="GG95" s="104"/>
      <c r="GH95" s="104"/>
      <c r="GI95" s="104"/>
      <c r="GJ95" s="104"/>
      <c r="GK95" s="104"/>
      <c r="GL95" s="104"/>
      <c r="GM95" s="104"/>
      <c r="GN95" s="104"/>
      <c r="GO95" s="104"/>
      <c r="GP95" s="104"/>
      <c r="GQ95" s="104"/>
      <c r="GR95" s="104"/>
      <c r="GS95" s="104"/>
      <c r="GT95" s="104"/>
      <c r="GU95" s="104"/>
      <c r="GV95" s="104"/>
      <c r="GW95" s="104"/>
      <c r="GX95" s="104"/>
      <c r="GY95" s="104"/>
      <c r="GZ95" s="104"/>
      <c r="HA95" s="104"/>
      <c r="HB95" s="104"/>
      <c r="HC95" s="104"/>
      <c r="HD95" s="104"/>
      <c r="HE95" s="104"/>
      <c r="HF95" s="104"/>
      <c r="HG95" s="104"/>
      <c r="HH95" s="104"/>
      <c r="HI95" s="104"/>
      <c r="HJ95" s="104"/>
      <c r="HK95" s="104"/>
      <c r="HL95" s="104"/>
      <c r="HM95" s="104"/>
      <c r="HN95" s="104"/>
      <c r="HO95" s="104"/>
      <c r="HP95" s="104"/>
      <c r="HQ95" s="104"/>
      <c r="HR95" s="104"/>
      <c r="HS95" s="104"/>
      <c r="HT95" s="104"/>
      <c r="HU95" s="104"/>
      <c r="HV95" s="104"/>
      <c r="HW95" s="104"/>
      <c r="HX95" s="104"/>
      <c r="HY95" s="104"/>
      <c r="HZ95" s="104"/>
    </row>
    <row r="96" spans="1:234" s="55" customFormat="1" x14ac:dyDescent="0.25">
      <c r="A96" s="104"/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BL96" s="104"/>
      <c r="BM96" s="104"/>
      <c r="BN96" s="104"/>
      <c r="BO96" s="104"/>
      <c r="BP96" s="104"/>
      <c r="BQ96" s="104"/>
      <c r="BR96" s="104"/>
      <c r="BS96" s="104"/>
      <c r="BT96" s="104"/>
      <c r="BU96" s="104"/>
      <c r="BV96" s="104"/>
      <c r="BW96" s="104"/>
      <c r="BX96" s="104"/>
      <c r="BY96" s="104"/>
      <c r="BZ96" s="104"/>
      <c r="CA96" s="104"/>
      <c r="CB96" s="104"/>
      <c r="CC96" s="104"/>
      <c r="CD96" s="104"/>
      <c r="CE96" s="104"/>
      <c r="CF96" s="104"/>
      <c r="CG96" s="104"/>
      <c r="CH96" s="104"/>
      <c r="CI96" s="104"/>
      <c r="CJ96" s="104"/>
      <c r="CK96" s="104"/>
      <c r="CL96" s="104"/>
      <c r="CM96" s="104"/>
      <c r="CN96" s="104"/>
      <c r="CO96" s="104"/>
      <c r="CP96" s="104"/>
      <c r="CQ96" s="104"/>
      <c r="CR96" s="104"/>
      <c r="CS96" s="104"/>
      <c r="CT96" s="104"/>
      <c r="CU96" s="104"/>
      <c r="CV96" s="104"/>
      <c r="CW96" s="104"/>
      <c r="CX96" s="104"/>
      <c r="CY96" s="104"/>
      <c r="CZ96" s="104"/>
      <c r="DA96" s="104"/>
      <c r="DB96" s="104"/>
      <c r="DC96" s="104"/>
      <c r="DD96" s="104"/>
      <c r="DE96" s="104"/>
      <c r="DF96" s="104"/>
      <c r="DG96" s="104"/>
      <c r="DH96" s="104"/>
      <c r="DI96" s="104"/>
      <c r="DJ96" s="104"/>
      <c r="DK96" s="104"/>
      <c r="DL96" s="104"/>
      <c r="DM96" s="104"/>
      <c r="DN96" s="104"/>
      <c r="DO96" s="104"/>
      <c r="DP96" s="104"/>
      <c r="DQ96" s="104"/>
      <c r="DR96" s="104"/>
      <c r="DS96" s="104"/>
      <c r="DT96" s="104"/>
      <c r="DU96" s="104"/>
      <c r="DV96" s="104"/>
      <c r="DW96" s="104"/>
      <c r="DX96" s="104"/>
      <c r="DY96" s="104"/>
      <c r="DZ96" s="104"/>
      <c r="EA96" s="104"/>
      <c r="EB96" s="104"/>
      <c r="EC96" s="104"/>
      <c r="ED96" s="104"/>
      <c r="EE96" s="104"/>
      <c r="EF96" s="104"/>
      <c r="EG96" s="104"/>
      <c r="EH96" s="104"/>
      <c r="EI96" s="104"/>
      <c r="EJ96" s="104"/>
      <c r="EK96" s="104"/>
      <c r="EL96" s="104"/>
      <c r="EM96" s="104"/>
      <c r="EN96" s="104"/>
      <c r="EO96" s="104"/>
      <c r="EP96" s="104"/>
      <c r="EQ96" s="104"/>
      <c r="ER96" s="104"/>
      <c r="ES96" s="104"/>
      <c r="ET96" s="104"/>
      <c r="EU96" s="104"/>
      <c r="EV96" s="104"/>
      <c r="EW96" s="104"/>
      <c r="EX96" s="104"/>
      <c r="EY96" s="104"/>
      <c r="EZ96" s="104"/>
      <c r="FA96" s="104"/>
      <c r="FB96" s="104"/>
      <c r="FC96" s="104"/>
      <c r="FD96" s="104"/>
      <c r="FE96" s="104"/>
      <c r="FF96" s="104"/>
      <c r="FG96" s="104"/>
      <c r="FH96" s="104"/>
      <c r="FI96" s="104"/>
      <c r="FJ96" s="104"/>
      <c r="FK96" s="104"/>
      <c r="FL96" s="104"/>
      <c r="FM96" s="104"/>
      <c r="FN96" s="104"/>
      <c r="FO96" s="104"/>
      <c r="FP96" s="104"/>
      <c r="FQ96" s="104"/>
      <c r="FR96" s="104"/>
      <c r="FS96" s="104"/>
      <c r="FT96" s="104"/>
      <c r="FU96" s="104"/>
      <c r="FV96" s="104"/>
      <c r="FW96" s="104"/>
      <c r="FX96" s="104"/>
      <c r="FY96" s="104"/>
      <c r="FZ96" s="104"/>
      <c r="GA96" s="104"/>
      <c r="GB96" s="104"/>
      <c r="GC96" s="104"/>
      <c r="GD96" s="104"/>
      <c r="GE96" s="104"/>
      <c r="GF96" s="104"/>
      <c r="GG96" s="104"/>
      <c r="GH96" s="104"/>
      <c r="GI96" s="104"/>
      <c r="GJ96" s="104"/>
      <c r="GK96" s="104"/>
      <c r="GL96" s="104"/>
      <c r="GM96" s="104"/>
      <c r="GN96" s="104"/>
      <c r="GO96" s="104"/>
      <c r="GP96" s="104"/>
      <c r="GQ96" s="104"/>
      <c r="GR96" s="104"/>
      <c r="GS96" s="104"/>
      <c r="GT96" s="104"/>
      <c r="GU96" s="104"/>
      <c r="GV96" s="104"/>
      <c r="GW96" s="104"/>
      <c r="GX96" s="104"/>
      <c r="GY96" s="104"/>
      <c r="GZ96" s="104"/>
      <c r="HA96" s="104"/>
      <c r="HB96" s="104"/>
      <c r="HC96" s="104"/>
      <c r="HD96" s="104"/>
      <c r="HE96" s="104"/>
      <c r="HF96" s="104"/>
      <c r="HG96" s="104"/>
      <c r="HH96" s="104"/>
      <c r="HI96" s="104"/>
      <c r="HJ96" s="104"/>
      <c r="HK96" s="104"/>
      <c r="HL96" s="104"/>
      <c r="HM96" s="104"/>
      <c r="HN96" s="104"/>
      <c r="HO96" s="104"/>
      <c r="HP96" s="104"/>
      <c r="HQ96" s="104"/>
      <c r="HR96" s="104"/>
      <c r="HS96" s="104"/>
      <c r="HT96" s="104"/>
      <c r="HU96" s="104"/>
      <c r="HV96" s="104"/>
      <c r="HW96" s="104"/>
      <c r="HX96" s="104"/>
      <c r="HY96" s="104"/>
      <c r="HZ96" s="104"/>
    </row>
  </sheetData>
  <autoFilter ref="A18:AM34"/>
  <mergeCells count="21">
    <mergeCell ref="P16:P17"/>
    <mergeCell ref="Q16:Q17"/>
    <mergeCell ref="R16:R17"/>
    <mergeCell ref="S16:S17"/>
    <mergeCell ref="T16:T17"/>
    <mergeCell ref="X16:X17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N16:N17"/>
    <mergeCell ref="O16:O17"/>
    <mergeCell ref="U16:U17"/>
    <mergeCell ref="V16:V17"/>
    <mergeCell ref="W16:W17"/>
  </mergeCells>
  <conditionalFormatting sqref="H34:I34 M34 P34 E19:X33">
    <cfRule type="cellIs" dxfId="1" priority="2" operator="equal">
      <formula>""</formula>
    </cfRule>
  </conditionalFormatting>
  <conditionalFormatting sqref="E34:G34 J34:L34 N34:O34 Q34:X34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2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4:W39"/>
  <sheetViews>
    <sheetView zoomScale="91" workbookViewId="0">
      <selection activeCell="K17" sqref="K17"/>
    </sheetView>
  </sheetViews>
  <sheetFormatPr defaultRowHeight="15" x14ac:dyDescent="0.25"/>
  <cols>
    <col min="1" max="1" width="3.85546875" customWidth="1"/>
    <col min="2" max="2" width="20.42578125" customWidth="1"/>
    <col min="3" max="3" width="14.28515625" customWidth="1"/>
    <col min="4" max="4" width="17.28515625" customWidth="1"/>
    <col min="5" max="5" width="15.7109375" customWidth="1"/>
    <col min="6" max="6" width="16.7109375" customWidth="1"/>
    <col min="7" max="7" width="15.42578125" customWidth="1"/>
    <col min="8" max="8" width="16" customWidth="1"/>
    <col min="9" max="9" width="16.5703125" customWidth="1"/>
    <col min="10" max="10" width="17.85546875" customWidth="1"/>
    <col min="11" max="11" width="16" customWidth="1"/>
    <col min="12" max="12" width="15.5703125" customWidth="1"/>
    <col min="13" max="13" width="16.42578125" customWidth="1"/>
    <col min="14" max="14" width="16.5703125" customWidth="1"/>
    <col min="15" max="15" width="15.5703125" customWidth="1"/>
    <col min="16" max="16" width="15.140625" customWidth="1"/>
  </cols>
  <sheetData>
    <row r="4" spans="2:16" ht="18.75" x14ac:dyDescent="0.3">
      <c r="B4" s="57" t="s">
        <v>300</v>
      </c>
    </row>
    <row r="5" spans="2:16" ht="18.75" x14ac:dyDescent="0.3">
      <c r="B5" s="57"/>
    </row>
    <row r="6" spans="2:16" ht="18.75" x14ac:dyDescent="0.3">
      <c r="B6" s="57"/>
    </row>
    <row r="7" spans="2:16" ht="15.75" x14ac:dyDescent="0.25">
      <c r="B7" s="46" t="s">
        <v>301</v>
      </c>
      <c r="C7" s="47"/>
      <c r="D7" s="47"/>
      <c r="E7" s="47"/>
      <c r="F7" s="58"/>
      <c r="G7" s="58"/>
      <c r="H7" s="58"/>
      <c r="I7" s="58"/>
      <c r="J7" s="58"/>
    </row>
    <row r="8" spans="2:16" x14ac:dyDescent="0.25">
      <c r="B8" s="48" t="s">
        <v>278</v>
      </c>
      <c r="C8" s="48"/>
      <c r="D8" s="48"/>
      <c r="E8" s="48"/>
      <c r="F8" s="58"/>
      <c r="G8" s="58"/>
      <c r="H8" s="58"/>
      <c r="I8" s="58"/>
      <c r="J8" s="58"/>
    </row>
    <row r="9" spans="2:16" x14ac:dyDescent="0.25">
      <c r="B9" s="58"/>
      <c r="C9" s="58"/>
      <c r="D9" s="58"/>
      <c r="E9" s="58"/>
      <c r="F9" s="58"/>
      <c r="G9" s="58"/>
      <c r="H9" s="58"/>
      <c r="I9" s="58"/>
      <c r="J9" s="58"/>
    </row>
    <row r="10" spans="2:16" ht="15.75" x14ac:dyDescent="0.25">
      <c r="B10" s="59" t="s">
        <v>322</v>
      </c>
      <c r="C10" s="58"/>
      <c r="D10" s="58"/>
      <c r="E10" s="58"/>
      <c r="F10" s="58"/>
      <c r="G10" s="58"/>
      <c r="H10" s="58"/>
      <c r="I10" s="58"/>
      <c r="J10" s="58"/>
    </row>
    <row r="11" spans="2:16" x14ac:dyDescent="0.25">
      <c r="B11" s="58"/>
      <c r="C11" s="58"/>
      <c r="D11" s="58"/>
      <c r="E11" s="58"/>
      <c r="F11" s="58"/>
      <c r="G11" s="58"/>
      <c r="H11" s="58"/>
      <c r="I11" s="58"/>
      <c r="J11" s="58"/>
    </row>
    <row r="12" spans="2:16" x14ac:dyDescent="0.25">
      <c r="B12" s="58"/>
      <c r="C12" s="58"/>
      <c r="D12" s="58"/>
      <c r="E12" s="58"/>
      <c r="F12" s="58"/>
      <c r="G12" s="58"/>
      <c r="H12" s="58"/>
      <c r="I12" s="58"/>
      <c r="J12" s="58"/>
    </row>
    <row r="13" spans="2:16" x14ac:dyDescent="0.25">
      <c r="B13" s="58"/>
      <c r="C13" s="58"/>
      <c r="D13" s="58"/>
      <c r="E13" s="58"/>
      <c r="F13" s="58"/>
      <c r="G13" s="58"/>
      <c r="H13" s="58"/>
      <c r="I13" s="58"/>
      <c r="J13" s="58"/>
    </row>
    <row r="14" spans="2:16" x14ac:dyDescent="0.25">
      <c r="B14" s="58"/>
      <c r="C14" s="58"/>
      <c r="D14" s="58"/>
      <c r="E14" s="58"/>
      <c r="F14" s="58"/>
      <c r="G14" s="58"/>
      <c r="H14" s="58"/>
      <c r="I14" s="58"/>
      <c r="J14" s="58"/>
    </row>
    <row r="15" spans="2:16" ht="15" customHeight="1" x14ac:dyDescent="0.25">
      <c r="B15" s="138" t="s">
        <v>302</v>
      </c>
      <c r="C15" s="141" t="s">
        <v>303</v>
      </c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</row>
    <row r="16" spans="2:16" ht="15.75" x14ac:dyDescent="0.25">
      <c r="B16" s="138"/>
      <c r="C16" s="51">
        <v>2019</v>
      </c>
      <c r="D16" s="51">
        <v>2020</v>
      </c>
      <c r="E16" s="51">
        <v>2021</v>
      </c>
      <c r="F16" s="60">
        <v>2022</v>
      </c>
      <c r="G16" s="51">
        <v>2023</v>
      </c>
      <c r="H16" s="53">
        <v>2024</v>
      </c>
      <c r="I16" s="61">
        <v>2025</v>
      </c>
      <c r="J16" s="61">
        <v>2026</v>
      </c>
      <c r="K16" s="61">
        <v>2027</v>
      </c>
      <c r="L16" s="61">
        <v>2028</v>
      </c>
      <c r="M16" s="61">
        <v>2029</v>
      </c>
      <c r="N16" s="61">
        <v>2030</v>
      </c>
      <c r="O16" s="61">
        <v>2031</v>
      </c>
      <c r="P16" s="61"/>
    </row>
    <row r="17" spans="2:23" ht="15.75" x14ac:dyDescent="0.25">
      <c r="B17" s="62" t="s">
        <v>304</v>
      </c>
      <c r="C17" s="63">
        <v>106.826398641827</v>
      </c>
      <c r="D17" s="63">
        <v>105.561885224957</v>
      </c>
      <c r="E17" s="63">
        <v>104.9354</v>
      </c>
      <c r="F17" s="63">
        <v>114.63142733059361</v>
      </c>
      <c r="G17" s="63">
        <v>109.096466260827</v>
      </c>
      <c r="H17" s="64">
        <v>109.113503262205</v>
      </c>
      <c r="I17" s="65">
        <v>107.81631706396399</v>
      </c>
      <c r="J17" s="65">
        <v>105.262896868962</v>
      </c>
      <c r="K17" s="65">
        <v>104.42089798934001</v>
      </c>
      <c r="L17" s="65">
        <v>104.42089798934001</v>
      </c>
      <c r="M17" s="65">
        <v>104.42089798934001</v>
      </c>
      <c r="N17" s="65">
        <v>104.42089798934001</v>
      </c>
      <c r="O17" s="65">
        <v>104.42089798934001</v>
      </c>
      <c r="P17" s="65"/>
    </row>
    <row r="18" spans="2:23" ht="15.75" x14ac:dyDescent="0.25">
      <c r="B18" s="66"/>
      <c r="C18" s="50"/>
      <c r="D18" s="50"/>
      <c r="E18" s="50"/>
      <c r="F18" s="50"/>
      <c r="G18" s="50"/>
      <c r="H18" s="50"/>
      <c r="I18" s="59"/>
      <c r="J18" s="59"/>
      <c r="K18" s="67"/>
      <c r="L18" s="67"/>
    </row>
    <row r="19" spans="2:23" ht="15.75" x14ac:dyDescent="0.25">
      <c r="B19" s="68" t="s">
        <v>305</v>
      </c>
      <c r="C19" s="59"/>
      <c r="D19" s="59"/>
      <c r="E19" s="59"/>
      <c r="F19" s="59"/>
      <c r="G19" s="59"/>
      <c r="H19" s="59"/>
      <c r="I19" s="59"/>
      <c r="J19" s="59"/>
      <c r="K19" s="67"/>
      <c r="L19" s="67"/>
    </row>
    <row r="20" spans="2:23" s="69" customFormat="1" ht="15.75" x14ac:dyDescent="0.25">
      <c r="B20" s="139" t="s">
        <v>306</v>
      </c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R20" s="70"/>
      <c r="S20" s="70"/>
      <c r="T20" s="70"/>
      <c r="U20" s="70"/>
      <c r="V20" s="70"/>
      <c r="W20" s="70"/>
    </row>
    <row r="21" spans="2:23" s="69" customFormat="1" ht="15.75" x14ac:dyDescent="0.25">
      <c r="B21" s="139" t="s">
        <v>307</v>
      </c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R21" s="70"/>
      <c r="S21" s="70"/>
      <c r="T21" s="70"/>
      <c r="U21" s="70"/>
      <c r="V21" s="70"/>
      <c r="W21" s="70"/>
    </row>
    <row r="22" spans="2:23" s="71" customFormat="1" ht="80.25" customHeight="1" x14ac:dyDescent="0.25">
      <c r="B22" s="140" t="s">
        <v>308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2:23" s="71" customFormat="1" x14ac:dyDescent="0.25">
      <c r="B23" s="72"/>
      <c r="C23" s="72"/>
      <c r="D23" s="72"/>
      <c r="E23" s="72"/>
      <c r="F23" s="72"/>
      <c r="G23" s="72"/>
      <c r="H23" s="72"/>
      <c r="I23" s="72"/>
      <c r="J23" s="72"/>
    </row>
    <row r="24" spans="2:23" s="71" customFormat="1" x14ac:dyDescent="0.25"/>
    <row r="35" spans="3:8" x14ac:dyDescent="0.25">
      <c r="C35" s="44"/>
      <c r="D35" s="44"/>
      <c r="E35" s="44"/>
      <c r="F35" s="44"/>
      <c r="G35" s="44"/>
      <c r="H35" s="44"/>
    </row>
    <row r="36" spans="3:8" x14ac:dyDescent="0.25">
      <c r="C36" s="44"/>
      <c r="D36" s="44"/>
      <c r="E36" s="44"/>
      <c r="F36" s="44"/>
      <c r="G36" s="44"/>
      <c r="H36" s="44"/>
    </row>
    <row r="37" spans="3:8" ht="15.75" x14ac:dyDescent="0.25">
      <c r="C37" s="49"/>
      <c r="D37" s="49"/>
      <c r="E37" s="49"/>
      <c r="F37" s="49"/>
      <c r="G37" s="49"/>
      <c r="H37" s="44"/>
    </row>
    <row r="38" spans="3:8" ht="15.75" x14ac:dyDescent="0.25">
      <c r="C38" s="50"/>
      <c r="D38" s="50"/>
      <c r="E38" s="50"/>
      <c r="F38" s="50"/>
      <c r="G38" s="50"/>
      <c r="H38" s="44"/>
    </row>
    <row r="39" spans="3:8" ht="15.75" x14ac:dyDescent="0.25">
      <c r="C39" s="73"/>
      <c r="D39" s="73"/>
      <c r="E39" s="74"/>
      <c r="F39" s="73"/>
      <c r="G39" s="73"/>
      <c r="H39" s="44"/>
    </row>
  </sheetData>
  <mergeCells count="5">
    <mergeCell ref="B15:B16"/>
    <mergeCell ref="B20:N20"/>
    <mergeCell ref="B21:N21"/>
    <mergeCell ref="B22:N22"/>
    <mergeCell ref="C15:P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'20.1'!Print_Titles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Воронина Наталья Александровна</cp:lastModifiedBy>
  <cp:revision>1</cp:revision>
  <dcterms:created xsi:type="dcterms:W3CDTF">2018-08-07T02:20:41Z</dcterms:created>
  <dcterms:modified xsi:type="dcterms:W3CDTF">2025-05-20T01:33:08Z</dcterms:modified>
</cp:coreProperties>
</file>