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стр.1" sheetId="1" state="hidden" r:id="rId1"/>
    <sheet name="стр.2" sheetId="2" state="hidden" r:id="rId2"/>
    <sheet name="стр.3" sheetId="3" state="visible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sharedStrings.xml><?xml version="1.0" encoding="utf-8"?>
<sst xmlns="http://schemas.openxmlformats.org/spreadsheetml/2006/main" count="75" uniqueCount="75">
  <si>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</si>
  <si>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</si>
  <si>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</si>
  <si>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</si>
  <si>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</si>
  <si>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</si>
  <si>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</si>
  <si>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</si>
  <si>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</si>
  <si>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Март</t>
  </si>
  <si>
    <t>26</t>
  </si>
  <si>
    <t xml:space="preserve"> года</t>
  </si>
  <si>
    <t>(месяц)</t>
  </si>
  <si>
    <t xml:space="preserve">1-31 марта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</si>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</sst>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000"/>
    <numFmt numFmtId="161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  <fill>
      <patternFill patternType="solid">
        <fgColor indexed="55"/>
        <bgColor indexed="55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64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0" borderId="1" numFmtId="49" xfId="0" applyNumberFormat="1" applyFont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3" numFmtId="0" xfId="0" applyFont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0" borderId="6" numFmtId="49" xfId="0" applyNumberFormat="1" applyFont="1" applyBorder="1" applyAlignment="1">
      <alignment horizontal="center" vertical="center"/>
    </xf>
    <xf fontId="6" fillId="0" borderId="7" numFmtId="49" xfId="0" applyNumberFormat="1" applyFont="1" applyBorder="1" applyAlignment="1">
      <alignment horizontal="center" vertical="center"/>
    </xf>
    <xf fontId="6" fillId="0" borderId="8" numFmtId="49" xfId="0" applyNumberFormat="1" applyFont="1" applyBorder="1" applyAlignment="1">
      <alignment horizontal="center" vertical="center"/>
    </xf>
    <xf fontId="6" fillId="0" borderId="9" numFmtId="0" xfId="0" applyFont="1" applyBorder="1" applyAlignment="1">
      <alignment horizontal="left" vertical="center" wrapText="1"/>
    </xf>
    <xf fontId="0" fillId="0" borderId="2" numFmtId="0" xfId="0" applyBorder="1" applyAlignment="1">
      <alignment horizontal="left" vertical="center" wrapText="1"/>
    </xf>
    <xf fontId="0" fillId="0" borderId="10" numFmtId="0" xfId="0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left" vertical="center" wrapText="1"/>
    </xf>
    <xf fontId="6" fillId="18" borderId="3" numFmtId="160" xfId="0" applyNumberFormat="1" applyFont="1" applyFill="1" applyBorder="1" applyAlignment="1">
      <alignment horizontal="center" vertical="center"/>
    </xf>
    <xf fontId="6" fillId="18" borderId="3" numFmtId="0" xfId="0" applyFont="1" applyFill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6" numFmtId="0" xfId="0" applyFont="1" applyBorder="1" applyAlignment="1">
      <alignment horizontal="left" vertical="center" wrapText="1"/>
    </xf>
    <xf fontId="6" fillId="0" borderId="7" numFmtId="0" xfId="0" applyFont="1" applyBorder="1" applyAlignment="1">
      <alignment horizontal="left" vertical="center" wrapText="1"/>
    </xf>
    <xf fontId="6" fillId="0" borderId="8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left" vertical="center" wrapText="1"/>
    </xf>
    <xf fontId="6" fillId="17" borderId="3" numFmtId="0" xfId="0" applyFont="1" applyFill="1" applyBorder="1" applyAlignment="1">
      <alignment horizontal="center" vertical="center"/>
    </xf>
    <xf fontId="5" fillId="0" borderId="1" numFmtId="0" xfId="0" applyFont="1" applyBorder="1"/>
    <xf fontId="6" fillId="0" borderId="6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top" wrapText="1"/>
    </xf>
    <xf fontId="6" fillId="0" borderId="6" numFmtId="49" xfId="0" applyNumberFormat="1" applyFont="1" applyBorder="1" applyAlignment="1">
      <alignment horizontal="center" vertical="top"/>
    </xf>
    <xf fontId="6" fillId="0" borderId="7" numFmtId="49" xfId="0" applyNumberFormat="1" applyFont="1" applyBorder="1" applyAlignment="1">
      <alignment horizontal="center" vertical="top"/>
    </xf>
    <xf fontId="6" fillId="0" borderId="8" numFmtId="49" xfId="0" applyNumberFormat="1" applyFont="1" applyBorder="1" applyAlignment="1">
      <alignment horizontal="center" vertical="top"/>
    </xf>
    <xf fontId="6" fillId="16" borderId="6" numFmtId="0" xfId="0" applyFont="1" applyFill="1" applyBorder="1" applyAlignment="1">
      <alignment horizontal="center" vertical="top" wrapText="1"/>
    </xf>
    <xf fontId="6" fillId="16" borderId="7" numFmtId="0" xfId="0" applyFont="1" applyFill="1" applyBorder="1" applyAlignment="1">
      <alignment horizontal="center" vertical="top"/>
    </xf>
    <xf fontId="6" fillId="16" borderId="8" numFmtId="0" xfId="0" applyFont="1" applyFill="1" applyBorder="1" applyAlignment="1">
      <alignment horizontal="center" vertical="top"/>
    </xf>
    <xf fontId="6" fillId="0" borderId="3" numFmtId="2" xfId="0" applyNumberFormat="1" applyFont="1" applyBorder="1" applyAlignment="1">
      <alignment horizontal="justify" vertical="center"/>
    </xf>
    <xf fontId="6" fillId="19" borderId="3" numFmtId="0" xfId="0" applyFont="1" applyFill="1" applyBorder="1" applyAlignment="1">
      <alignment horizontal="center" vertical="center"/>
    </xf>
    <xf fontId="6" fillId="19" borderId="3" numFmtId="0" xfId="0" applyFont="1" applyFill="1" applyBorder="1" applyAlignment="1">
      <alignment horizontal="left" vertical="center" wrapText="1"/>
    </xf>
    <xf fontId="5" fillId="0" borderId="0" numFmtId="0" xfId="0" applyFont="1" applyAlignment="1">
      <alignment horizontal="center" wrapText="1"/>
    </xf>
    <xf fontId="6" fillId="0" borderId="3" numFmtId="161" xfId="0" applyNumberFormat="1" applyFont="1" applyBorder="1" applyAlignment="1">
      <alignment horizontal="center" vertical="center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85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9"/>
      <c r="C18" s="29"/>
      <c r="D18" s="29"/>
      <c r="E18" s="30"/>
      <c r="F18" s="31" t="s">
        <v>25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  <c r="W18" s="31" t="s">
        <v>26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3"/>
      <c r="AN18" s="34" t="s">
        <v>25</v>
      </c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6" t="s">
        <v>27</v>
      </c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7" t="s">
        <v>28</v>
      </c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8">
        <v>0.041498</v>
      </c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>
        <f>CJ18</f>
        <v>0.041498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6">
        <f>0.011*24*31</f>
        <v>8.1840000000000011</v>
      </c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9">
        <f>DR18-DA18-1.821777+0.00415</f>
        <v>6.3248750000000005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BY35" activeCellId="0" sqref="BY35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40" t="str">
        <f>стр.1!BZ11</f>
        <v>Март</v>
      </c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10">
        <v>20</v>
      </c>
      <c r="CS7" s="10"/>
      <c r="CT7" s="10"/>
      <c r="CU7" s="10"/>
      <c r="CV7" s="41" t="str">
        <f>стр.1!CV11</f>
        <v>26</v>
      </c>
      <c r="CW7" s="41"/>
      <c r="CX7" s="41"/>
      <c r="CY7" s="41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2" t="str">
        <f>стр.1!A13</f>
        <v xml:space="preserve">1-31 марта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21" t="s">
        <v>15</v>
      </c>
      <c r="B12" s="21"/>
      <c r="C12" s="21"/>
      <c r="D12" s="21"/>
      <c r="E12" s="21"/>
      <c r="F12" s="21" t="s">
        <v>31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17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 t="s">
        <v>32</v>
      </c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 t="s">
        <v>33</v>
      </c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 t="s">
        <v>34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 t="s">
        <v>21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 t="s">
        <v>22</v>
      </c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 t="s">
        <v>35</v>
      </c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 t="s">
        <v>36</v>
      </c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3">
        <v>1</v>
      </c>
      <c r="B13" s="24"/>
      <c r="C13" s="24"/>
      <c r="D13" s="24"/>
      <c r="E13" s="25"/>
      <c r="F13" s="26">
        <v>2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3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>
        <v>4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>
        <v>5</v>
      </c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>
        <v>6</v>
      </c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>
        <v>7</v>
      </c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>
        <v>8</v>
      </c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>
        <v>9</v>
      </c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>
        <v>10</v>
      </c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59.25" customHeight="1">
      <c r="A14" s="28"/>
      <c r="B14" s="29"/>
      <c r="C14" s="29"/>
      <c r="D14" s="29"/>
      <c r="E14" s="30"/>
      <c r="F14" s="43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  <c r="W14" s="43" t="str">
        <f>стр.1!W18</f>
        <v xml:space="preserve">Газопровод-отвод к предприятию ОАО «СК «Агроэнерго»</v>
      </c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5"/>
      <c r="AN14" s="3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 t="s">
        <v>37</v>
      </c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46" t="s">
        <v>38</v>
      </c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36">
        <f>стр.1!CJ18</f>
        <v>0.041498</v>
      </c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47">
        <f>стр.1!DA18</f>
        <v>0.041498</v>
      </c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36">
        <f>стр.1!DR18</f>
        <v>8.1840000000000011</v>
      </c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47">
        <f>стр.1!EL18</f>
        <v>6.3248750000000005</v>
      </c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48" t="str">
        <f>стр.1!CI9</f>
        <v xml:space="preserve">АО "Дальневосточная генерирующая компания"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40" t="str">
        <f>стр.1!BZ11</f>
        <v>Март</v>
      </c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10">
        <v>20</v>
      </c>
      <c r="DB7" s="10"/>
      <c r="DC7" s="10"/>
      <c r="DD7" s="10"/>
      <c r="DE7" s="16" t="s">
        <v>10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2" t="str">
        <f>стр.1!A13</f>
        <v xml:space="preserve">1-31 марта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21" t="s">
        <v>41</v>
      </c>
      <c r="B12" s="21"/>
      <c r="C12" s="21"/>
      <c r="D12" s="21"/>
      <c r="E12" s="21"/>
      <c r="F12" s="21"/>
      <c r="G12" s="21"/>
      <c r="H12" s="21"/>
      <c r="I12" s="21"/>
      <c r="J12" s="21"/>
      <c r="K12" s="21" t="s">
        <v>31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 t="s">
        <v>42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12" customFormat="1" ht="13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49">
        <v>1</v>
      </c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1"/>
      <c r="BH13" s="49">
        <v>2</v>
      </c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1"/>
      <c r="CP13" s="49">
        <v>3</v>
      </c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1"/>
      <c r="DX13" s="21" t="s">
        <v>43</v>
      </c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</row>
    <row r="14" s="12" customFormat="1" ht="13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49" t="s">
        <v>44</v>
      </c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1"/>
      <c r="BH14" s="49" t="s">
        <v>45</v>
      </c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1"/>
      <c r="CP14" s="49" t="s">
        <v>46</v>
      </c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1"/>
      <c r="DX14" s="21" t="s">
        <v>43</v>
      </c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</row>
    <row r="15" s="12" customFormat="1" ht="46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 t="s">
        <v>47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 t="s">
        <v>48</v>
      </c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 t="s">
        <v>49</v>
      </c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 t="s">
        <v>48</v>
      </c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 t="s">
        <v>49</v>
      </c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 t="s">
        <v>48</v>
      </c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 t="s">
        <v>49</v>
      </c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 t="s">
        <v>48</v>
      </c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</row>
    <row r="16" s="22" customFormat="1" ht="74.25" customHeight="1">
      <c r="A16" s="52" t="s">
        <v>50</v>
      </c>
      <c r="B16" s="53"/>
      <c r="C16" s="53"/>
      <c r="D16" s="53"/>
      <c r="E16" s="53"/>
      <c r="F16" s="53"/>
      <c r="G16" s="53"/>
      <c r="H16" s="53"/>
      <c r="I16" s="53"/>
      <c r="J16" s="54"/>
      <c r="K16" s="21" t="str">
        <f>стр.2!W14</f>
        <v xml:space="preserve">Газопровод-отвод к предприятию ОАО «СК «Агроэнерго»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55">
        <f>стр.1!EL18</f>
        <v>6.3248750000000005</v>
      </c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7"/>
      <c r="AP16" s="26" t="s">
        <v>51</v>
      </c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1" t="s">
        <v>51</v>
      </c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6" t="s">
        <v>51</v>
      </c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 t="s">
        <v>51</v>
      </c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 t="s">
        <v>51</v>
      </c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 t="s">
        <v>51</v>
      </c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 t="s">
        <v>51</v>
      </c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</row>
  </sheetData>
  <mergeCells count="37">
    <mergeCell ref="A4:FE4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53</v>
      </c>
      <c r="BR7" s="40" t="str">
        <f>стр.1!BZ11</f>
        <v>Март</v>
      </c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10">
        <v>20</v>
      </c>
      <c r="CK7" s="10"/>
      <c r="CL7" s="10"/>
      <c r="CM7" s="10"/>
      <c r="CN7" s="41" t="str">
        <f>стр.1!CV11</f>
        <v>26</v>
      </c>
      <c r="CO7" s="41"/>
      <c r="CP7" s="41"/>
      <c r="CQ7" s="41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2" t="str">
        <f>стр.1!A13</f>
        <v xml:space="preserve">1-31 марта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21" t="s">
        <v>54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55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 t="s">
        <v>56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 t="s">
        <v>57</v>
      </c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 t="s">
        <v>58</v>
      </c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 t="s">
        <v>59</v>
      </c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6">
        <v>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2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>
        <v>3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>
        <v>4</v>
      </c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>
        <v>5</v>
      </c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>
        <v>6</v>
      </c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123" customHeight="1">
      <c r="A14" s="58" t="s">
        <v>60</v>
      </c>
      <c r="B14" s="58" t="s">
        <v>60</v>
      </c>
      <c r="C14" s="58" t="s">
        <v>60</v>
      </c>
      <c r="D14" s="58" t="s">
        <v>60</v>
      </c>
      <c r="E14" s="58" t="s">
        <v>60</v>
      </c>
      <c r="F14" s="58" t="s">
        <v>60</v>
      </c>
      <c r="G14" s="58" t="s">
        <v>60</v>
      </c>
      <c r="H14" s="58" t="s">
        <v>60</v>
      </c>
      <c r="I14" s="58" t="s">
        <v>60</v>
      </c>
      <c r="J14" s="58" t="s">
        <v>60</v>
      </c>
      <c r="K14" s="58" t="s">
        <v>60</v>
      </c>
      <c r="L14" s="58" t="s">
        <v>60</v>
      </c>
      <c r="M14" s="58" t="s">
        <v>60</v>
      </c>
      <c r="N14" s="58" t="s">
        <v>60</v>
      </c>
      <c r="O14" s="58" t="s">
        <v>60</v>
      </c>
      <c r="P14" s="58" t="s">
        <v>60</v>
      </c>
      <c r="Q14" s="58" t="s">
        <v>60</v>
      </c>
      <c r="R14" s="58" t="s">
        <v>60</v>
      </c>
      <c r="S14" s="58" t="s">
        <v>60</v>
      </c>
      <c r="T14" s="58" t="s">
        <v>60</v>
      </c>
      <c r="U14" s="58" t="s">
        <v>60</v>
      </c>
      <c r="V14" s="58" t="s">
        <v>60</v>
      </c>
      <c r="W14" s="58" t="s">
        <v>61</v>
      </c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46" t="s">
        <v>38</v>
      </c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36">
        <f>стр.1!CJ18</f>
        <v>0.041498</v>
      </c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47">
        <f>BO14</f>
        <v>0.041498</v>
      </c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36">
        <f>стр.1!EL18</f>
        <v>6.3248750000000005</v>
      </c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</row>
    <row r="15" s="27" customFormat="1" ht="16.5" customHeight="1">
      <c r="A15" s="35" t="s">
        <v>62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61" t="s">
        <v>64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34" t="s">
        <v>65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 t="s">
        <v>66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 t="s">
        <v>67</v>
      </c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 t="s">
        <v>68</v>
      </c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 t="s">
        <v>69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 t="s">
        <v>70</v>
      </c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 t="s">
        <v>71</v>
      </c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 t="s">
        <v>72</v>
      </c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</row>
    <row r="7" s="22" customFormat="1" ht="12">
      <c r="A7" s="26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>
        <v>2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>
        <v>3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>
        <v>4</v>
      </c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>
        <v>5</v>
      </c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>
        <v>6</v>
      </c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>
        <v>7</v>
      </c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>
        <v>8</v>
      </c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</row>
    <row r="8" s="27" customFormat="1" ht="12">
      <c r="A8" s="34" t="s">
        <v>73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 t="s">
        <v>74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62">
        <f>11</f>
        <v>11</v>
      </c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47">
        <f>стр.1!DR18-стр.1!EL18</f>
        <v>1.8591250000000006</v>
      </c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36">
        <f>0.0296129+3.86255</f>
        <v>3.8921629000000002</v>
      </c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>
        <f>AN8-CD8</f>
        <v>7.1078370999999994</v>
      </c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63" t="s">
        <v>51</v>
      </c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34" t="s">
        <v>51</v>
      </c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</row>
    <row r="9" s="27" customFormat="1" ht="1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klyueva_ka@DGK.RU</cp:lastModifiedBy>
  <cp:revision>4</cp:revision>
  <dcterms:created xsi:type="dcterms:W3CDTF">2008-10-01T13:21:49Z</dcterms:created>
  <dcterms:modified xsi:type="dcterms:W3CDTF">2026-04-08T06:09:34Z</dcterms:modified>
</cp:coreProperties>
</file>