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4 квартал 2021\Папка 1_Отчетность АО ДГК за 12 месяцев 2021 года\"/>
    </mc:Choice>
  </mc:AlternateContent>
  <bookViews>
    <workbookView xWindow="0" yWindow="0" windowWidth="28800" windowHeight="10800"/>
  </bookViews>
  <sheets>
    <sheet name="10 Кв ф" sheetId="1" r:id="rId1"/>
  </sheets>
  <definedNames>
    <definedName name="_xlnm._FilterDatabase" localSheetId="0" hidden="1">'10 Кв ф'!$A$18:$AD$624</definedName>
    <definedName name="Z_0166F564_6860_4A4D_BCAA_7E652E2AE38D_.wvu.FilterData" localSheetId="0" hidden="1">'10 Кв ф'!$A$18:$T$596</definedName>
    <definedName name="Z_06A3F353_51B3_4A72_AD0A_D70EC1B6E0CE_.wvu.FilterData" localSheetId="0" hidden="1">'10 Кв ф'!$A$19:$T$596</definedName>
    <definedName name="Z_0A56C8BB_F57D_4E95_9156_3312F9525C5E_.wvu.FilterData" localSheetId="0" hidden="1">'10 Кв ф'!$A$19:$T$596</definedName>
    <definedName name="Z_0D2A7B5C_0C40_4E6D_963D_52EC84514A68_.wvu.FilterData" localSheetId="0" hidden="1">'10 Кв ф'!$A$19:$T$596</definedName>
    <definedName name="Z_0D93C89F_D6DE_45E3_8D65_4852C654EFF1_.wvu.FilterData" localSheetId="0" hidden="1">'10 Кв ф'!$A$18:$T$624</definedName>
    <definedName name="Z_0D93C89F_D6DE_45E3_8D65_4852C654EFF1_.wvu.PrintArea" localSheetId="0" hidden="1">'10 Кв ф'!$A$1:$T$624</definedName>
    <definedName name="Z_0D93C89F_D6DE_45E3_8D65_4852C654EFF1_.wvu.Rows" localSheetId="0" hidden="1">'10 Кв ф'!$2:$13</definedName>
    <definedName name="Z_1017E5F6_993F_45C9_9841_6CF924CF1200_.wvu.FilterData" localSheetId="0" hidden="1">'10 Кв ф'!$A$18:$T$596</definedName>
    <definedName name="Z_12DE1D8C_2E36_443D_8681_573806BBC37D_.wvu.FilterData" localSheetId="0" hidden="1">'10 Кв ф'!$A$18:$T$595</definedName>
    <definedName name="Z_1470A267_A675_4CA9_A66C_50B69FF85DA3_.wvu.FilterData" localSheetId="0" hidden="1">'10 Кв ф'!$A$18:$T$596</definedName>
    <definedName name="Z_17749444_678E_426F_BD89_F71E60B050A4_.wvu.FilterData" localSheetId="0" hidden="1">'10 Кв ф'!$A$18:$T$596</definedName>
    <definedName name="Z_1E4EBB30_6787_4635_A1AD_11437E13556E_.wvu.FilterData" localSheetId="0" hidden="1">'10 Кв ф'!$A$18:$T$596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ф'!$A$18:$T$596</definedName>
    <definedName name="Z_3D6FFAC9_26ED_4EAD_9DCA_78A482DA12FA_.wvu.FilterData" localSheetId="0" hidden="1">'10 Кв ф'!$A$18:$T$624</definedName>
    <definedName name="Z_3E520E1B_F34B_498F_8FF1_F06CA90FBFAA_.wvu.FilterData" localSheetId="0" hidden="1">'10 Кв ф'!$A$18:$T$595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ф'!$A$18:$T$624</definedName>
    <definedName name="Z_57B90536_E403_481F_B537_76A8A1190347_.wvu.FilterData" localSheetId="0" hidden="1">'10 Кв ф'!$A$18:$T$624</definedName>
    <definedName name="Z_57B90536_E403_481F_B537_76A8A1190347_.wvu.PrintArea" localSheetId="0" hidden="1">'10 Кв ф'!$A$1:$T$624</definedName>
    <definedName name="Z_584ABB53_32FF_4B7B_98BB_CA3B2584A02E_.wvu.FilterData" localSheetId="0" hidden="1">'10 Кв ф'!$A$18:$T$624</definedName>
    <definedName name="Z_58D64E48_2FAA_4C54_85F8_4917CD959A23_.wvu.FilterData" localSheetId="0" hidden="1">'10 Кв ф'!$A$19:$T$596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ф'!$A$18:$T$596</definedName>
    <definedName name="Z_655DFEB5_C371_40DD_82FC_2F6B360E2859_.wvu.FilterData" localSheetId="0" hidden="1">'10 Кв ф'!$A$18:$T$596</definedName>
    <definedName name="Z_66D403AB_EA89_4957_AA3A_9374DB17FF5F_.wvu.FilterData" localSheetId="0" hidden="1">'10 Кв ф'!$A$18:$T$596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ф'!$A$18:$T$596</definedName>
    <definedName name="Z_6F5C25E3_FA9C_4839_AF94_DEE882837079_.wvu.FilterData" localSheetId="0" hidden="1">'10 Кв ф'!$A$18:$T$596</definedName>
    <definedName name="Z_6FC8CDDA_2F22_43F0_A6F6_3C1F10ECFB0A_.wvu.FilterData" localSheetId="0" hidden="1">'10 Кв ф'!$A$18:$T$594</definedName>
    <definedName name="Z_71843E8E_FECF_48AE_A09C_6820DB9CAE0B_.wvu.FilterData" localSheetId="0" hidden="1">'10 Кв ф'!$A$18:$T$624</definedName>
    <definedName name="Z_7694D342_12FA_4800_9B2F_894DCECAE7B4_.wvu.FilterData" localSheetId="0" hidden="1">'10 Кв ф'!$A$18:$T$596</definedName>
    <definedName name="Z_78D53BCC_1172_4F12_88DD_9A2C70FA2088_.wvu.FilterData" localSheetId="0" hidden="1">'10 Кв ф'!$A$18:$T$624</definedName>
    <definedName name="Z_84623340_CF58_4BC5_A988_3823C261B227_.wvu.FilterData" localSheetId="0" hidden="1">'10 Кв ф'!$A$18:$T$624</definedName>
    <definedName name="Z_84623340_CF58_4BC5_A988_3823C261B227_.wvu.PrintArea" localSheetId="0" hidden="1">'10 Кв ф'!$A$1:$T$624</definedName>
    <definedName name="Z_84623340_CF58_4BC5_A988_3823C261B227_.wvu.Rows" localSheetId="0" hidden="1">'10 Кв ф'!$2:$13</definedName>
    <definedName name="Z_8B154DE0_53DB_4AF6_B1C2_32179B4E88BC_.wvu.FilterData" localSheetId="0" hidden="1">'10 Кв ф'!$A$18:$T$596</definedName>
    <definedName name="Z_8DFE875F_0C3F_4914_B6AA_FBE17C23D7D2_.wvu.FilterData" localSheetId="0" hidden="1">'10 Кв ф'!$A$19:$T$596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ф'!$A$18:$T$596</definedName>
    <definedName name="Z_A77A5C65_3B6D_434F_8258_50CC036FD700_.wvu.FilterData" localSheetId="0" hidden="1">'10 Кв ф'!$A$18:$T$624</definedName>
    <definedName name="Z_A828C0E4_02B6_47D2_81F6_4D00B4CDDD76_.wvu.FilterData" localSheetId="0" hidden="1">'10 Кв ф'!$A$18:$T$624</definedName>
    <definedName name="Z_A828C0E4_02B6_47D2_81F6_4D00B4CDDD76_.wvu.PrintArea" localSheetId="0" hidden="1">'10 Кв ф'!$A$1:$T$624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ф'!$A$18:$T$596</definedName>
    <definedName name="Z_C15C57B9_037F_4445_B888_4EC853978147_.wvu.FilterData" localSheetId="0" hidden="1">'10 Кв ф'!$A$18:$T$595</definedName>
    <definedName name="Z_C60D55EC_865E_4D38_AE27_9E8AD04058A4_.wvu.FilterData" localSheetId="0" hidden="1">'10 Кв ф'!$A$18:$T$596</definedName>
    <definedName name="Z_C8834271_1CC2_459D_BFED_D8003474F42A_.wvu.FilterData" localSheetId="0" hidden="1">'10 Кв ф'!$A$18:$T$596</definedName>
    <definedName name="Z_CD577179_AC97_47E1_BD55_34C9FD4F7788_.wvu.FilterData" localSheetId="0" hidden="1">'10 Кв ф'!$A$18:$T$596</definedName>
    <definedName name="Z_CE1E033E_FF00_49FF_86F8_A53BE3AEB0CB_.wvu.FilterData" localSheetId="0" hidden="1">'10 Кв ф'!$A$18:$T$624</definedName>
    <definedName name="Z_CE1E033E_FF00_49FF_86F8_A53BE3AEB0CB_.wvu.PrintArea" localSheetId="0" hidden="1">'10 Кв ф'!$A$1:$T$624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ф'!$A$18:$T$624</definedName>
    <definedName name="Z_D2CBDC49_B9AD_49DF_A2DD_0C0CEC3CCF43_.wvu.FilterData" localSheetId="0" hidden="1">'10 Кв ф'!$A$18:$T$596</definedName>
    <definedName name="Z_D65DB3B3_D583_4A50_96A0_49F0BFBC42FA_.wvu.FilterData" localSheetId="0" hidden="1">'10 Кв ф'!$A$18:$T$624</definedName>
    <definedName name="Z_D6D9C024_8179_4E41_8196_D59861ADD944_.wvu.FilterData" localSheetId="0" hidden="1">'10 Кв ф'!$A$18:$T$624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ф'!$A$18:$T$596</definedName>
    <definedName name="Z_DD79EF37_1308_44D2_981A_C28745460F44_.wvu.FilterData" localSheetId="0" hidden="1">'10 Кв ф'!$A$18:$T$596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ф'!$A$18:$T$624</definedName>
    <definedName name="Z_E104860A_A3B7_4FDF_8BAB_6F219D9D3E8F_.wvu.PrintArea" localSheetId="0" hidden="1">'10 Кв ф'!$A$1:$T$624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ф'!$A$18:$T$596</definedName>
    <definedName name="Z_E65E1C7B_B53B_4B88_8602_A3F4B4E3D382_.wvu.FilterData" localSheetId="0" hidden="1">'10 Кв ф'!$A$18:$T$624</definedName>
    <definedName name="Z_E8944C33_CF35_4790_9FEB_7204E02DE563_.wvu.FilterData" localSheetId="0" hidden="1">'10 Кв ф'!$A$18:$T$624</definedName>
    <definedName name="Z_E8944C33_CF35_4790_9FEB_7204E02DE563_.wvu.PrintArea" localSheetId="0" hidden="1">'10 Кв ф'!$A$1:$T$624</definedName>
    <definedName name="Z_EBE17BEF_ADE5_48A1_B3B0_13D095BC5397_.wvu.FilterData" localSheetId="0" hidden="1">'10 Кв ф'!$A$18:$T$596</definedName>
    <definedName name="Z_EF664B56_5069_481F_BF03_744F9121EDA1_.wvu.FilterData" localSheetId="0" hidden="1">'10 Кв ф'!$A$19:$T$596</definedName>
    <definedName name="Z_F5250458_B3DA_4BC9_8608_3E38DAC94C38_.wvu.FilterData" localSheetId="0" hidden="1">'10 Кв ф'!$A$18:$T$596</definedName>
    <definedName name="Z_F542FC93_15B6_4F75_8CE6_13289B723FF3_.wvu.FilterData" localSheetId="0" hidden="1">'10 Кв ф'!$A$18:$T$595</definedName>
    <definedName name="Z_FF811F01_18A2_472F_A2B1_C8CB4F7C4144_.wvu.FilterData" localSheetId="0" hidden="1">'10 Кв ф'!$A$18:$T$594</definedName>
    <definedName name="Z_FFD7E54C_3584_445D_916C_CB13835F8BCF_.wvu.FilterData" localSheetId="0" hidden="1">'10 Кв ф'!$A$18:$T$596</definedName>
    <definedName name="_xlnm.Print_Area" localSheetId="0">'10 Кв ф'!$A$1:$T$624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18" i="1" l="1"/>
  <c r="Q618" i="1"/>
  <c r="P618" i="1"/>
  <c r="O618" i="1"/>
  <c r="N618" i="1"/>
  <c r="M618" i="1"/>
  <c r="L618" i="1"/>
  <c r="K618" i="1"/>
  <c r="J618" i="1"/>
  <c r="I618" i="1"/>
  <c r="H618" i="1"/>
  <c r="G618" i="1"/>
  <c r="F618" i="1"/>
  <c r="E618" i="1"/>
  <c r="D618" i="1"/>
  <c r="R612" i="1"/>
  <c r="R611" i="1" s="1"/>
  <c r="Q612" i="1"/>
  <c r="Q611" i="1" s="1"/>
  <c r="P612" i="1"/>
  <c r="O612" i="1"/>
  <c r="O611" i="1" s="1"/>
  <c r="N612" i="1"/>
  <c r="N611" i="1" s="1"/>
  <c r="M612" i="1"/>
  <c r="M611" i="1" s="1"/>
  <c r="L612" i="1"/>
  <c r="L611" i="1" s="1"/>
  <c r="K612" i="1"/>
  <c r="K611" i="1" s="1"/>
  <c r="J612" i="1"/>
  <c r="J611" i="1" s="1"/>
  <c r="I612" i="1"/>
  <c r="I611" i="1" s="1"/>
  <c r="H612" i="1"/>
  <c r="G612" i="1"/>
  <c r="G611" i="1" s="1"/>
  <c r="F612" i="1"/>
  <c r="F611" i="1" s="1"/>
  <c r="E612" i="1"/>
  <c r="E611" i="1" s="1"/>
  <c r="P611" i="1"/>
  <c r="H611" i="1"/>
  <c r="H610" i="1"/>
  <c r="R610" i="1" s="1"/>
  <c r="S610" i="1" s="1"/>
  <c r="G610" i="1"/>
  <c r="F610" i="1"/>
  <c r="H609" i="1"/>
  <c r="R609" i="1" s="1"/>
  <c r="S609" i="1" s="1"/>
  <c r="G609" i="1"/>
  <c r="F609" i="1"/>
  <c r="H608" i="1"/>
  <c r="R608" i="1" s="1"/>
  <c r="S608" i="1" s="1"/>
  <c r="G608" i="1"/>
  <c r="F608" i="1"/>
  <c r="Q608" i="1" s="1"/>
  <c r="H607" i="1"/>
  <c r="R607" i="1" s="1"/>
  <c r="G607" i="1"/>
  <c r="F607" i="1"/>
  <c r="P606" i="1"/>
  <c r="P602" i="1" s="1"/>
  <c r="O606" i="1"/>
  <c r="N606" i="1"/>
  <c r="N602" i="1" s="1"/>
  <c r="M606" i="1"/>
  <c r="M602" i="1" s="1"/>
  <c r="L606" i="1"/>
  <c r="K606" i="1"/>
  <c r="J606" i="1"/>
  <c r="J602" i="1" s="1"/>
  <c r="I606" i="1"/>
  <c r="I602" i="1" s="1"/>
  <c r="E606" i="1"/>
  <c r="E602" i="1" s="1"/>
  <c r="D606" i="1"/>
  <c r="D602" i="1" s="1"/>
  <c r="O602" i="1"/>
  <c r="L602" i="1"/>
  <c r="K602" i="1"/>
  <c r="R597" i="1"/>
  <c r="Q597" i="1"/>
  <c r="P597" i="1"/>
  <c r="O597" i="1"/>
  <c r="N597" i="1"/>
  <c r="M597" i="1"/>
  <c r="L597" i="1"/>
  <c r="K597" i="1"/>
  <c r="J597" i="1"/>
  <c r="I597" i="1"/>
  <c r="H597" i="1"/>
  <c r="G597" i="1"/>
  <c r="F597" i="1"/>
  <c r="E597" i="1"/>
  <c r="D597" i="1"/>
  <c r="H595" i="1"/>
  <c r="G595" i="1"/>
  <c r="G594" i="1" s="1"/>
  <c r="G589" i="1" s="1"/>
  <c r="F595" i="1"/>
  <c r="P594" i="1"/>
  <c r="P589" i="1" s="1"/>
  <c r="O594" i="1"/>
  <c r="O589" i="1" s="1"/>
  <c r="N594" i="1"/>
  <c r="N589" i="1" s="1"/>
  <c r="M594" i="1"/>
  <c r="L594" i="1"/>
  <c r="L589" i="1" s="1"/>
  <c r="K594" i="1"/>
  <c r="K589" i="1" s="1"/>
  <c r="J594" i="1"/>
  <c r="J589" i="1" s="1"/>
  <c r="I594" i="1"/>
  <c r="I589" i="1" s="1"/>
  <c r="E594" i="1"/>
  <c r="E589" i="1" s="1"/>
  <c r="D594" i="1"/>
  <c r="D589" i="1" s="1"/>
  <c r="M589" i="1"/>
  <c r="R586" i="1"/>
  <c r="Q586" i="1"/>
  <c r="P586" i="1"/>
  <c r="O586" i="1"/>
  <c r="N586" i="1"/>
  <c r="M586" i="1"/>
  <c r="L586" i="1"/>
  <c r="K586" i="1"/>
  <c r="J586" i="1"/>
  <c r="I586" i="1"/>
  <c r="H586" i="1"/>
  <c r="G586" i="1"/>
  <c r="F586" i="1"/>
  <c r="E586" i="1"/>
  <c r="D586" i="1"/>
  <c r="R583" i="1"/>
  <c r="Q583" i="1"/>
  <c r="P583" i="1"/>
  <c r="O583" i="1"/>
  <c r="N583" i="1"/>
  <c r="M583" i="1"/>
  <c r="L583" i="1"/>
  <c r="K583" i="1"/>
  <c r="J583" i="1"/>
  <c r="I583" i="1"/>
  <c r="H583" i="1"/>
  <c r="G583" i="1"/>
  <c r="F583" i="1"/>
  <c r="E583" i="1"/>
  <c r="D583" i="1"/>
  <c r="H580" i="1"/>
  <c r="Q580" i="1" s="1"/>
  <c r="G580" i="1"/>
  <c r="H579" i="1"/>
  <c r="R579" i="1" s="1"/>
  <c r="S579" i="1" s="1"/>
  <c r="G579" i="1"/>
  <c r="H578" i="1"/>
  <c r="G578" i="1"/>
  <c r="H577" i="1"/>
  <c r="G577" i="1"/>
  <c r="H576" i="1"/>
  <c r="G576" i="1"/>
  <c r="H574" i="1"/>
  <c r="R574" i="1" s="1"/>
  <c r="S574" i="1" s="1"/>
  <c r="G574" i="1"/>
  <c r="H573" i="1"/>
  <c r="G573" i="1"/>
  <c r="P572" i="1"/>
  <c r="O572" i="1"/>
  <c r="N572" i="1"/>
  <c r="M572" i="1"/>
  <c r="L572" i="1"/>
  <c r="K572" i="1"/>
  <c r="J572" i="1"/>
  <c r="I572" i="1"/>
  <c r="F572" i="1"/>
  <c r="E572" i="1"/>
  <c r="D572" i="1"/>
  <c r="H570" i="1"/>
  <c r="G570" i="1"/>
  <c r="G569" i="1" s="1"/>
  <c r="G565" i="1" s="1"/>
  <c r="F570" i="1"/>
  <c r="F569" i="1" s="1"/>
  <c r="F565" i="1" s="1"/>
  <c r="P569" i="1"/>
  <c r="P565" i="1" s="1"/>
  <c r="O569" i="1"/>
  <c r="O565" i="1" s="1"/>
  <c r="N569" i="1"/>
  <c r="M569" i="1"/>
  <c r="L569" i="1"/>
  <c r="L565" i="1" s="1"/>
  <c r="K569" i="1"/>
  <c r="K565" i="1" s="1"/>
  <c r="J569" i="1"/>
  <c r="J565" i="1" s="1"/>
  <c r="I569" i="1"/>
  <c r="I565" i="1" s="1"/>
  <c r="E569" i="1"/>
  <c r="E565" i="1" s="1"/>
  <c r="D569" i="1"/>
  <c r="D565" i="1" s="1"/>
  <c r="N565" i="1"/>
  <c r="M565" i="1"/>
  <c r="R559" i="1"/>
  <c r="R558" i="1" s="1"/>
  <c r="Q559" i="1"/>
  <c r="Q558" i="1" s="1"/>
  <c r="P559" i="1"/>
  <c r="P558" i="1" s="1"/>
  <c r="O559" i="1"/>
  <c r="O558" i="1" s="1"/>
  <c r="N559" i="1"/>
  <c r="N558" i="1" s="1"/>
  <c r="M559" i="1"/>
  <c r="M558" i="1" s="1"/>
  <c r="L559" i="1"/>
  <c r="L558" i="1" s="1"/>
  <c r="K559" i="1"/>
  <c r="K558" i="1" s="1"/>
  <c r="J559" i="1"/>
  <c r="J558" i="1" s="1"/>
  <c r="I559" i="1"/>
  <c r="I558" i="1" s="1"/>
  <c r="H559" i="1"/>
  <c r="H558" i="1" s="1"/>
  <c r="G559" i="1"/>
  <c r="G558" i="1" s="1"/>
  <c r="F559" i="1"/>
  <c r="F558" i="1" s="1"/>
  <c r="E559" i="1"/>
  <c r="E558" i="1" s="1"/>
  <c r="D558" i="1"/>
  <c r="H557" i="1"/>
  <c r="H556" i="1"/>
  <c r="R556" i="1" s="1"/>
  <c r="S556" i="1" s="1"/>
  <c r="G556" i="1"/>
  <c r="H555" i="1"/>
  <c r="R555" i="1" s="1"/>
  <c r="S555" i="1" s="1"/>
  <c r="G555" i="1"/>
  <c r="F555" i="1"/>
  <c r="H554" i="1"/>
  <c r="G554" i="1"/>
  <c r="H553" i="1"/>
  <c r="R553" i="1" s="1"/>
  <c r="S553" i="1" s="1"/>
  <c r="G553" i="1"/>
  <c r="H552" i="1"/>
  <c r="R552" i="1" s="1"/>
  <c r="S552" i="1" s="1"/>
  <c r="G552" i="1"/>
  <c r="F552" i="1"/>
  <c r="H551" i="1"/>
  <c r="G551" i="1"/>
  <c r="F551" i="1"/>
  <c r="H550" i="1"/>
  <c r="R550" i="1" s="1"/>
  <c r="S550" i="1" s="1"/>
  <c r="G550" i="1"/>
  <c r="F550" i="1"/>
  <c r="H549" i="1"/>
  <c r="G549" i="1"/>
  <c r="F549" i="1"/>
  <c r="H548" i="1"/>
  <c r="R548" i="1" s="1"/>
  <c r="S548" i="1" s="1"/>
  <c r="G548" i="1"/>
  <c r="F548" i="1"/>
  <c r="H547" i="1"/>
  <c r="G547" i="1"/>
  <c r="F547" i="1"/>
  <c r="H546" i="1"/>
  <c r="R546" i="1" s="1"/>
  <c r="S546" i="1" s="1"/>
  <c r="G546" i="1"/>
  <c r="F546" i="1"/>
  <c r="H545" i="1"/>
  <c r="G545" i="1"/>
  <c r="F545" i="1"/>
  <c r="H544" i="1"/>
  <c r="R544" i="1" s="1"/>
  <c r="S544" i="1" s="1"/>
  <c r="G544" i="1"/>
  <c r="F544" i="1"/>
  <c r="H543" i="1"/>
  <c r="G543" i="1"/>
  <c r="F543" i="1"/>
  <c r="H542" i="1"/>
  <c r="Q542" i="1" s="1"/>
  <c r="G542" i="1"/>
  <c r="H541" i="1"/>
  <c r="R541" i="1" s="1"/>
  <c r="S541" i="1" s="1"/>
  <c r="G541" i="1"/>
  <c r="F541" i="1"/>
  <c r="H540" i="1"/>
  <c r="R540" i="1" s="1"/>
  <c r="S540" i="1" s="1"/>
  <c r="G540" i="1"/>
  <c r="F540" i="1"/>
  <c r="H539" i="1"/>
  <c r="R539" i="1" s="1"/>
  <c r="G539" i="1"/>
  <c r="F539" i="1"/>
  <c r="P538" i="1"/>
  <c r="O538" i="1"/>
  <c r="N538" i="1"/>
  <c r="M538" i="1"/>
  <c r="L538" i="1"/>
  <c r="K538" i="1"/>
  <c r="J538" i="1"/>
  <c r="I538" i="1"/>
  <c r="E538" i="1"/>
  <c r="D538" i="1"/>
  <c r="H535" i="1"/>
  <c r="R535" i="1" s="1"/>
  <c r="S535" i="1" s="1"/>
  <c r="G535" i="1"/>
  <c r="F535" i="1"/>
  <c r="H534" i="1"/>
  <c r="R534" i="1" s="1"/>
  <c r="S534" i="1" s="1"/>
  <c r="G534" i="1"/>
  <c r="H533" i="1"/>
  <c r="H532" i="1"/>
  <c r="G532" i="1"/>
  <c r="H531" i="1"/>
  <c r="Q531" i="1" s="1"/>
  <c r="G531" i="1"/>
  <c r="H530" i="1"/>
  <c r="R530" i="1" s="1"/>
  <c r="S530" i="1" s="1"/>
  <c r="G530" i="1"/>
  <c r="F530" i="1"/>
  <c r="H529" i="1"/>
  <c r="R529" i="1" s="1"/>
  <c r="G529" i="1"/>
  <c r="F529" i="1"/>
  <c r="P528" i="1"/>
  <c r="O528" i="1"/>
  <c r="N528" i="1"/>
  <c r="M528" i="1"/>
  <c r="L528" i="1"/>
  <c r="K528" i="1"/>
  <c r="J528" i="1"/>
  <c r="I528" i="1"/>
  <c r="E528" i="1"/>
  <c r="D528" i="1"/>
  <c r="H526" i="1"/>
  <c r="R526" i="1" s="1"/>
  <c r="S526" i="1" s="1"/>
  <c r="G526" i="1"/>
  <c r="F526" i="1"/>
  <c r="H525" i="1"/>
  <c r="R525" i="1" s="1"/>
  <c r="S525" i="1" s="1"/>
  <c r="G525" i="1"/>
  <c r="F525" i="1"/>
  <c r="H524" i="1"/>
  <c r="G524" i="1"/>
  <c r="P523" i="1"/>
  <c r="O523" i="1"/>
  <c r="N523" i="1"/>
  <c r="M523" i="1"/>
  <c r="L523" i="1"/>
  <c r="K523" i="1"/>
  <c r="J523" i="1"/>
  <c r="I523" i="1"/>
  <c r="E523" i="1"/>
  <c r="D523" i="1"/>
  <c r="H522" i="1"/>
  <c r="G522" i="1"/>
  <c r="G521" i="1" s="1"/>
  <c r="F522" i="1"/>
  <c r="P521" i="1"/>
  <c r="O521" i="1"/>
  <c r="N521" i="1"/>
  <c r="M521" i="1"/>
  <c r="L521" i="1"/>
  <c r="K521" i="1"/>
  <c r="J521" i="1"/>
  <c r="I521" i="1"/>
  <c r="E521" i="1"/>
  <c r="D521" i="1"/>
  <c r="H520" i="1"/>
  <c r="Q520" i="1" s="1"/>
  <c r="Q519" i="1" s="1"/>
  <c r="G520" i="1"/>
  <c r="G519" i="1" s="1"/>
  <c r="P519" i="1"/>
  <c r="O519" i="1"/>
  <c r="N519" i="1"/>
  <c r="M519" i="1"/>
  <c r="L519" i="1"/>
  <c r="K519" i="1"/>
  <c r="J519" i="1"/>
  <c r="I519" i="1"/>
  <c r="F519" i="1"/>
  <c r="E519" i="1"/>
  <c r="D519" i="1"/>
  <c r="H518" i="1"/>
  <c r="G518" i="1"/>
  <c r="H517" i="1"/>
  <c r="G517" i="1"/>
  <c r="H516" i="1"/>
  <c r="G516" i="1"/>
  <c r="F516" i="1"/>
  <c r="H515" i="1"/>
  <c r="G515" i="1"/>
  <c r="H514" i="1"/>
  <c r="R514" i="1" s="1"/>
  <c r="S514" i="1" s="1"/>
  <c r="G514" i="1"/>
  <c r="H513" i="1"/>
  <c r="R513" i="1" s="1"/>
  <c r="G513" i="1"/>
  <c r="F513" i="1"/>
  <c r="P512" i="1"/>
  <c r="O512" i="1"/>
  <c r="N512" i="1"/>
  <c r="M512" i="1"/>
  <c r="L512" i="1"/>
  <c r="K512" i="1"/>
  <c r="J512" i="1"/>
  <c r="I512" i="1"/>
  <c r="E512" i="1"/>
  <c r="D512" i="1"/>
  <c r="H509" i="1"/>
  <c r="G509" i="1"/>
  <c r="H508" i="1"/>
  <c r="G508" i="1"/>
  <c r="H507" i="1"/>
  <c r="G507" i="1"/>
  <c r="P506" i="1"/>
  <c r="P501" i="1" s="1"/>
  <c r="O506" i="1"/>
  <c r="O501" i="1" s="1"/>
  <c r="N506" i="1"/>
  <c r="N501" i="1" s="1"/>
  <c r="M506" i="1"/>
  <c r="M501" i="1" s="1"/>
  <c r="L506" i="1"/>
  <c r="L501" i="1" s="1"/>
  <c r="K506" i="1"/>
  <c r="K501" i="1" s="1"/>
  <c r="J506" i="1"/>
  <c r="J501" i="1" s="1"/>
  <c r="I506" i="1"/>
  <c r="I501" i="1" s="1"/>
  <c r="F506" i="1"/>
  <c r="F501" i="1" s="1"/>
  <c r="E506" i="1"/>
  <c r="E501" i="1" s="1"/>
  <c r="D506" i="1"/>
  <c r="D501" i="1" s="1"/>
  <c r="R498" i="1"/>
  <c r="Q498" i="1"/>
  <c r="P498" i="1"/>
  <c r="O498" i="1"/>
  <c r="N498" i="1"/>
  <c r="M498" i="1"/>
  <c r="L498" i="1"/>
  <c r="K498" i="1"/>
  <c r="J498" i="1"/>
  <c r="I498" i="1"/>
  <c r="H498" i="1"/>
  <c r="G498" i="1"/>
  <c r="F498" i="1"/>
  <c r="E498" i="1"/>
  <c r="R495" i="1"/>
  <c r="Q495" i="1"/>
  <c r="P495" i="1"/>
  <c r="O495" i="1"/>
  <c r="N495" i="1"/>
  <c r="M495" i="1"/>
  <c r="L495" i="1"/>
  <c r="K495" i="1"/>
  <c r="J495" i="1"/>
  <c r="I495" i="1"/>
  <c r="H495" i="1"/>
  <c r="G495" i="1"/>
  <c r="F495" i="1"/>
  <c r="E495" i="1"/>
  <c r="D495" i="1"/>
  <c r="H492" i="1"/>
  <c r="G492" i="1"/>
  <c r="H491" i="1"/>
  <c r="H490" i="1"/>
  <c r="R490" i="1" s="1"/>
  <c r="S490" i="1" s="1"/>
  <c r="G490" i="1"/>
  <c r="H489" i="1"/>
  <c r="G489" i="1"/>
  <c r="F489" i="1"/>
  <c r="H488" i="1"/>
  <c r="R488" i="1" s="1"/>
  <c r="S488" i="1" s="1"/>
  <c r="G488" i="1"/>
  <c r="F488" i="1"/>
  <c r="H487" i="1"/>
  <c r="G487" i="1"/>
  <c r="H486" i="1"/>
  <c r="R486" i="1" s="1"/>
  <c r="S486" i="1" s="1"/>
  <c r="G486" i="1"/>
  <c r="F486" i="1"/>
  <c r="H485" i="1"/>
  <c r="R485" i="1" s="1"/>
  <c r="S485" i="1" s="1"/>
  <c r="G485" i="1"/>
  <c r="H484" i="1"/>
  <c r="H483" i="1"/>
  <c r="R483" i="1" s="1"/>
  <c r="S483" i="1" s="1"/>
  <c r="G483" i="1"/>
  <c r="F483" i="1"/>
  <c r="H482" i="1"/>
  <c r="R482" i="1" s="1"/>
  <c r="S482" i="1" s="1"/>
  <c r="G482" i="1"/>
  <c r="F482" i="1"/>
  <c r="H481" i="1"/>
  <c r="R481" i="1" s="1"/>
  <c r="S481" i="1" s="1"/>
  <c r="G481" i="1"/>
  <c r="F481" i="1"/>
  <c r="H480" i="1"/>
  <c r="R480" i="1" s="1"/>
  <c r="S480" i="1" s="1"/>
  <c r="G480" i="1"/>
  <c r="F480" i="1"/>
  <c r="H479" i="1"/>
  <c r="R479" i="1" s="1"/>
  <c r="S479" i="1" s="1"/>
  <c r="G479" i="1"/>
  <c r="F479" i="1"/>
  <c r="H478" i="1"/>
  <c r="R478" i="1" s="1"/>
  <c r="S478" i="1" s="1"/>
  <c r="G478" i="1"/>
  <c r="F478" i="1"/>
  <c r="H477" i="1"/>
  <c r="R477" i="1" s="1"/>
  <c r="S477" i="1" s="1"/>
  <c r="G477" i="1"/>
  <c r="F477" i="1"/>
  <c r="H476" i="1"/>
  <c r="R476" i="1" s="1"/>
  <c r="S476" i="1" s="1"/>
  <c r="G476" i="1"/>
  <c r="F476" i="1"/>
  <c r="H475" i="1"/>
  <c r="R475" i="1" s="1"/>
  <c r="S475" i="1" s="1"/>
  <c r="G475" i="1"/>
  <c r="F475" i="1"/>
  <c r="H474" i="1"/>
  <c r="R474" i="1" s="1"/>
  <c r="S474" i="1" s="1"/>
  <c r="G474" i="1"/>
  <c r="F474" i="1"/>
  <c r="H473" i="1"/>
  <c r="R473" i="1" s="1"/>
  <c r="S473" i="1" s="1"/>
  <c r="G473" i="1"/>
  <c r="F473" i="1"/>
  <c r="H472" i="1"/>
  <c r="R472" i="1" s="1"/>
  <c r="S472" i="1" s="1"/>
  <c r="G472" i="1"/>
  <c r="F472" i="1"/>
  <c r="H471" i="1"/>
  <c r="R471" i="1" s="1"/>
  <c r="S471" i="1" s="1"/>
  <c r="G471" i="1"/>
  <c r="F471" i="1"/>
  <c r="H470" i="1"/>
  <c r="R470" i="1" s="1"/>
  <c r="S470" i="1" s="1"/>
  <c r="G470" i="1"/>
  <c r="F470" i="1"/>
  <c r="H469" i="1"/>
  <c r="R469" i="1" s="1"/>
  <c r="S469" i="1" s="1"/>
  <c r="G469" i="1"/>
  <c r="F469" i="1"/>
  <c r="H468" i="1"/>
  <c r="R468" i="1" s="1"/>
  <c r="S468" i="1" s="1"/>
  <c r="G468" i="1"/>
  <c r="F468" i="1"/>
  <c r="H467" i="1"/>
  <c r="R467" i="1" s="1"/>
  <c r="S467" i="1" s="1"/>
  <c r="G467" i="1"/>
  <c r="F467" i="1"/>
  <c r="H466" i="1"/>
  <c r="R466" i="1" s="1"/>
  <c r="S466" i="1" s="1"/>
  <c r="G466" i="1"/>
  <c r="F466" i="1"/>
  <c r="H465" i="1"/>
  <c r="R465" i="1" s="1"/>
  <c r="S465" i="1" s="1"/>
  <c r="G465" i="1"/>
  <c r="F465" i="1"/>
  <c r="H464" i="1"/>
  <c r="R464" i="1" s="1"/>
  <c r="S464" i="1" s="1"/>
  <c r="G464" i="1"/>
  <c r="F464" i="1"/>
  <c r="H463" i="1"/>
  <c r="R463" i="1" s="1"/>
  <c r="S463" i="1" s="1"/>
  <c r="G463" i="1"/>
  <c r="H462" i="1"/>
  <c r="R462" i="1" s="1"/>
  <c r="S462" i="1" s="1"/>
  <c r="G462" i="1"/>
  <c r="F462" i="1"/>
  <c r="H460" i="1"/>
  <c r="G460" i="1"/>
  <c r="H459" i="1"/>
  <c r="R459" i="1" s="1"/>
  <c r="G459" i="1"/>
  <c r="F459" i="1"/>
  <c r="P458" i="1"/>
  <c r="O458" i="1"/>
  <c r="N458" i="1"/>
  <c r="M458" i="1"/>
  <c r="L458" i="1"/>
  <c r="K458" i="1"/>
  <c r="J458" i="1"/>
  <c r="I458" i="1"/>
  <c r="E458" i="1"/>
  <c r="D458" i="1"/>
  <c r="H456" i="1"/>
  <c r="R456" i="1" s="1"/>
  <c r="R455" i="1" s="1"/>
  <c r="G456" i="1"/>
  <c r="G455" i="1" s="1"/>
  <c r="G451" i="1" s="1"/>
  <c r="F456" i="1"/>
  <c r="F455" i="1" s="1"/>
  <c r="F451" i="1" s="1"/>
  <c r="P455" i="1"/>
  <c r="P451" i="1" s="1"/>
  <c r="O455" i="1"/>
  <c r="O451" i="1" s="1"/>
  <c r="N455" i="1"/>
  <c r="N451" i="1" s="1"/>
  <c r="M455" i="1"/>
  <c r="M451" i="1" s="1"/>
  <c r="L455" i="1"/>
  <c r="L451" i="1" s="1"/>
  <c r="K455" i="1"/>
  <c r="K451" i="1" s="1"/>
  <c r="J455" i="1"/>
  <c r="J451" i="1" s="1"/>
  <c r="I455" i="1"/>
  <c r="I451" i="1" s="1"/>
  <c r="E455" i="1"/>
  <c r="E451" i="1" s="1"/>
  <c r="D455" i="1"/>
  <c r="D451" i="1" s="1"/>
  <c r="R447" i="1"/>
  <c r="R445" i="1" s="1"/>
  <c r="R444" i="1" s="1"/>
  <c r="Q447" i="1"/>
  <c r="Q445" i="1" s="1"/>
  <c r="Q444" i="1" s="1"/>
  <c r="P447" i="1"/>
  <c r="P445" i="1" s="1"/>
  <c r="P444" i="1" s="1"/>
  <c r="O447" i="1"/>
  <c r="N447" i="1"/>
  <c r="N445" i="1" s="1"/>
  <c r="N444" i="1" s="1"/>
  <c r="M447" i="1"/>
  <c r="M445" i="1" s="1"/>
  <c r="M444" i="1" s="1"/>
  <c r="L447" i="1"/>
  <c r="L445" i="1" s="1"/>
  <c r="L444" i="1" s="1"/>
  <c r="K447" i="1"/>
  <c r="K445" i="1" s="1"/>
  <c r="K444" i="1" s="1"/>
  <c r="J447" i="1"/>
  <c r="J445" i="1" s="1"/>
  <c r="J444" i="1" s="1"/>
  <c r="I447" i="1"/>
  <c r="I445" i="1" s="1"/>
  <c r="I444" i="1" s="1"/>
  <c r="H447" i="1"/>
  <c r="H445" i="1" s="1"/>
  <c r="H444" i="1" s="1"/>
  <c r="G447" i="1"/>
  <c r="G445" i="1" s="1"/>
  <c r="G444" i="1" s="1"/>
  <c r="F447" i="1"/>
  <c r="F445" i="1" s="1"/>
  <c r="F444" i="1" s="1"/>
  <c r="E447" i="1"/>
  <c r="E445" i="1" s="1"/>
  <c r="E444" i="1" s="1"/>
  <c r="D447" i="1"/>
  <c r="D445" i="1" s="1"/>
  <c r="D444" i="1" s="1"/>
  <c r="O445" i="1"/>
  <c r="O444" i="1" s="1"/>
  <c r="H443" i="1"/>
  <c r="Q443" i="1" s="1"/>
  <c r="G443" i="1"/>
  <c r="H442" i="1"/>
  <c r="H441" i="1"/>
  <c r="G441" i="1"/>
  <c r="F441" i="1"/>
  <c r="H440" i="1"/>
  <c r="R440" i="1" s="1"/>
  <c r="S440" i="1" s="1"/>
  <c r="G440" i="1"/>
  <c r="F440" i="1"/>
  <c r="H439" i="1"/>
  <c r="G439" i="1"/>
  <c r="F439" i="1"/>
  <c r="H438" i="1"/>
  <c r="R438" i="1" s="1"/>
  <c r="S438" i="1" s="1"/>
  <c r="G438" i="1"/>
  <c r="F438" i="1"/>
  <c r="H437" i="1"/>
  <c r="G437" i="1"/>
  <c r="F437" i="1"/>
  <c r="H436" i="1"/>
  <c r="R436" i="1" s="1"/>
  <c r="S436" i="1" s="1"/>
  <c r="G436" i="1"/>
  <c r="F436" i="1"/>
  <c r="H435" i="1"/>
  <c r="G435" i="1"/>
  <c r="F435" i="1"/>
  <c r="H434" i="1"/>
  <c r="Q434" i="1" s="1"/>
  <c r="G434" i="1"/>
  <c r="H433" i="1"/>
  <c r="R433" i="1" s="1"/>
  <c r="S433" i="1" s="1"/>
  <c r="G433" i="1"/>
  <c r="F433" i="1"/>
  <c r="H432" i="1"/>
  <c r="R432" i="1" s="1"/>
  <c r="S432" i="1" s="1"/>
  <c r="G432" i="1"/>
  <c r="F432" i="1"/>
  <c r="H431" i="1"/>
  <c r="R431" i="1" s="1"/>
  <c r="S431" i="1" s="1"/>
  <c r="G431" i="1"/>
  <c r="F431" i="1"/>
  <c r="H430" i="1"/>
  <c r="R430" i="1" s="1"/>
  <c r="S430" i="1" s="1"/>
  <c r="G430" i="1"/>
  <c r="H429" i="1"/>
  <c r="R429" i="1" s="1"/>
  <c r="S429" i="1" s="1"/>
  <c r="G429" i="1"/>
  <c r="F429" i="1"/>
  <c r="H428" i="1"/>
  <c r="G428" i="1"/>
  <c r="F428" i="1"/>
  <c r="H427" i="1"/>
  <c r="R427" i="1" s="1"/>
  <c r="S427" i="1" s="1"/>
  <c r="G427" i="1"/>
  <c r="F427" i="1"/>
  <c r="H426" i="1"/>
  <c r="G426" i="1"/>
  <c r="F426" i="1"/>
  <c r="H425" i="1"/>
  <c r="R425" i="1" s="1"/>
  <c r="S425" i="1" s="1"/>
  <c r="G425" i="1"/>
  <c r="F425" i="1"/>
  <c r="H424" i="1"/>
  <c r="G424" i="1"/>
  <c r="F424" i="1"/>
  <c r="H423" i="1"/>
  <c r="R423" i="1" s="1"/>
  <c r="S423" i="1" s="1"/>
  <c r="G423" i="1"/>
  <c r="F423" i="1"/>
  <c r="H422" i="1"/>
  <c r="G422" i="1"/>
  <c r="F422" i="1"/>
  <c r="H421" i="1"/>
  <c r="R421" i="1" s="1"/>
  <c r="S421" i="1" s="1"/>
  <c r="G421" i="1"/>
  <c r="F421" i="1"/>
  <c r="H420" i="1"/>
  <c r="G420" i="1"/>
  <c r="F420" i="1"/>
  <c r="H419" i="1"/>
  <c r="R419" i="1" s="1"/>
  <c r="S419" i="1" s="1"/>
  <c r="G419" i="1"/>
  <c r="F419" i="1"/>
  <c r="H418" i="1"/>
  <c r="G418" i="1"/>
  <c r="F418" i="1"/>
  <c r="H417" i="1"/>
  <c r="R417" i="1" s="1"/>
  <c r="S417" i="1" s="1"/>
  <c r="G417" i="1"/>
  <c r="F417" i="1"/>
  <c r="H416" i="1"/>
  <c r="G416" i="1"/>
  <c r="F416" i="1"/>
  <c r="P415" i="1"/>
  <c r="O415" i="1"/>
  <c r="N415" i="1"/>
  <c r="M415" i="1"/>
  <c r="L415" i="1"/>
  <c r="K415" i="1"/>
  <c r="J415" i="1"/>
  <c r="I415" i="1"/>
  <c r="E415" i="1"/>
  <c r="D415" i="1"/>
  <c r="H414" i="1"/>
  <c r="R414" i="1" s="1"/>
  <c r="S414" i="1" s="1"/>
  <c r="G414" i="1"/>
  <c r="F414" i="1"/>
  <c r="H413" i="1"/>
  <c r="G413" i="1"/>
  <c r="F413" i="1"/>
  <c r="H412" i="1"/>
  <c r="G412" i="1"/>
  <c r="H411" i="1"/>
  <c r="R411" i="1" s="1"/>
  <c r="S411" i="1" s="1"/>
  <c r="G411" i="1"/>
  <c r="H410" i="1"/>
  <c r="G410" i="1"/>
  <c r="F410" i="1"/>
  <c r="H409" i="1"/>
  <c r="R409" i="1" s="1"/>
  <c r="S409" i="1" s="1"/>
  <c r="G409" i="1"/>
  <c r="F409" i="1"/>
  <c r="H408" i="1"/>
  <c r="G408" i="1"/>
  <c r="F408" i="1"/>
  <c r="H407" i="1"/>
  <c r="R407" i="1" s="1"/>
  <c r="S407" i="1" s="1"/>
  <c r="G407" i="1"/>
  <c r="F407" i="1"/>
  <c r="H406" i="1"/>
  <c r="G406" i="1"/>
  <c r="F406" i="1"/>
  <c r="H405" i="1"/>
  <c r="R405" i="1" s="1"/>
  <c r="S405" i="1" s="1"/>
  <c r="G405" i="1"/>
  <c r="F405" i="1"/>
  <c r="H404" i="1"/>
  <c r="G404" i="1"/>
  <c r="F404" i="1"/>
  <c r="H403" i="1"/>
  <c r="R403" i="1" s="1"/>
  <c r="S403" i="1" s="1"/>
  <c r="G403" i="1"/>
  <c r="F403" i="1"/>
  <c r="H402" i="1"/>
  <c r="G402" i="1"/>
  <c r="F402" i="1"/>
  <c r="H401" i="1"/>
  <c r="R401" i="1" s="1"/>
  <c r="S401" i="1" s="1"/>
  <c r="G401" i="1"/>
  <c r="F401" i="1"/>
  <c r="H400" i="1"/>
  <c r="G400" i="1"/>
  <c r="F400" i="1"/>
  <c r="H399" i="1"/>
  <c r="R399" i="1" s="1"/>
  <c r="S399" i="1" s="1"/>
  <c r="G399" i="1"/>
  <c r="F399" i="1"/>
  <c r="H398" i="1"/>
  <c r="G398" i="1"/>
  <c r="F398" i="1"/>
  <c r="H397" i="1"/>
  <c r="Q397" i="1" s="1"/>
  <c r="G397" i="1"/>
  <c r="H396" i="1"/>
  <c r="R396" i="1" s="1"/>
  <c r="S396" i="1" s="1"/>
  <c r="G396" i="1"/>
  <c r="F396" i="1"/>
  <c r="H395" i="1"/>
  <c r="R395" i="1" s="1"/>
  <c r="S395" i="1" s="1"/>
  <c r="G395" i="1"/>
  <c r="F395" i="1"/>
  <c r="H394" i="1"/>
  <c r="R394" i="1" s="1"/>
  <c r="S394" i="1" s="1"/>
  <c r="G394" i="1"/>
  <c r="H393" i="1"/>
  <c r="G393" i="1"/>
  <c r="H392" i="1"/>
  <c r="R392" i="1" s="1"/>
  <c r="S392" i="1" s="1"/>
  <c r="G392" i="1"/>
  <c r="H391" i="1"/>
  <c r="R391" i="1" s="1"/>
  <c r="S391" i="1" s="1"/>
  <c r="G391" i="1"/>
  <c r="F391" i="1"/>
  <c r="H390" i="1"/>
  <c r="G390" i="1"/>
  <c r="P389" i="1"/>
  <c r="O389" i="1"/>
  <c r="N389" i="1"/>
  <c r="M389" i="1"/>
  <c r="L389" i="1"/>
  <c r="K389" i="1"/>
  <c r="J389" i="1"/>
  <c r="I389" i="1"/>
  <c r="E389" i="1"/>
  <c r="D389" i="1"/>
  <c r="H388" i="1"/>
  <c r="R388" i="1" s="1"/>
  <c r="G388" i="1"/>
  <c r="G387" i="1" s="1"/>
  <c r="P387" i="1"/>
  <c r="O387" i="1"/>
  <c r="N387" i="1"/>
  <c r="M387" i="1"/>
  <c r="L387" i="1"/>
  <c r="K387" i="1"/>
  <c r="J387" i="1"/>
  <c r="I387" i="1"/>
  <c r="F387" i="1"/>
  <c r="E387" i="1"/>
  <c r="D387" i="1"/>
  <c r="H386" i="1"/>
  <c r="H385" i="1"/>
  <c r="G385" i="1"/>
  <c r="H384" i="1"/>
  <c r="G384" i="1"/>
  <c r="F384" i="1"/>
  <c r="H383" i="1"/>
  <c r="R383" i="1" s="1"/>
  <c r="S383" i="1" s="1"/>
  <c r="G383" i="1"/>
  <c r="F383" i="1"/>
  <c r="H382" i="1"/>
  <c r="G382" i="1"/>
  <c r="F382" i="1"/>
  <c r="P381" i="1"/>
  <c r="O381" i="1"/>
  <c r="N381" i="1"/>
  <c r="M381" i="1"/>
  <c r="L381" i="1"/>
  <c r="K381" i="1"/>
  <c r="J381" i="1"/>
  <c r="I381" i="1"/>
  <c r="E381" i="1"/>
  <c r="D381" i="1"/>
  <c r="H379" i="1"/>
  <c r="R379" i="1" s="1"/>
  <c r="S379" i="1" s="1"/>
  <c r="G379" i="1"/>
  <c r="F379" i="1"/>
  <c r="H378" i="1"/>
  <c r="R378" i="1" s="1"/>
  <c r="S378" i="1" s="1"/>
  <c r="G378" i="1"/>
  <c r="F378" i="1"/>
  <c r="H377" i="1"/>
  <c r="R377" i="1" s="1"/>
  <c r="G377" i="1"/>
  <c r="F377" i="1"/>
  <c r="P376" i="1"/>
  <c r="O376" i="1"/>
  <c r="N376" i="1"/>
  <c r="M376" i="1"/>
  <c r="L376" i="1"/>
  <c r="K376" i="1"/>
  <c r="J376" i="1"/>
  <c r="I376" i="1"/>
  <c r="E376" i="1"/>
  <c r="D376" i="1"/>
  <c r="H375" i="1"/>
  <c r="G375" i="1"/>
  <c r="G374" i="1" s="1"/>
  <c r="F375" i="1"/>
  <c r="F374" i="1" s="1"/>
  <c r="P374" i="1"/>
  <c r="O374" i="1"/>
  <c r="N374" i="1"/>
  <c r="N371" i="1" s="1"/>
  <c r="M374" i="1"/>
  <c r="L374" i="1"/>
  <c r="K374" i="1"/>
  <c r="J374" i="1"/>
  <c r="J371" i="1" s="1"/>
  <c r="I374" i="1"/>
  <c r="E374" i="1"/>
  <c r="D374" i="1"/>
  <c r="H369" i="1"/>
  <c r="H368" i="1"/>
  <c r="G368" i="1"/>
  <c r="H367" i="1"/>
  <c r="R367" i="1" s="1"/>
  <c r="S367" i="1" s="1"/>
  <c r="G367" i="1"/>
  <c r="H366" i="1"/>
  <c r="Q366" i="1" s="1"/>
  <c r="G366" i="1"/>
  <c r="H365" i="1"/>
  <c r="G365" i="1"/>
  <c r="H364" i="1"/>
  <c r="R364" i="1" s="1"/>
  <c r="S364" i="1" s="1"/>
  <c r="G364" i="1"/>
  <c r="F364" i="1"/>
  <c r="H363" i="1"/>
  <c r="R363" i="1" s="1"/>
  <c r="S363" i="1" s="1"/>
  <c r="G363" i="1"/>
  <c r="F363" i="1"/>
  <c r="H362" i="1"/>
  <c r="G362" i="1"/>
  <c r="H361" i="1"/>
  <c r="G361" i="1"/>
  <c r="F361" i="1"/>
  <c r="H360" i="1"/>
  <c r="R360" i="1" s="1"/>
  <c r="S360" i="1" s="1"/>
  <c r="G360" i="1"/>
  <c r="F360" i="1"/>
  <c r="H359" i="1"/>
  <c r="R359" i="1" s="1"/>
  <c r="S359" i="1" s="1"/>
  <c r="G359" i="1"/>
  <c r="F359" i="1"/>
  <c r="H358" i="1"/>
  <c r="R358" i="1" s="1"/>
  <c r="S358" i="1" s="1"/>
  <c r="G358" i="1"/>
  <c r="F358" i="1"/>
  <c r="H357" i="1"/>
  <c r="R357" i="1" s="1"/>
  <c r="S357" i="1" s="1"/>
  <c r="G357" i="1"/>
  <c r="F357" i="1"/>
  <c r="H356" i="1"/>
  <c r="R356" i="1" s="1"/>
  <c r="S356" i="1" s="1"/>
  <c r="G356" i="1"/>
  <c r="F356" i="1"/>
  <c r="H355" i="1"/>
  <c r="R355" i="1" s="1"/>
  <c r="S355" i="1" s="1"/>
  <c r="G355" i="1"/>
  <c r="F355" i="1"/>
  <c r="H354" i="1"/>
  <c r="R354" i="1" s="1"/>
  <c r="S354" i="1" s="1"/>
  <c r="G354" i="1"/>
  <c r="F354" i="1"/>
  <c r="H353" i="1"/>
  <c r="G353" i="1"/>
  <c r="H352" i="1"/>
  <c r="G352" i="1"/>
  <c r="P351" i="1"/>
  <c r="O351" i="1"/>
  <c r="N351" i="1"/>
  <c r="M351" i="1"/>
  <c r="L351" i="1"/>
  <c r="K351" i="1"/>
  <c r="J351" i="1"/>
  <c r="I351" i="1"/>
  <c r="E351" i="1"/>
  <c r="D351" i="1"/>
  <c r="H349" i="1"/>
  <c r="H348" i="1"/>
  <c r="H347" i="1"/>
  <c r="H346" i="1"/>
  <c r="Q346" i="1" s="1"/>
  <c r="Q345" i="1" s="1"/>
  <c r="G346" i="1"/>
  <c r="G345" i="1" s="1"/>
  <c r="P345" i="1"/>
  <c r="O345" i="1"/>
  <c r="N345" i="1"/>
  <c r="M345" i="1"/>
  <c r="M342" i="1" s="1"/>
  <c r="M335" i="1" s="1"/>
  <c r="L345" i="1"/>
  <c r="K345" i="1"/>
  <c r="J345" i="1"/>
  <c r="I345" i="1"/>
  <c r="I342" i="1" s="1"/>
  <c r="I335" i="1" s="1"/>
  <c r="F345" i="1"/>
  <c r="E345" i="1"/>
  <c r="D345" i="1"/>
  <c r="H333" i="1"/>
  <c r="G333" i="1"/>
  <c r="H332" i="1"/>
  <c r="R332" i="1" s="1"/>
  <c r="S332" i="1" s="1"/>
  <c r="G332" i="1"/>
  <c r="F332" i="1"/>
  <c r="H331" i="1"/>
  <c r="R331" i="1" s="1"/>
  <c r="S331" i="1" s="1"/>
  <c r="G331" i="1"/>
  <c r="F331" i="1"/>
  <c r="H330" i="1"/>
  <c r="R330" i="1" s="1"/>
  <c r="S330" i="1" s="1"/>
  <c r="G330" i="1"/>
  <c r="F330" i="1"/>
  <c r="H329" i="1"/>
  <c r="R329" i="1" s="1"/>
  <c r="S329" i="1" s="1"/>
  <c r="G329" i="1"/>
  <c r="F329" i="1"/>
  <c r="H328" i="1"/>
  <c r="G328" i="1"/>
  <c r="F328" i="1"/>
  <c r="H327" i="1"/>
  <c r="R327" i="1" s="1"/>
  <c r="S327" i="1" s="1"/>
  <c r="G327" i="1"/>
  <c r="F327" i="1"/>
  <c r="H326" i="1"/>
  <c r="R326" i="1" s="1"/>
  <c r="S326" i="1" s="1"/>
  <c r="G326" i="1"/>
  <c r="F326" i="1"/>
  <c r="H325" i="1"/>
  <c r="R325" i="1" s="1"/>
  <c r="S325" i="1" s="1"/>
  <c r="G325" i="1"/>
  <c r="F325" i="1"/>
  <c r="H324" i="1"/>
  <c r="R324" i="1" s="1"/>
  <c r="S324" i="1" s="1"/>
  <c r="G324" i="1"/>
  <c r="F324" i="1"/>
  <c r="H323" i="1"/>
  <c r="R323" i="1" s="1"/>
  <c r="S323" i="1" s="1"/>
  <c r="G323" i="1"/>
  <c r="F323" i="1"/>
  <c r="H322" i="1"/>
  <c r="R322" i="1" s="1"/>
  <c r="S322" i="1" s="1"/>
  <c r="G322" i="1"/>
  <c r="F322" i="1"/>
  <c r="H321" i="1"/>
  <c r="R321" i="1" s="1"/>
  <c r="S321" i="1" s="1"/>
  <c r="G321" i="1"/>
  <c r="F321" i="1"/>
  <c r="H320" i="1"/>
  <c r="R320" i="1" s="1"/>
  <c r="S320" i="1" s="1"/>
  <c r="G320" i="1"/>
  <c r="F320" i="1"/>
  <c r="H319" i="1"/>
  <c r="R319" i="1" s="1"/>
  <c r="S319" i="1" s="1"/>
  <c r="G319" i="1"/>
  <c r="F319" i="1"/>
  <c r="H318" i="1"/>
  <c r="R318" i="1" s="1"/>
  <c r="S318" i="1" s="1"/>
  <c r="G318" i="1"/>
  <c r="F318" i="1"/>
  <c r="H317" i="1"/>
  <c r="R317" i="1" s="1"/>
  <c r="S317" i="1" s="1"/>
  <c r="G317" i="1"/>
  <c r="F317" i="1"/>
  <c r="H316" i="1"/>
  <c r="R316" i="1" s="1"/>
  <c r="S316" i="1" s="1"/>
  <c r="G316" i="1"/>
  <c r="F316" i="1"/>
  <c r="H315" i="1"/>
  <c r="R315" i="1" s="1"/>
  <c r="S315" i="1" s="1"/>
  <c r="G315" i="1"/>
  <c r="F315" i="1"/>
  <c r="H314" i="1"/>
  <c r="R314" i="1" s="1"/>
  <c r="S314" i="1" s="1"/>
  <c r="G314" i="1"/>
  <c r="F314" i="1"/>
  <c r="H313" i="1"/>
  <c r="R313" i="1" s="1"/>
  <c r="S313" i="1" s="1"/>
  <c r="G313" i="1"/>
  <c r="F313" i="1"/>
  <c r="H312" i="1"/>
  <c r="G312" i="1"/>
  <c r="F312" i="1"/>
  <c r="P311" i="1"/>
  <c r="O311" i="1"/>
  <c r="N311" i="1"/>
  <c r="M311" i="1"/>
  <c r="L311" i="1"/>
  <c r="K311" i="1"/>
  <c r="J311" i="1"/>
  <c r="I311" i="1"/>
  <c r="E311" i="1"/>
  <c r="D311" i="1"/>
  <c r="H309" i="1"/>
  <c r="R309" i="1" s="1"/>
  <c r="G309" i="1"/>
  <c r="G308" i="1" s="1"/>
  <c r="G304" i="1" s="1"/>
  <c r="F309" i="1"/>
  <c r="P308" i="1"/>
  <c r="P304" i="1" s="1"/>
  <c r="O308" i="1"/>
  <c r="O304" i="1" s="1"/>
  <c r="N308" i="1"/>
  <c r="N304" i="1" s="1"/>
  <c r="M308" i="1"/>
  <c r="L308" i="1"/>
  <c r="L304" i="1" s="1"/>
  <c r="K308" i="1"/>
  <c r="K304" i="1" s="1"/>
  <c r="J308" i="1"/>
  <c r="J304" i="1" s="1"/>
  <c r="I308" i="1"/>
  <c r="E308" i="1"/>
  <c r="E304" i="1" s="1"/>
  <c r="D308" i="1"/>
  <c r="D304" i="1" s="1"/>
  <c r="M304" i="1"/>
  <c r="I304" i="1"/>
  <c r="R298" i="1"/>
  <c r="R297" i="1" s="1"/>
  <c r="Q298" i="1"/>
  <c r="Q297" i="1" s="1"/>
  <c r="P298" i="1"/>
  <c r="P297" i="1" s="1"/>
  <c r="O298" i="1"/>
  <c r="N298" i="1"/>
  <c r="N297" i="1" s="1"/>
  <c r="M298" i="1"/>
  <c r="M297" i="1" s="1"/>
  <c r="L298" i="1"/>
  <c r="L297" i="1" s="1"/>
  <c r="K298" i="1"/>
  <c r="K297" i="1" s="1"/>
  <c r="J298" i="1"/>
  <c r="J297" i="1" s="1"/>
  <c r="I298" i="1"/>
  <c r="I297" i="1" s="1"/>
  <c r="H298" i="1"/>
  <c r="H297" i="1" s="1"/>
  <c r="G298" i="1"/>
  <c r="G297" i="1" s="1"/>
  <c r="F298" i="1"/>
  <c r="F297" i="1" s="1"/>
  <c r="E298" i="1"/>
  <c r="E297" i="1" s="1"/>
  <c r="D298" i="1"/>
  <c r="D297" i="1" s="1"/>
  <c r="O297" i="1"/>
  <c r="H296" i="1"/>
  <c r="G296" i="1"/>
  <c r="H295" i="1"/>
  <c r="G295" i="1"/>
  <c r="F295" i="1"/>
  <c r="H294" i="1"/>
  <c r="R294" i="1" s="1"/>
  <c r="S294" i="1" s="1"/>
  <c r="G294" i="1"/>
  <c r="F294" i="1"/>
  <c r="H293" i="1"/>
  <c r="G293" i="1"/>
  <c r="F293" i="1"/>
  <c r="H292" i="1"/>
  <c r="R292" i="1" s="1"/>
  <c r="S292" i="1" s="1"/>
  <c r="G292" i="1"/>
  <c r="F292" i="1"/>
  <c r="H291" i="1"/>
  <c r="G291" i="1"/>
  <c r="F291" i="1"/>
  <c r="H290" i="1"/>
  <c r="R290" i="1" s="1"/>
  <c r="S290" i="1" s="1"/>
  <c r="G290" i="1"/>
  <c r="F290" i="1"/>
  <c r="H289" i="1"/>
  <c r="R289" i="1" s="1"/>
  <c r="S289" i="1" s="1"/>
  <c r="G289" i="1"/>
  <c r="F289" i="1"/>
  <c r="H288" i="1"/>
  <c r="R288" i="1" s="1"/>
  <c r="S288" i="1" s="1"/>
  <c r="G288" i="1"/>
  <c r="F288" i="1"/>
  <c r="H287" i="1"/>
  <c r="G287" i="1"/>
  <c r="H286" i="1"/>
  <c r="H285" i="1"/>
  <c r="R285" i="1" s="1"/>
  <c r="S285" i="1" s="1"/>
  <c r="G285" i="1"/>
  <c r="F285" i="1"/>
  <c r="H284" i="1"/>
  <c r="R284" i="1" s="1"/>
  <c r="S284" i="1" s="1"/>
  <c r="G284" i="1"/>
  <c r="F284" i="1"/>
  <c r="H283" i="1"/>
  <c r="R283" i="1" s="1"/>
  <c r="S283" i="1" s="1"/>
  <c r="G283" i="1"/>
  <c r="F283" i="1"/>
  <c r="H282" i="1"/>
  <c r="G282" i="1"/>
  <c r="F282" i="1"/>
  <c r="P281" i="1"/>
  <c r="O281" i="1"/>
  <c r="N281" i="1"/>
  <c r="M281" i="1"/>
  <c r="L281" i="1"/>
  <c r="K281" i="1"/>
  <c r="J281" i="1"/>
  <c r="I281" i="1"/>
  <c r="E281" i="1"/>
  <c r="D281" i="1"/>
  <c r="H278" i="1"/>
  <c r="R278" i="1" s="1"/>
  <c r="S278" i="1" s="1"/>
  <c r="G278" i="1"/>
  <c r="F278" i="1"/>
  <c r="H277" i="1"/>
  <c r="R277" i="1" s="1"/>
  <c r="S277" i="1" s="1"/>
  <c r="G277" i="1"/>
  <c r="F277" i="1"/>
  <c r="H276" i="1"/>
  <c r="R276" i="1" s="1"/>
  <c r="G276" i="1"/>
  <c r="F276" i="1"/>
  <c r="P275" i="1"/>
  <c r="O275" i="1"/>
  <c r="N275" i="1"/>
  <c r="M275" i="1"/>
  <c r="L275" i="1"/>
  <c r="K275" i="1"/>
  <c r="J275" i="1"/>
  <c r="I275" i="1"/>
  <c r="E275" i="1"/>
  <c r="D275" i="1"/>
  <c r="H273" i="1"/>
  <c r="R273" i="1" s="1"/>
  <c r="S273" i="1" s="1"/>
  <c r="G273" i="1"/>
  <c r="F273" i="1"/>
  <c r="H272" i="1"/>
  <c r="R272" i="1" s="1"/>
  <c r="S272" i="1" s="1"/>
  <c r="G272" i="1"/>
  <c r="F272" i="1"/>
  <c r="H271" i="1"/>
  <c r="G271" i="1"/>
  <c r="H270" i="1"/>
  <c r="R270" i="1" s="1"/>
  <c r="S270" i="1" s="1"/>
  <c r="G270" i="1"/>
  <c r="F270" i="1"/>
  <c r="H269" i="1"/>
  <c r="R269" i="1" s="1"/>
  <c r="S269" i="1" s="1"/>
  <c r="G269" i="1"/>
  <c r="F269" i="1"/>
  <c r="H268" i="1"/>
  <c r="G268" i="1"/>
  <c r="H267" i="1"/>
  <c r="R267" i="1" s="1"/>
  <c r="S267" i="1" s="1"/>
  <c r="G267" i="1"/>
  <c r="F267" i="1"/>
  <c r="H266" i="1"/>
  <c r="G266" i="1"/>
  <c r="F266" i="1"/>
  <c r="P265" i="1"/>
  <c r="O265" i="1"/>
  <c r="N265" i="1"/>
  <c r="M265" i="1"/>
  <c r="L265" i="1"/>
  <c r="K265" i="1"/>
  <c r="J265" i="1"/>
  <c r="I265" i="1"/>
  <c r="E265" i="1"/>
  <c r="D265" i="1"/>
  <c r="H264" i="1"/>
  <c r="G264" i="1"/>
  <c r="G263" i="1" s="1"/>
  <c r="F264" i="1"/>
  <c r="P263" i="1"/>
  <c r="O263" i="1"/>
  <c r="N263" i="1"/>
  <c r="M263" i="1"/>
  <c r="L263" i="1"/>
  <c r="K263" i="1"/>
  <c r="J263" i="1"/>
  <c r="I263" i="1"/>
  <c r="E263" i="1"/>
  <c r="D263" i="1"/>
  <c r="H261" i="1"/>
  <c r="R261" i="1" s="1"/>
  <c r="S261" i="1" s="1"/>
  <c r="G261" i="1"/>
  <c r="F261" i="1"/>
  <c r="H260" i="1"/>
  <c r="R260" i="1" s="1"/>
  <c r="S260" i="1" s="1"/>
  <c r="G260" i="1"/>
  <c r="F260" i="1"/>
  <c r="H259" i="1"/>
  <c r="G259" i="1"/>
  <c r="F259" i="1"/>
  <c r="P258" i="1"/>
  <c r="O258" i="1"/>
  <c r="N258" i="1"/>
  <c r="M258" i="1"/>
  <c r="L258" i="1"/>
  <c r="K258" i="1"/>
  <c r="J258" i="1"/>
  <c r="I258" i="1"/>
  <c r="E258" i="1"/>
  <c r="D258" i="1"/>
  <c r="H255" i="1"/>
  <c r="G255" i="1"/>
  <c r="H254" i="1"/>
  <c r="G254" i="1"/>
  <c r="F254" i="1"/>
  <c r="H253" i="1"/>
  <c r="R253" i="1" s="1"/>
  <c r="S253" i="1" s="1"/>
  <c r="G253" i="1"/>
  <c r="F253" i="1"/>
  <c r="H252" i="1"/>
  <c r="R252" i="1" s="1"/>
  <c r="G252" i="1"/>
  <c r="F252" i="1"/>
  <c r="P251" i="1"/>
  <c r="P246" i="1" s="1"/>
  <c r="O251" i="1"/>
  <c r="O246" i="1" s="1"/>
  <c r="N251" i="1"/>
  <c r="N246" i="1" s="1"/>
  <c r="M251" i="1"/>
  <c r="M246" i="1" s="1"/>
  <c r="L251" i="1"/>
  <c r="L246" i="1" s="1"/>
  <c r="K251" i="1"/>
  <c r="K246" i="1" s="1"/>
  <c r="J251" i="1"/>
  <c r="J246" i="1" s="1"/>
  <c r="I251" i="1"/>
  <c r="I246" i="1" s="1"/>
  <c r="E251" i="1"/>
  <c r="E246" i="1" s="1"/>
  <c r="D251" i="1"/>
  <c r="D246" i="1" s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H237" i="1"/>
  <c r="G237" i="1"/>
  <c r="H236" i="1"/>
  <c r="G236" i="1"/>
  <c r="H235" i="1"/>
  <c r="R235" i="1" s="1"/>
  <c r="S235" i="1" s="1"/>
  <c r="G235" i="1"/>
  <c r="H234" i="1"/>
  <c r="R234" i="1" s="1"/>
  <c r="S234" i="1" s="1"/>
  <c r="G234" i="1"/>
  <c r="F234" i="1"/>
  <c r="H233" i="1"/>
  <c r="R233" i="1" s="1"/>
  <c r="S233" i="1" s="1"/>
  <c r="G233" i="1"/>
  <c r="F233" i="1"/>
  <c r="H232" i="1"/>
  <c r="R232" i="1" s="1"/>
  <c r="S232" i="1" s="1"/>
  <c r="G232" i="1"/>
  <c r="F232" i="1"/>
  <c r="H231" i="1"/>
  <c r="R231" i="1" s="1"/>
  <c r="S231" i="1" s="1"/>
  <c r="G231" i="1"/>
  <c r="F231" i="1"/>
  <c r="H230" i="1"/>
  <c r="R230" i="1" s="1"/>
  <c r="S230" i="1" s="1"/>
  <c r="G230" i="1"/>
  <c r="F230" i="1"/>
  <c r="H229" i="1"/>
  <c r="R229" i="1" s="1"/>
  <c r="S229" i="1" s="1"/>
  <c r="G229" i="1"/>
  <c r="F229" i="1"/>
  <c r="H228" i="1"/>
  <c r="R228" i="1" s="1"/>
  <c r="S228" i="1" s="1"/>
  <c r="G228" i="1"/>
  <c r="F228" i="1"/>
  <c r="H227" i="1"/>
  <c r="R227" i="1" s="1"/>
  <c r="S227" i="1" s="1"/>
  <c r="G227" i="1"/>
  <c r="F227" i="1"/>
  <c r="H226" i="1"/>
  <c r="R226" i="1" s="1"/>
  <c r="S226" i="1" s="1"/>
  <c r="G226" i="1"/>
  <c r="F226" i="1"/>
  <c r="H225" i="1"/>
  <c r="R225" i="1" s="1"/>
  <c r="S225" i="1" s="1"/>
  <c r="G225" i="1"/>
  <c r="F225" i="1"/>
  <c r="H224" i="1"/>
  <c r="R224" i="1" s="1"/>
  <c r="S224" i="1" s="1"/>
  <c r="G224" i="1"/>
  <c r="F224" i="1"/>
  <c r="H223" i="1"/>
  <c r="R223" i="1" s="1"/>
  <c r="S223" i="1" s="1"/>
  <c r="G223" i="1"/>
  <c r="F223" i="1"/>
  <c r="H222" i="1"/>
  <c r="R222" i="1" s="1"/>
  <c r="S222" i="1" s="1"/>
  <c r="G222" i="1"/>
  <c r="F222" i="1"/>
  <c r="H221" i="1"/>
  <c r="G221" i="1"/>
  <c r="H220" i="1"/>
  <c r="R220" i="1" s="1"/>
  <c r="S220" i="1" s="1"/>
  <c r="G220" i="1"/>
  <c r="F220" i="1"/>
  <c r="H219" i="1"/>
  <c r="R219" i="1" s="1"/>
  <c r="S219" i="1" s="1"/>
  <c r="G219" i="1"/>
  <c r="F219" i="1"/>
  <c r="H218" i="1"/>
  <c r="R218" i="1" s="1"/>
  <c r="S218" i="1" s="1"/>
  <c r="G218" i="1"/>
  <c r="F218" i="1"/>
  <c r="H217" i="1"/>
  <c r="R217" i="1" s="1"/>
  <c r="S217" i="1" s="1"/>
  <c r="G217" i="1"/>
  <c r="F217" i="1"/>
  <c r="H216" i="1"/>
  <c r="R216" i="1" s="1"/>
  <c r="S216" i="1" s="1"/>
  <c r="G216" i="1"/>
  <c r="F216" i="1"/>
  <c r="H215" i="1"/>
  <c r="R215" i="1" s="1"/>
  <c r="S215" i="1" s="1"/>
  <c r="G215" i="1"/>
  <c r="F215" i="1"/>
  <c r="H214" i="1"/>
  <c r="R214" i="1" s="1"/>
  <c r="S214" i="1" s="1"/>
  <c r="G214" i="1"/>
  <c r="F214" i="1"/>
  <c r="H213" i="1"/>
  <c r="R213" i="1" s="1"/>
  <c r="S213" i="1" s="1"/>
  <c r="G213" i="1"/>
  <c r="F213" i="1"/>
  <c r="H212" i="1"/>
  <c r="R212" i="1" s="1"/>
  <c r="S212" i="1" s="1"/>
  <c r="G212" i="1"/>
  <c r="F212" i="1"/>
  <c r="H211" i="1"/>
  <c r="R211" i="1" s="1"/>
  <c r="S211" i="1" s="1"/>
  <c r="G211" i="1"/>
  <c r="F211" i="1"/>
  <c r="H210" i="1"/>
  <c r="R210" i="1" s="1"/>
  <c r="S210" i="1" s="1"/>
  <c r="G210" i="1"/>
  <c r="F210" i="1"/>
  <c r="H209" i="1"/>
  <c r="R209" i="1" s="1"/>
  <c r="S209" i="1" s="1"/>
  <c r="G209" i="1"/>
  <c r="F209" i="1"/>
  <c r="H208" i="1"/>
  <c r="R208" i="1" s="1"/>
  <c r="S208" i="1" s="1"/>
  <c r="G208" i="1"/>
  <c r="F208" i="1"/>
  <c r="H207" i="1"/>
  <c r="R207" i="1" s="1"/>
  <c r="S207" i="1" s="1"/>
  <c r="G207" i="1"/>
  <c r="F207" i="1"/>
  <c r="H206" i="1"/>
  <c r="G206" i="1"/>
  <c r="F206" i="1"/>
  <c r="H205" i="1"/>
  <c r="R205" i="1" s="1"/>
  <c r="S205" i="1" s="1"/>
  <c r="G205" i="1"/>
  <c r="F205" i="1"/>
  <c r="H204" i="1"/>
  <c r="R204" i="1" s="1"/>
  <c r="S204" i="1" s="1"/>
  <c r="G204" i="1"/>
  <c r="F204" i="1"/>
  <c r="H203" i="1"/>
  <c r="R203" i="1" s="1"/>
  <c r="S203" i="1" s="1"/>
  <c r="G203" i="1"/>
  <c r="F203" i="1"/>
  <c r="H202" i="1"/>
  <c r="R202" i="1" s="1"/>
  <c r="S202" i="1" s="1"/>
  <c r="G202" i="1"/>
  <c r="F202" i="1"/>
  <c r="H201" i="1"/>
  <c r="R201" i="1" s="1"/>
  <c r="S201" i="1" s="1"/>
  <c r="G201" i="1"/>
  <c r="F201" i="1"/>
  <c r="H200" i="1"/>
  <c r="R200" i="1" s="1"/>
  <c r="S200" i="1" s="1"/>
  <c r="G200" i="1"/>
  <c r="F200" i="1"/>
  <c r="H199" i="1"/>
  <c r="R199" i="1" s="1"/>
  <c r="S199" i="1" s="1"/>
  <c r="G199" i="1"/>
  <c r="F199" i="1"/>
  <c r="H198" i="1"/>
  <c r="G198" i="1"/>
  <c r="F198" i="1"/>
  <c r="H197" i="1"/>
  <c r="R197" i="1" s="1"/>
  <c r="S197" i="1" s="1"/>
  <c r="G197" i="1"/>
  <c r="F197" i="1"/>
  <c r="H196" i="1"/>
  <c r="R196" i="1" s="1"/>
  <c r="S196" i="1" s="1"/>
  <c r="G196" i="1"/>
  <c r="F196" i="1"/>
  <c r="H195" i="1"/>
  <c r="R195" i="1" s="1"/>
  <c r="S195" i="1" s="1"/>
  <c r="G195" i="1"/>
  <c r="F195" i="1"/>
  <c r="H194" i="1"/>
  <c r="R194" i="1" s="1"/>
  <c r="S194" i="1" s="1"/>
  <c r="G194" i="1"/>
  <c r="F194" i="1"/>
  <c r="H193" i="1"/>
  <c r="R193" i="1" s="1"/>
  <c r="S193" i="1" s="1"/>
  <c r="G193" i="1"/>
  <c r="F193" i="1"/>
  <c r="H192" i="1"/>
  <c r="R192" i="1" s="1"/>
  <c r="S192" i="1" s="1"/>
  <c r="G192" i="1"/>
  <c r="F192" i="1"/>
  <c r="H191" i="1"/>
  <c r="R191" i="1" s="1"/>
  <c r="S191" i="1" s="1"/>
  <c r="G191" i="1"/>
  <c r="F191" i="1"/>
  <c r="H190" i="1"/>
  <c r="G190" i="1"/>
  <c r="F190" i="1"/>
  <c r="H189" i="1"/>
  <c r="R189" i="1" s="1"/>
  <c r="S189" i="1" s="1"/>
  <c r="G189" i="1"/>
  <c r="F189" i="1"/>
  <c r="H188" i="1"/>
  <c r="R188" i="1" s="1"/>
  <c r="S188" i="1" s="1"/>
  <c r="G188" i="1"/>
  <c r="F188" i="1"/>
  <c r="H187" i="1"/>
  <c r="R187" i="1" s="1"/>
  <c r="S187" i="1" s="1"/>
  <c r="G187" i="1"/>
  <c r="F187" i="1"/>
  <c r="H186" i="1"/>
  <c r="R186" i="1" s="1"/>
  <c r="S186" i="1" s="1"/>
  <c r="G186" i="1"/>
  <c r="F186" i="1"/>
  <c r="H185" i="1"/>
  <c r="R185" i="1" s="1"/>
  <c r="S185" i="1" s="1"/>
  <c r="G185" i="1"/>
  <c r="F185" i="1"/>
  <c r="H184" i="1"/>
  <c r="R184" i="1" s="1"/>
  <c r="S184" i="1" s="1"/>
  <c r="G184" i="1"/>
  <c r="F184" i="1"/>
  <c r="H183" i="1"/>
  <c r="R183" i="1" s="1"/>
  <c r="S183" i="1" s="1"/>
  <c r="G183" i="1"/>
  <c r="F183" i="1"/>
  <c r="H182" i="1"/>
  <c r="G182" i="1"/>
  <c r="F182" i="1"/>
  <c r="H181" i="1"/>
  <c r="R181" i="1" s="1"/>
  <c r="S181" i="1" s="1"/>
  <c r="G181" i="1"/>
  <c r="F181" i="1"/>
  <c r="H180" i="1"/>
  <c r="R180" i="1" s="1"/>
  <c r="S180" i="1" s="1"/>
  <c r="G180" i="1"/>
  <c r="F180" i="1"/>
  <c r="H179" i="1"/>
  <c r="R179" i="1" s="1"/>
  <c r="S179" i="1" s="1"/>
  <c r="G179" i="1"/>
  <c r="F179" i="1"/>
  <c r="H178" i="1"/>
  <c r="R178" i="1" s="1"/>
  <c r="S178" i="1" s="1"/>
  <c r="G178" i="1"/>
  <c r="F178" i="1"/>
  <c r="H177" i="1"/>
  <c r="R177" i="1" s="1"/>
  <c r="S177" i="1" s="1"/>
  <c r="G177" i="1"/>
  <c r="F177" i="1"/>
  <c r="H176" i="1"/>
  <c r="R176" i="1" s="1"/>
  <c r="S176" i="1" s="1"/>
  <c r="G176" i="1"/>
  <c r="F176" i="1"/>
  <c r="H175" i="1"/>
  <c r="R175" i="1" s="1"/>
  <c r="S175" i="1" s="1"/>
  <c r="G175" i="1"/>
  <c r="F175" i="1"/>
  <c r="H174" i="1"/>
  <c r="G174" i="1"/>
  <c r="F174" i="1"/>
  <c r="H173" i="1"/>
  <c r="R173" i="1" s="1"/>
  <c r="S173" i="1" s="1"/>
  <c r="G173" i="1"/>
  <c r="F173" i="1"/>
  <c r="H172" i="1"/>
  <c r="R172" i="1" s="1"/>
  <c r="S172" i="1" s="1"/>
  <c r="G172" i="1"/>
  <c r="F172" i="1"/>
  <c r="H171" i="1"/>
  <c r="R171" i="1" s="1"/>
  <c r="S171" i="1" s="1"/>
  <c r="G171" i="1"/>
  <c r="F171" i="1"/>
  <c r="H170" i="1"/>
  <c r="R170" i="1" s="1"/>
  <c r="S170" i="1" s="1"/>
  <c r="G170" i="1"/>
  <c r="F170" i="1"/>
  <c r="H169" i="1"/>
  <c r="R169" i="1" s="1"/>
  <c r="S169" i="1" s="1"/>
  <c r="G169" i="1"/>
  <c r="F169" i="1"/>
  <c r="H168" i="1"/>
  <c r="R168" i="1" s="1"/>
  <c r="S168" i="1" s="1"/>
  <c r="G168" i="1"/>
  <c r="F168" i="1"/>
  <c r="H166" i="1"/>
  <c r="R166" i="1" s="1"/>
  <c r="S166" i="1" s="1"/>
  <c r="G166" i="1"/>
  <c r="F166" i="1"/>
  <c r="H165" i="1"/>
  <c r="G165" i="1"/>
  <c r="F165" i="1"/>
  <c r="H164" i="1"/>
  <c r="R164" i="1" s="1"/>
  <c r="S164" i="1" s="1"/>
  <c r="G164" i="1"/>
  <c r="F164" i="1"/>
  <c r="H163" i="1"/>
  <c r="R163" i="1" s="1"/>
  <c r="S163" i="1" s="1"/>
  <c r="G163" i="1"/>
  <c r="F163" i="1"/>
  <c r="H162" i="1"/>
  <c r="R162" i="1" s="1"/>
  <c r="S162" i="1" s="1"/>
  <c r="G162" i="1"/>
  <c r="F162" i="1"/>
  <c r="H161" i="1"/>
  <c r="R161" i="1" s="1"/>
  <c r="S161" i="1" s="1"/>
  <c r="G161" i="1"/>
  <c r="F161" i="1"/>
  <c r="H160" i="1"/>
  <c r="R160" i="1" s="1"/>
  <c r="S160" i="1" s="1"/>
  <c r="G160" i="1"/>
  <c r="F160" i="1"/>
  <c r="H159" i="1"/>
  <c r="R159" i="1" s="1"/>
  <c r="S159" i="1" s="1"/>
  <c r="G159" i="1"/>
  <c r="F159" i="1"/>
  <c r="H158" i="1"/>
  <c r="R158" i="1" s="1"/>
  <c r="S158" i="1" s="1"/>
  <c r="G158" i="1"/>
  <c r="F158" i="1"/>
  <c r="H157" i="1"/>
  <c r="R157" i="1" s="1"/>
  <c r="S157" i="1" s="1"/>
  <c r="G157" i="1"/>
  <c r="P156" i="1"/>
  <c r="P26" i="1" s="1"/>
  <c r="O156" i="1"/>
  <c r="N156" i="1"/>
  <c r="M156" i="1"/>
  <c r="L156" i="1"/>
  <c r="L26" i="1" s="1"/>
  <c r="K156" i="1"/>
  <c r="J156" i="1"/>
  <c r="I156" i="1"/>
  <c r="E156" i="1"/>
  <c r="D156" i="1"/>
  <c r="H154" i="1"/>
  <c r="R154" i="1" s="1"/>
  <c r="S154" i="1" s="1"/>
  <c r="G154" i="1"/>
  <c r="F154" i="1"/>
  <c r="H153" i="1"/>
  <c r="G153" i="1"/>
  <c r="H152" i="1"/>
  <c r="R152" i="1" s="1"/>
  <c r="S152" i="1" s="1"/>
  <c r="G152" i="1"/>
  <c r="F152" i="1"/>
  <c r="H151" i="1"/>
  <c r="R151" i="1" s="1"/>
  <c r="S151" i="1" s="1"/>
  <c r="G151" i="1"/>
  <c r="F151" i="1"/>
  <c r="H150" i="1"/>
  <c r="R150" i="1" s="1"/>
  <c r="S150" i="1" s="1"/>
  <c r="G150" i="1"/>
  <c r="F150" i="1"/>
  <c r="H149" i="1"/>
  <c r="R149" i="1" s="1"/>
  <c r="S149" i="1" s="1"/>
  <c r="G149" i="1"/>
  <c r="F149" i="1"/>
  <c r="H148" i="1"/>
  <c r="R148" i="1" s="1"/>
  <c r="G148" i="1"/>
  <c r="F148" i="1"/>
  <c r="P147" i="1"/>
  <c r="O147" i="1"/>
  <c r="N147" i="1"/>
  <c r="M147" i="1"/>
  <c r="L147" i="1"/>
  <c r="K147" i="1"/>
  <c r="J147" i="1"/>
  <c r="I147" i="1"/>
  <c r="E147" i="1"/>
  <c r="D147" i="1"/>
  <c r="H146" i="1"/>
  <c r="R146" i="1" s="1"/>
  <c r="S146" i="1" s="1"/>
  <c r="G146" i="1"/>
  <c r="F146" i="1"/>
  <c r="H145" i="1"/>
  <c r="R145" i="1" s="1"/>
  <c r="G145" i="1"/>
  <c r="F145" i="1"/>
  <c r="P144" i="1"/>
  <c r="O144" i="1"/>
  <c r="N144" i="1"/>
  <c r="M144" i="1"/>
  <c r="L144" i="1"/>
  <c r="K144" i="1"/>
  <c r="J144" i="1"/>
  <c r="I144" i="1"/>
  <c r="E144" i="1"/>
  <c r="D144" i="1"/>
  <c r="H143" i="1"/>
  <c r="R143" i="1" s="1"/>
  <c r="R142" i="1" s="1"/>
  <c r="G143" i="1"/>
  <c r="G142" i="1" s="1"/>
  <c r="F143" i="1"/>
  <c r="F142" i="1" s="1"/>
  <c r="P142" i="1"/>
  <c r="O142" i="1"/>
  <c r="N142" i="1"/>
  <c r="M142" i="1"/>
  <c r="L142" i="1"/>
  <c r="K142" i="1"/>
  <c r="J142" i="1"/>
  <c r="I142" i="1"/>
  <c r="E142" i="1"/>
  <c r="D142" i="1"/>
  <c r="R134" i="1"/>
  <c r="R133" i="1" s="1"/>
  <c r="Q134" i="1"/>
  <c r="Q133" i="1" s="1"/>
  <c r="P134" i="1"/>
  <c r="P133" i="1" s="1"/>
  <c r="O134" i="1"/>
  <c r="O133" i="1" s="1"/>
  <c r="N134" i="1"/>
  <c r="N133" i="1" s="1"/>
  <c r="M134" i="1"/>
  <c r="M133" i="1" s="1"/>
  <c r="L134" i="1"/>
  <c r="L133" i="1" s="1"/>
  <c r="K134" i="1"/>
  <c r="K133" i="1" s="1"/>
  <c r="J134" i="1"/>
  <c r="J133" i="1" s="1"/>
  <c r="I134" i="1"/>
  <c r="I133" i="1" s="1"/>
  <c r="H134" i="1"/>
  <c r="H133" i="1" s="1"/>
  <c r="G134" i="1"/>
  <c r="G133" i="1" s="1"/>
  <c r="F134" i="1"/>
  <c r="F133" i="1" s="1"/>
  <c r="E134" i="1"/>
  <c r="E133" i="1" s="1"/>
  <c r="D134" i="1"/>
  <c r="D133" i="1" s="1"/>
  <c r="H132" i="1"/>
  <c r="H131" i="1"/>
  <c r="H130" i="1"/>
  <c r="G130" i="1"/>
  <c r="F130" i="1"/>
  <c r="H129" i="1"/>
  <c r="R129" i="1" s="1"/>
  <c r="S129" i="1" s="1"/>
  <c r="G129" i="1"/>
  <c r="F129" i="1"/>
  <c r="H128" i="1"/>
  <c r="R128" i="1" s="1"/>
  <c r="S128" i="1" s="1"/>
  <c r="G128" i="1"/>
  <c r="H127" i="1"/>
  <c r="R127" i="1" s="1"/>
  <c r="S127" i="1" s="1"/>
  <c r="G127" i="1"/>
  <c r="F127" i="1"/>
  <c r="H126" i="1"/>
  <c r="G126" i="1"/>
  <c r="F126" i="1"/>
  <c r="H125" i="1"/>
  <c r="R125" i="1" s="1"/>
  <c r="S125" i="1" s="1"/>
  <c r="G125" i="1"/>
  <c r="F125" i="1"/>
  <c r="H124" i="1"/>
  <c r="G124" i="1"/>
  <c r="F124" i="1"/>
  <c r="H123" i="1"/>
  <c r="R123" i="1" s="1"/>
  <c r="S123" i="1" s="1"/>
  <c r="G123" i="1"/>
  <c r="F123" i="1"/>
  <c r="H122" i="1"/>
  <c r="G122" i="1"/>
  <c r="F122" i="1"/>
  <c r="H121" i="1"/>
  <c r="R121" i="1" s="1"/>
  <c r="S121" i="1" s="1"/>
  <c r="G121" i="1"/>
  <c r="F121" i="1"/>
  <c r="H120" i="1"/>
  <c r="G120" i="1"/>
  <c r="F120" i="1"/>
  <c r="H119" i="1"/>
  <c r="R119" i="1" s="1"/>
  <c r="S119" i="1" s="1"/>
  <c r="G119" i="1"/>
  <c r="F119" i="1"/>
  <c r="H118" i="1"/>
  <c r="G118" i="1"/>
  <c r="F118" i="1"/>
  <c r="H117" i="1"/>
  <c r="R117" i="1" s="1"/>
  <c r="S117" i="1" s="1"/>
  <c r="G117" i="1"/>
  <c r="F117" i="1"/>
  <c r="H116" i="1"/>
  <c r="G116" i="1"/>
  <c r="F116" i="1"/>
  <c r="H115" i="1"/>
  <c r="R115" i="1" s="1"/>
  <c r="S115" i="1" s="1"/>
  <c r="G115" i="1"/>
  <c r="F115" i="1"/>
  <c r="H114" i="1"/>
  <c r="G114" i="1"/>
  <c r="F114" i="1"/>
  <c r="H113" i="1"/>
  <c r="R113" i="1" s="1"/>
  <c r="S113" i="1" s="1"/>
  <c r="G113" i="1"/>
  <c r="F113" i="1"/>
  <c r="H112" i="1"/>
  <c r="G112" i="1"/>
  <c r="F112" i="1"/>
  <c r="H111" i="1"/>
  <c r="R111" i="1" s="1"/>
  <c r="S111" i="1" s="1"/>
  <c r="G111" i="1"/>
  <c r="F111" i="1"/>
  <c r="H110" i="1"/>
  <c r="G110" i="1"/>
  <c r="F110" i="1"/>
  <c r="H109" i="1"/>
  <c r="R109" i="1" s="1"/>
  <c r="S109" i="1" s="1"/>
  <c r="G109" i="1"/>
  <c r="F109" i="1"/>
  <c r="H108" i="1"/>
  <c r="G108" i="1"/>
  <c r="F108" i="1"/>
  <c r="H107" i="1"/>
  <c r="R107" i="1" s="1"/>
  <c r="S107" i="1" s="1"/>
  <c r="G107" i="1"/>
  <c r="F107" i="1"/>
  <c r="H106" i="1"/>
  <c r="G106" i="1"/>
  <c r="F106" i="1"/>
  <c r="H105" i="1"/>
  <c r="R105" i="1" s="1"/>
  <c r="S105" i="1" s="1"/>
  <c r="G105" i="1"/>
  <c r="F105" i="1"/>
  <c r="H104" i="1"/>
  <c r="G104" i="1"/>
  <c r="F104" i="1"/>
  <c r="H103" i="1"/>
  <c r="R103" i="1" s="1"/>
  <c r="S103" i="1" s="1"/>
  <c r="G103" i="1"/>
  <c r="F103" i="1"/>
  <c r="H102" i="1"/>
  <c r="G102" i="1"/>
  <c r="F102" i="1"/>
  <c r="H101" i="1"/>
  <c r="R101" i="1" s="1"/>
  <c r="S101" i="1" s="1"/>
  <c r="G101" i="1"/>
  <c r="F101" i="1"/>
  <c r="H100" i="1"/>
  <c r="G100" i="1"/>
  <c r="F100" i="1"/>
  <c r="H99" i="1"/>
  <c r="R99" i="1" s="1"/>
  <c r="S99" i="1" s="1"/>
  <c r="G99" i="1"/>
  <c r="F99" i="1"/>
  <c r="H98" i="1"/>
  <c r="G98" i="1"/>
  <c r="F98" i="1"/>
  <c r="H97" i="1"/>
  <c r="R97" i="1" s="1"/>
  <c r="S97" i="1" s="1"/>
  <c r="G97" i="1"/>
  <c r="F97" i="1"/>
  <c r="H96" i="1"/>
  <c r="G96" i="1"/>
  <c r="F96" i="1"/>
  <c r="P95" i="1"/>
  <c r="O95" i="1"/>
  <c r="N95" i="1"/>
  <c r="M95" i="1"/>
  <c r="L95" i="1"/>
  <c r="K95" i="1"/>
  <c r="J95" i="1"/>
  <c r="I95" i="1"/>
  <c r="E95" i="1"/>
  <c r="D95" i="1"/>
  <c r="H94" i="1"/>
  <c r="R94" i="1" s="1"/>
  <c r="S94" i="1" s="1"/>
  <c r="G94" i="1"/>
  <c r="F94" i="1"/>
  <c r="H93" i="1"/>
  <c r="G93" i="1"/>
  <c r="F93" i="1"/>
  <c r="H92" i="1"/>
  <c r="R92" i="1" s="1"/>
  <c r="S92" i="1" s="1"/>
  <c r="G92" i="1"/>
  <c r="F92" i="1"/>
  <c r="H91" i="1"/>
  <c r="G91" i="1"/>
  <c r="F91" i="1"/>
  <c r="H90" i="1"/>
  <c r="R90" i="1" s="1"/>
  <c r="S90" i="1" s="1"/>
  <c r="G90" i="1"/>
  <c r="F90" i="1"/>
  <c r="H89" i="1"/>
  <c r="G89" i="1"/>
  <c r="F89" i="1"/>
  <c r="H88" i="1"/>
  <c r="R88" i="1" s="1"/>
  <c r="S88" i="1" s="1"/>
  <c r="G88" i="1"/>
  <c r="F88" i="1"/>
  <c r="Q88" i="1" s="1"/>
  <c r="H87" i="1"/>
  <c r="G87" i="1"/>
  <c r="F87" i="1"/>
  <c r="H86" i="1"/>
  <c r="R86" i="1" s="1"/>
  <c r="S86" i="1" s="1"/>
  <c r="G86" i="1"/>
  <c r="F86" i="1"/>
  <c r="H85" i="1"/>
  <c r="G85" i="1"/>
  <c r="H84" i="1"/>
  <c r="R84" i="1" s="1"/>
  <c r="S84" i="1" s="1"/>
  <c r="G84" i="1"/>
  <c r="F84" i="1"/>
  <c r="Q84" i="1" s="1"/>
  <c r="H83" i="1"/>
  <c r="R83" i="1" s="1"/>
  <c r="S83" i="1" s="1"/>
  <c r="G83" i="1"/>
  <c r="F83" i="1"/>
  <c r="H82" i="1"/>
  <c r="R82" i="1" s="1"/>
  <c r="S82" i="1" s="1"/>
  <c r="G82" i="1"/>
  <c r="F82" i="1"/>
  <c r="H81" i="1"/>
  <c r="R81" i="1" s="1"/>
  <c r="S81" i="1" s="1"/>
  <c r="G81" i="1"/>
  <c r="F81" i="1"/>
  <c r="H80" i="1"/>
  <c r="G80" i="1"/>
  <c r="P79" i="1"/>
  <c r="O79" i="1"/>
  <c r="N79" i="1"/>
  <c r="M79" i="1"/>
  <c r="L79" i="1"/>
  <c r="K79" i="1"/>
  <c r="J79" i="1"/>
  <c r="I79" i="1"/>
  <c r="E79" i="1"/>
  <c r="D79" i="1"/>
  <c r="H77" i="1"/>
  <c r="R77" i="1" s="1"/>
  <c r="S77" i="1" s="1"/>
  <c r="G77" i="1"/>
  <c r="F77" i="1"/>
  <c r="H76" i="1"/>
  <c r="R76" i="1" s="1"/>
  <c r="S76" i="1" s="1"/>
  <c r="G76" i="1"/>
  <c r="F76" i="1"/>
  <c r="H75" i="1"/>
  <c r="R75" i="1" s="1"/>
  <c r="S75" i="1" s="1"/>
  <c r="G75" i="1"/>
  <c r="F75" i="1"/>
  <c r="H74" i="1"/>
  <c r="R74" i="1" s="1"/>
  <c r="S74" i="1" s="1"/>
  <c r="G74" i="1"/>
  <c r="F74" i="1"/>
  <c r="Q74" i="1" s="1"/>
  <c r="H73" i="1"/>
  <c r="R73" i="1" s="1"/>
  <c r="S73" i="1" s="1"/>
  <c r="G73" i="1"/>
  <c r="F73" i="1"/>
  <c r="H72" i="1"/>
  <c r="R72" i="1" s="1"/>
  <c r="S72" i="1" s="1"/>
  <c r="G72" i="1"/>
  <c r="H71" i="1"/>
  <c r="G71" i="1"/>
  <c r="H70" i="1"/>
  <c r="R70" i="1" s="1"/>
  <c r="S70" i="1" s="1"/>
  <c r="G70" i="1"/>
  <c r="F70" i="1"/>
  <c r="H69" i="1"/>
  <c r="R69" i="1" s="1"/>
  <c r="S69" i="1" s="1"/>
  <c r="G69" i="1"/>
  <c r="F69" i="1"/>
  <c r="Q68" i="1"/>
  <c r="H68" i="1"/>
  <c r="R68" i="1" s="1"/>
  <c r="S68" i="1" s="1"/>
  <c r="G68" i="1"/>
  <c r="H67" i="1"/>
  <c r="R67" i="1" s="1"/>
  <c r="S67" i="1" s="1"/>
  <c r="G67" i="1"/>
  <c r="F67" i="1"/>
  <c r="H66" i="1"/>
  <c r="G66" i="1"/>
  <c r="F66" i="1"/>
  <c r="P65" i="1"/>
  <c r="P64" i="1" s="1"/>
  <c r="O65" i="1"/>
  <c r="N65" i="1"/>
  <c r="M65" i="1"/>
  <c r="L65" i="1"/>
  <c r="K65" i="1"/>
  <c r="K64" i="1" s="1"/>
  <c r="J65" i="1"/>
  <c r="I65" i="1"/>
  <c r="E65" i="1"/>
  <c r="D65" i="1"/>
  <c r="H63" i="1"/>
  <c r="Q63" i="1" s="1"/>
  <c r="G63" i="1"/>
  <c r="H62" i="1"/>
  <c r="R62" i="1" s="1"/>
  <c r="S62" i="1" s="1"/>
  <c r="G62" i="1"/>
  <c r="F62" i="1"/>
  <c r="H61" i="1"/>
  <c r="R61" i="1" s="1"/>
  <c r="S61" i="1" s="1"/>
  <c r="G61" i="1"/>
  <c r="F61" i="1"/>
  <c r="H60" i="1"/>
  <c r="P59" i="1"/>
  <c r="O59" i="1"/>
  <c r="N59" i="1"/>
  <c r="M59" i="1"/>
  <c r="L59" i="1"/>
  <c r="K59" i="1"/>
  <c r="J59" i="1"/>
  <c r="I59" i="1"/>
  <c r="E59" i="1"/>
  <c r="D59" i="1"/>
  <c r="H58" i="1"/>
  <c r="G58" i="1"/>
  <c r="G57" i="1" s="1"/>
  <c r="F58" i="1"/>
  <c r="F57" i="1" s="1"/>
  <c r="P57" i="1"/>
  <c r="O57" i="1"/>
  <c r="N57" i="1"/>
  <c r="M57" i="1"/>
  <c r="L57" i="1"/>
  <c r="K57" i="1"/>
  <c r="J57" i="1"/>
  <c r="I57" i="1"/>
  <c r="E57" i="1"/>
  <c r="D57" i="1"/>
  <c r="H56" i="1"/>
  <c r="Q56" i="1" s="1"/>
  <c r="G56" i="1"/>
  <c r="H55" i="1"/>
  <c r="G55" i="1"/>
  <c r="H54" i="1"/>
  <c r="R54" i="1" s="1"/>
  <c r="S54" i="1" s="1"/>
  <c r="G54" i="1"/>
  <c r="F54" i="1"/>
  <c r="H53" i="1"/>
  <c r="R53" i="1" s="1"/>
  <c r="S53" i="1" s="1"/>
  <c r="G53" i="1"/>
  <c r="F53" i="1"/>
  <c r="P52" i="1"/>
  <c r="O52" i="1"/>
  <c r="N52" i="1"/>
  <c r="M52" i="1"/>
  <c r="L52" i="1"/>
  <c r="K52" i="1"/>
  <c r="J52" i="1"/>
  <c r="I52" i="1"/>
  <c r="E52" i="1"/>
  <c r="D52" i="1"/>
  <c r="H51" i="1"/>
  <c r="R51" i="1" s="1"/>
  <c r="S51" i="1" s="1"/>
  <c r="G51" i="1"/>
  <c r="F51" i="1"/>
  <c r="H50" i="1"/>
  <c r="R50" i="1" s="1"/>
  <c r="G50" i="1"/>
  <c r="F50" i="1"/>
  <c r="P49" i="1"/>
  <c r="O49" i="1"/>
  <c r="N49" i="1"/>
  <c r="M49" i="1"/>
  <c r="L49" i="1"/>
  <c r="K49" i="1"/>
  <c r="J49" i="1"/>
  <c r="I49" i="1"/>
  <c r="E49" i="1"/>
  <c r="D49" i="1"/>
  <c r="H46" i="1"/>
  <c r="R46" i="1" s="1"/>
  <c r="S46" i="1" s="1"/>
  <c r="G46" i="1"/>
  <c r="F46" i="1"/>
  <c r="H45" i="1"/>
  <c r="Q45" i="1" s="1"/>
  <c r="G45" i="1"/>
  <c r="H44" i="1"/>
  <c r="R44" i="1" s="1"/>
  <c r="S44" i="1" s="1"/>
  <c r="G44" i="1"/>
  <c r="F44" i="1"/>
  <c r="H43" i="1"/>
  <c r="R43" i="1" s="1"/>
  <c r="G43" i="1"/>
  <c r="F43" i="1"/>
  <c r="P42" i="1"/>
  <c r="O42" i="1"/>
  <c r="N42" i="1"/>
  <c r="M42" i="1"/>
  <c r="L42" i="1"/>
  <c r="K42" i="1"/>
  <c r="J42" i="1"/>
  <c r="I42" i="1"/>
  <c r="E42" i="1"/>
  <c r="D42" i="1"/>
  <c r="H40" i="1"/>
  <c r="G40" i="1"/>
  <c r="G39" i="1" s="1"/>
  <c r="F40" i="1"/>
  <c r="P39" i="1"/>
  <c r="O39" i="1"/>
  <c r="N39" i="1"/>
  <c r="M39" i="1"/>
  <c r="L39" i="1"/>
  <c r="K39" i="1"/>
  <c r="J39" i="1"/>
  <c r="I39" i="1"/>
  <c r="E39" i="1"/>
  <c r="D39" i="1"/>
  <c r="H31" i="1"/>
  <c r="H30" i="1" s="1"/>
  <c r="H29" i="1" s="1"/>
  <c r="G31" i="1"/>
  <c r="G30" i="1" s="1"/>
  <c r="G29" i="1" s="1"/>
  <c r="F31" i="1"/>
  <c r="F30" i="1" s="1"/>
  <c r="F29" i="1" s="1"/>
  <c r="P30" i="1"/>
  <c r="P29" i="1" s="1"/>
  <c r="O30" i="1"/>
  <c r="O29" i="1" s="1"/>
  <c r="N30" i="1"/>
  <c r="N29" i="1" s="1"/>
  <c r="M30" i="1"/>
  <c r="M29" i="1" s="1"/>
  <c r="L30" i="1"/>
  <c r="L29" i="1" s="1"/>
  <c r="K30" i="1"/>
  <c r="K29" i="1" s="1"/>
  <c r="J30" i="1"/>
  <c r="J29" i="1" s="1"/>
  <c r="I30" i="1"/>
  <c r="I29" i="1" s="1"/>
  <c r="E30" i="1"/>
  <c r="E29" i="1" s="1"/>
  <c r="D30" i="1"/>
  <c r="D29" i="1" s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B18" i="1"/>
  <c r="C18" i="1" s="1"/>
  <c r="D18" i="1" s="1"/>
  <c r="E18" i="1" s="1"/>
  <c r="F18" i="1" s="1"/>
  <c r="G18" i="1" s="1"/>
  <c r="Q322" i="1" l="1"/>
  <c r="Q610" i="1"/>
  <c r="Q166" i="1"/>
  <c r="Q171" i="1"/>
  <c r="L342" i="1"/>
  <c r="L335" i="1" s="1"/>
  <c r="R443" i="1"/>
  <c r="S443" i="1" s="1"/>
  <c r="G506" i="1"/>
  <c r="G501" i="1" s="1"/>
  <c r="F512" i="1"/>
  <c r="F511" i="1" s="1"/>
  <c r="O527" i="1"/>
  <c r="Q548" i="1"/>
  <c r="Q73" i="1"/>
  <c r="Q522" i="1"/>
  <c r="Q521" i="1" s="1"/>
  <c r="K342" i="1"/>
  <c r="K335" i="1" s="1"/>
  <c r="Q150" i="1"/>
  <c r="Q189" i="1"/>
  <c r="Q197" i="1"/>
  <c r="Q202" i="1"/>
  <c r="Q234" i="1"/>
  <c r="L274" i="1"/>
  <c r="P274" i="1"/>
  <c r="P238" i="1" s="1"/>
  <c r="D380" i="1"/>
  <c r="Q180" i="1"/>
  <c r="Q188" i="1"/>
  <c r="Q213" i="1"/>
  <c r="Q218" i="1"/>
  <c r="Q229" i="1"/>
  <c r="I26" i="1"/>
  <c r="Q465" i="1"/>
  <c r="I23" i="1"/>
  <c r="G49" i="1"/>
  <c r="E257" i="1"/>
  <c r="H308" i="1"/>
  <c r="H304" i="1" s="1"/>
  <c r="H376" i="1"/>
  <c r="F381" i="1"/>
  <c r="D26" i="1"/>
  <c r="R580" i="1"/>
  <c r="S580" i="1" s="1"/>
  <c r="Q23" i="1"/>
  <c r="Q70" i="1"/>
  <c r="Q128" i="1"/>
  <c r="Q151" i="1"/>
  <c r="Q161" i="1"/>
  <c r="Q194" i="1"/>
  <c r="Q199" i="1"/>
  <c r="Q203" i="1"/>
  <c r="Q207" i="1"/>
  <c r="Q211" i="1"/>
  <c r="N239" i="1"/>
  <c r="Q288" i="1"/>
  <c r="Q314" i="1"/>
  <c r="R346" i="1"/>
  <c r="S346" i="1" s="1"/>
  <c r="O342" i="1"/>
  <c r="O335" i="1" s="1"/>
  <c r="Q363" i="1"/>
  <c r="K371" i="1"/>
  <c r="O371" i="1"/>
  <c r="Q375" i="1"/>
  <c r="Q374" i="1" s="1"/>
  <c r="I371" i="1"/>
  <c r="M371" i="1"/>
  <c r="Q399" i="1"/>
  <c r="Q475" i="1"/>
  <c r="Q479" i="1"/>
  <c r="Q486" i="1"/>
  <c r="L494" i="1"/>
  <c r="E582" i="1"/>
  <c r="J64" i="1"/>
  <c r="N64" i="1"/>
  <c r="Q125" i="1"/>
  <c r="Q266" i="1"/>
  <c r="Q359" i="1"/>
  <c r="Q421" i="1"/>
  <c r="Q466" i="1"/>
  <c r="L511" i="1"/>
  <c r="P511" i="1"/>
  <c r="Q526" i="1"/>
  <c r="M26" i="1"/>
  <c r="G494" i="1"/>
  <c r="R49" i="1"/>
  <c r="S49" i="1" s="1"/>
  <c r="H59" i="1"/>
  <c r="K23" i="1"/>
  <c r="Q214" i="1"/>
  <c r="J239" i="1"/>
  <c r="N257" i="1"/>
  <c r="Q330" i="1"/>
  <c r="R345" i="1"/>
  <c r="P342" i="1"/>
  <c r="P335" i="1" s="1"/>
  <c r="Q355" i="1"/>
  <c r="R366" i="1"/>
  <c r="S366" i="1" s="1"/>
  <c r="Q388" i="1"/>
  <c r="Q387" i="1" s="1"/>
  <c r="Q392" i="1"/>
  <c r="R397" i="1"/>
  <c r="S397" i="1" s="1"/>
  <c r="R434" i="1"/>
  <c r="S434" i="1" s="1"/>
  <c r="Q463" i="1"/>
  <c r="P494" i="1"/>
  <c r="P493" i="1" s="1"/>
  <c r="R31" i="1"/>
  <c r="R30" i="1" s="1"/>
  <c r="Q61" i="1"/>
  <c r="Q62" i="1"/>
  <c r="Q94" i="1"/>
  <c r="Q99" i="1"/>
  <c r="Q109" i="1"/>
  <c r="D23" i="1"/>
  <c r="H23" i="1"/>
  <c r="P23" i="1"/>
  <c r="I140" i="1"/>
  <c r="Q148" i="1"/>
  <c r="Q149" i="1"/>
  <c r="J26" i="1"/>
  <c r="N26" i="1"/>
  <c r="Q164" i="1"/>
  <c r="Q170" i="1"/>
  <c r="Q175" i="1"/>
  <c r="Q179" i="1"/>
  <c r="Q220" i="1"/>
  <c r="Q228" i="1"/>
  <c r="K239" i="1"/>
  <c r="O239" i="1"/>
  <c r="Q253" i="1"/>
  <c r="O274" i="1"/>
  <c r="E26" i="1"/>
  <c r="D342" i="1"/>
  <c r="D335" i="1" s="1"/>
  <c r="Q440" i="1"/>
  <c r="Q468" i="1"/>
  <c r="Q477" i="1"/>
  <c r="H519" i="1"/>
  <c r="Q556" i="1"/>
  <c r="M582" i="1"/>
  <c r="M581" i="1" s="1"/>
  <c r="H606" i="1"/>
  <c r="H602" i="1" s="1"/>
  <c r="Q609" i="1"/>
  <c r="P48" i="1"/>
  <c r="L64" i="1"/>
  <c r="Q107" i="1"/>
  <c r="S143" i="1"/>
  <c r="J140" i="1"/>
  <c r="J24" i="1" s="1"/>
  <c r="Q152" i="1"/>
  <c r="K26" i="1"/>
  <c r="O26" i="1"/>
  <c r="Q157" i="1"/>
  <c r="Q159" i="1"/>
  <c r="Q252" i="1"/>
  <c r="Q316" i="1"/>
  <c r="Q324" i="1"/>
  <c r="L371" i="1"/>
  <c r="P371" i="1"/>
  <c r="Q379" i="1"/>
  <c r="Q430" i="1"/>
  <c r="Q467" i="1"/>
  <c r="Q513" i="1"/>
  <c r="D511" i="1"/>
  <c r="D527" i="1"/>
  <c r="K527" i="1"/>
  <c r="Q492" i="1"/>
  <c r="R492" i="1"/>
  <c r="S492" i="1" s="1"/>
  <c r="R570" i="1"/>
  <c r="R569" i="1" s="1"/>
  <c r="H569" i="1"/>
  <c r="H565" i="1" s="1"/>
  <c r="I36" i="1"/>
  <c r="I28" i="1" s="1"/>
  <c r="M36" i="1"/>
  <c r="M28" i="1" s="1"/>
  <c r="Q40" i="1"/>
  <c r="Q39" i="1" s="1"/>
  <c r="L36" i="1"/>
  <c r="L28" i="1" s="1"/>
  <c r="P36" i="1"/>
  <c r="P28" i="1" s="1"/>
  <c r="H49" i="1"/>
  <c r="L48" i="1"/>
  <c r="R56" i="1"/>
  <c r="S56" i="1" s="1"/>
  <c r="Q77" i="1"/>
  <c r="D64" i="1"/>
  <c r="O64" i="1"/>
  <c r="Q81" i="1"/>
  <c r="Q82" i="1"/>
  <c r="Q117" i="1"/>
  <c r="H251" i="1"/>
  <c r="H246" i="1" s="1"/>
  <c r="R254" i="1"/>
  <c r="S254" i="1" s="1"/>
  <c r="D274" i="1"/>
  <c r="K274" i="1"/>
  <c r="F311" i="1"/>
  <c r="R507" i="1"/>
  <c r="S507" i="1" s="1"/>
  <c r="Q507" i="1"/>
  <c r="J36" i="1"/>
  <c r="N36" i="1"/>
  <c r="N28" i="1" s="1"/>
  <c r="F42" i="1"/>
  <c r="I48" i="1"/>
  <c r="M48" i="1"/>
  <c r="E48" i="1"/>
  <c r="Q54" i="1"/>
  <c r="Q75" i="1"/>
  <c r="Q76" i="1"/>
  <c r="E64" i="1"/>
  <c r="Q101" i="1"/>
  <c r="Q115" i="1"/>
  <c r="Q237" i="1"/>
  <c r="R237" i="1"/>
  <c r="S237" i="1" s="1"/>
  <c r="Q327" i="1"/>
  <c r="E342" i="1"/>
  <c r="E335" i="1" s="1"/>
  <c r="Q391" i="1"/>
  <c r="F389" i="1"/>
  <c r="J23" i="1"/>
  <c r="I494" i="1"/>
  <c r="R255" i="1"/>
  <c r="S255" i="1" s="1"/>
  <c r="Q255" i="1"/>
  <c r="K257" i="1"/>
  <c r="O257" i="1"/>
  <c r="R577" i="1"/>
  <c r="S577" i="1" s="1"/>
  <c r="Q577" i="1"/>
  <c r="Q123" i="1"/>
  <c r="L23" i="1"/>
  <c r="N140" i="1"/>
  <c r="N24" i="1" s="1"/>
  <c r="Q154" i="1"/>
  <c r="Q163" i="1"/>
  <c r="Q173" i="1"/>
  <c r="Q178" i="1"/>
  <c r="Q183" i="1"/>
  <c r="Q187" i="1"/>
  <c r="Q196" i="1"/>
  <c r="Q205" i="1"/>
  <c r="Q210" i="1"/>
  <c r="Q212" i="1"/>
  <c r="Q226" i="1"/>
  <c r="Q227" i="1"/>
  <c r="Q260" i="1"/>
  <c r="Q278" i="1"/>
  <c r="E274" i="1"/>
  <c r="Q318" i="1"/>
  <c r="Q320" i="1"/>
  <c r="Q329" i="1"/>
  <c r="Q331" i="1"/>
  <c r="Q332" i="1"/>
  <c r="G351" i="1"/>
  <c r="G342" i="1" s="1"/>
  <c r="G335" i="1" s="1"/>
  <c r="G381" i="1"/>
  <c r="Q395" i="1"/>
  <c r="Q407" i="1"/>
  <c r="Q432" i="1"/>
  <c r="Q433" i="1"/>
  <c r="Q459" i="1"/>
  <c r="Q471" i="1"/>
  <c r="Q472" i="1"/>
  <c r="Q473" i="1"/>
  <c r="Q482" i="1"/>
  <c r="Q483" i="1"/>
  <c r="J511" i="1"/>
  <c r="N511" i="1"/>
  <c r="Q535" i="1"/>
  <c r="E527" i="1"/>
  <c r="P527" i="1"/>
  <c r="Q540" i="1"/>
  <c r="Q555" i="1"/>
  <c r="E23" i="1"/>
  <c r="M23" i="1"/>
  <c r="E140" i="1"/>
  <c r="H144" i="1"/>
  <c r="D140" i="1"/>
  <c r="D24" i="1" s="1"/>
  <c r="Q162" i="1"/>
  <c r="Q172" i="1"/>
  <c r="Q181" i="1"/>
  <c r="Q186" i="1"/>
  <c r="Q191" i="1"/>
  <c r="Q195" i="1"/>
  <c r="Q204" i="1"/>
  <c r="Q219" i="1"/>
  <c r="Q254" i="1"/>
  <c r="F258" i="1"/>
  <c r="Q270" i="1"/>
  <c r="G275" i="1"/>
  <c r="Q294" i="1"/>
  <c r="Q312" i="1"/>
  <c r="Q317" i="1"/>
  <c r="Q326" i="1"/>
  <c r="Q367" i="1"/>
  <c r="O380" i="1"/>
  <c r="O334" i="1" s="1"/>
  <c r="Q405" i="1"/>
  <c r="Q423" i="1"/>
  <c r="Q429" i="1"/>
  <c r="Q431" i="1"/>
  <c r="S456" i="1"/>
  <c r="Q469" i="1"/>
  <c r="Q470" i="1"/>
  <c r="O494" i="1"/>
  <c r="E494" i="1"/>
  <c r="M494" i="1"/>
  <c r="H523" i="1"/>
  <c r="R542" i="1"/>
  <c r="S542" i="1" s="1"/>
  <c r="Q550" i="1"/>
  <c r="Q553" i="1"/>
  <c r="D239" i="1"/>
  <c r="H239" i="1"/>
  <c r="L239" i="1"/>
  <c r="P239" i="1"/>
  <c r="E239" i="1"/>
  <c r="J274" i="1"/>
  <c r="N274" i="1"/>
  <c r="R376" i="1"/>
  <c r="L380" i="1"/>
  <c r="P380" i="1"/>
  <c r="D494" i="1"/>
  <c r="D493" i="1" s="1"/>
  <c r="J494" i="1"/>
  <c r="G512" i="1"/>
  <c r="G582" i="1"/>
  <c r="G581" i="1" s="1"/>
  <c r="E581" i="1"/>
  <c r="I582" i="1"/>
  <c r="I581" i="1" s="1"/>
  <c r="E36" i="1"/>
  <c r="E28" i="1" s="1"/>
  <c r="H52" i="1"/>
  <c r="J48" i="1"/>
  <c r="N48" i="1"/>
  <c r="G59" i="1"/>
  <c r="Q83" i="1"/>
  <c r="R264" i="1"/>
  <c r="R263" i="1" s="1"/>
  <c r="S263" i="1" s="1"/>
  <c r="H263" i="1"/>
  <c r="Q285" i="1"/>
  <c r="F281" i="1"/>
  <c r="R308" i="1"/>
  <c r="S308" i="1" s="1"/>
  <c r="S309" i="1"/>
  <c r="Q352" i="1"/>
  <c r="R352" i="1"/>
  <c r="S352" i="1" s="1"/>
  <c r="J380" i="1"/>
  <c r="N380" i="1"/>
  <c r="R532" i="1"/>
  <c r="S532" i="1" s="1"/>
  <c r="Q532" i="1"/>
  <c r="H528" i="1"/>
  <c r="J28" i="1"/>
  <c r="F144" i="1"/>
  <c r="Q145" i="1"/>
  <c r="Q333" i="1"/>
  <c r="R333" i="1"/>
  <c r="S333" i="1" s="1"/>
  <c r="R384" i="1"/>
  <c r="S384" i="1" s="1"/>
  <c r="Q384" i="1"/>
  <c r="Q31" i="1"/>
  <c r="Q30" i="1" s="1"/>
  <c r="Q29" i="1" s="1"/>
  <c r="F39" i="1"/>
  <c r="D36" i="1"/>
  <c r="D28" i="1" s="1"/>
  <c r="K36" i="1"/>
  <c r="K28" i="1" s="1"/>
  <c r="O36" i="1"/>
  <c r="O28" i="1" s="1"/>
  <c r="G42" i="1"/>
  <c r="R45" i="1"/>
  <c r="S45" i="1" s="1"/>
  <c r="K48" i="1"/>
  <c r="O48" i="1"/>
  <c r="R63" i="1"/>
  <c r="S63" i="1" s="1"/>
  <c r="Q67" i="1"/>
  <c r="Q69" i="1"/>
  <c r="I64" i="1"/>
  <c r="M64" i="1"/>
  <c r="R130" i="1"/>
  <c r="S130" i="1" s="1"/>
  <c r="Q130" i="1"/>
  <c r="G147" i="1"/>
  <c r="Q216" i="1"/>
  <c r="Q365" i="1"/>
  <c r="R365" i="1"/>
  <c r="S365" i="1" s="1"/>
  <c r="Q43" i="1"/>
  <c r="D48" i="1"/>
  <c r="G52" i="1"/>
  <c r="G48" i="1" s="1"/>
  <c r="F59" i="1"/>
  <c r="G65" i="1"/>
  <c r="S252" i="1"/>
  <c r="I257" i="1"/>
  <c r="M257" i="1"/>
  <c r="R268" i="1"/>
  <c r="S268" i="1" s="1"/>
  <c r="Q268" i="1"/>
  <c r="Q296" i="1"/>
  <c r="R296" i="1"/>
  <c r="S296" i="1" s="1"/>
  <c r="R312" i="1"/>
  <c r="S312" i="1" s="1"/>
  <c r="H311" i="1"/>
  <c r="R328" i="1"/>
  <c r="S328" i="1" s="1"/>
  <c r="Q328" i="1"/>
  <c r="Q92" i="1"/>
  <c r="Q97" i="1"/>
  <c r="Q105" i="1"/>
  <c r="Q113" i="1"/>
  <c r="Q121" i="1"/>
  <c r="M140" i="1"/>
  <c r="M24" i="1" s="1"/>
  <c r="Q143" i="1"/>
  <c r="Q142" i="1" s="1"/>
  <c r="Q146" i="1"/>
  <c r="K140" i="1"/>
  <c r="K24" i="1" s="1"/>
  <c r="O140" i="1"/>
  <c r="O24" i="1" s="1"/>
  <c r="F156" i="1"/>
  <c r="Q215" i="1"/>
  <c r="Q224" i="1"/>
  <c r="Q232" i="1"/>
  <c r="G258" i="1"/>
  <c r="L257" i="1"/>
  <c r="P257" i="1"/>
  <c r="J257" i="1"/>
  <c r="Q272" i="1"/>
  <c r="Q283" i="1"/>
  <c r="Q284" i="1"/>
  <c r="Q292" i="1"/>
  <c r="Q309" i="1"/>
  <c r="Q308" i="1" s="1"/>
  <c r="Q304" i="1" s="1"/>
  <c r="Q315" i="1"/>
  <c r="J342" i="1"/>
  <c r="J335" i="1" s="1"/>
  <c r="K380" i="1"/>
  <c r="H387" i="1"/>
  <c r="Q412" i="1"/>
  <c r="R412" i="1"/>
  <c r="S412" i="1" s="1"/>
  <c r="Q481" i="1"/>
  <c r="R516" i="1"/>
  <c r="S516" i="1" s="1"/>
  <c r="Q516" i="1"/>
  <c r="L527" i="1"/>
  <c r="R595" i="1"/>
  <c r="S595" i="1" s="1"/>
  <c r="H594" i="1"/>
  <c r="H589" i="1" s="1"/>
  <c r="H582" i="1" s="1"/>
  <c r="Q90" i="1"/>
  <c r="Q103" i="1"/>
  <c r="Q111" i="1"/>
  <c r="Q119" i="1"/>
  <c r="Q127" i="1"/>
  <c r="Q129" i="1"/>
  <c r="G144" i="1"/>
  <c r="L140" i="1"/>
  <c r="L24" i="1" s="1"/>
  <c r="P140" i="1"/>
  <c r="P24" i="1" s="1"/>
  <c r="Q158" i="1"/>
  <c r="Q160" i="1"/>
  <c r="Q169" i="1"/>
  <c r="Q177" i="1"/>
  <c r="Q185" i="1"/>
  <c r="Q193" i="1"/>
  <c r="Q201" i="1"/>
  <c r="Q209" i="1"/>
  <c r="Q217" i="1"/>
  <c r="Q222" i="1"/>
  <c r="Q230" i="1"/>
  <c r="Q235" i="1"/>
  <c r="I239" i="1"/>
  <c r="M239" i="1"/>
  <c r="D257" i="1"/>
  <c r="Q269" i="1"/>
  <c r="I274" i="1"/>
  <c r="M274" i="1"/>
  <c r="Q290" i="1"/>
  <c r="Q313" i="1"/>
  <c r="G311" i="1"/>
  <c r="E380" i="1"/>
  <c r="L493" i="1"/>
  <c r="E511" i="1"/>
  <c r="E493" i="1" s="1"/>
  <c r="F528" i="1"/>
  <c r="Q529" i="1"/>
  <c r="Q576" i="1"/>
  <c r="R576" i="1"/>
  <c r="S576" i="1" s="1"/>
  <c r="G95" i="1"/>
  <c r="H156" i="1"/>
  <c r="G156" i="1"/>
  <c r="G281" i="1"/>
  <c r="G274" i="1" s="1"/>
  <c r="Q358" i="1"/>
  <c r="S388" i="1"/>
  <c r="R387" i="1"/>
  <c r="S387" i="1" s="1"/>
  <c r="J582" i="1"/>
  <c r="J581" i="1" s="1"/>
  <c r="N582" i="1"/>
  <c r="N581" i="1" s="1"/>
  <c r="K582" i="1"/>
  <c r="O582" i="1"/>
  <c r="O581" i="1" s="1"/>
  <c r="G458" i="1"/>
  <c r="F494" i="1"/>
  <c r="K494" i="1"/>
  <c r="K511" i="1"/>
  <c r="O511" i="1"/>
  <c r="F606" i="1"/>
  <c r="F602" i="1" s="1"/>
  <c r="F23" i="1"/>
  <c r="R23" i="1"/>
  <c r="N342" i="1"/>
  <c r="N335" i="1" s="1"/>
  <c r="Q354" i="1"/>
  <c r="Q356" i="1"/>
  <c r="Q360" i="1"/>
  <c r="D371" i="1"/>
  <c r="G376" i="1"/>
  <c r="G371" i="1" s="1"/>
  <c r="Q383" i="1"/>
  <c r="I380" i="1"/>
  <c r="M380" i="1"/>
  <c r="Q396" i="1"/>
  <c r="Q403" i="1"/>
  <c r="Q414" i="1"/>
  <c r="Q419" i="1"/>
  <c r="Q427" i="1"/>
  <c r="G415" i="1"/>
  <c r="Q438" i="1"/>
  <c r="Q456" i="1"/>
  <c r="Q455" i="1" s="1"/>
  <c r="Q451" i="1" s="1"/>
  <c r="Q474" i="1"/>
  <c r="F521" i="1"/>
  <c r="Q530" i="1"/>
  <c r="I527" i="1"/>
  <c r="M527" i="1"/>
  <c r="Q539" i="1"/>
  <c r="Q541" i="1"/>
  <c r="Q546" i="1"/>
  <c r="G572" i="1"/>
  <c r="D582" i="1"/>
  <c r="D581" i="1" s="1"/>
  <c r="L582" i="1"/>
  <c r="L581" i="1" s="1"/>
  <c r="P582" i="1"/>
  <c r="P581" i="1" s="1"/>
  <c r="G606" i="1"/>
  <c r="G602" i="1" s="1"/>
  <c r="E371" i="1"/>
  <c r="Q401" i="1"/>
  <c r="Q409" i="1"/>
  <c r="Q417" i="1"/>
  <c r="Q425" i="1"/>
  <c r="Q436" i="1"/>
  <c r="Q462" i="1"/>
  <c r="Q464" i="1"/>
  <c r="Q476" i="1"/>
  <c r="Q478" i="1"/>
  <c r="Q480" i="1"/>
  <c r="Q488" i="1"/>
  <c r="R520" i="1"/>
  <c r="R519" i="1" s="1"/>
  <c r="S519" i="1" s="1"/>
  <c r="I511" i="1"/>
  <c r="M511" i="1"/>
  <c r="G523" i="1"/>
  <c r="G528" i="1"/>
  <c r="R531" i="1"/>
  <c r="S531" i="1" s="1"/>
  <c r="J527" i="1"/>
  <c r="J493" i="1" s="1"/>
  <c r="N527" i="1"/>
  <c r="Q552" i="1"/>
  <c r="Q570" i="1"/>
  <c r="Q569" i="1" s="1"/>
  <c r="Q565" i="1" s="1"/>
  <c r="Q607" i="1"/>
  <c r="Q606" i="1" s="1"/>
  <c r="Q602" i="1" s="1"/>
  <c r="H79" i="1"/>
  <c r="R80" i="1"/>
  <c r="Q80" i="1"/>
  <c r="R85" i="1"/>
  <c r="S85" i="1" s="1"/>
  <c r="Q85" i="1"/>
  <c r="R102" i="1"/>
  <c r="S102" i="1" s="1"/>
  <c r="Q102" i="1"/>
  <c r="R165" i="1"/>
  <c r="S165" i="1" s="1"/>
  <c r="Q165" i="1"/>
  <c r="R174" i="1"/>
  <c r="S174" i="1" s="1"/>
  <c r="Q174" i="1"/>
  <c r="R182" i="1"/>
  <c r="S182" i="1" s="1"/>
  <c r="Q182" i="1"/>
  <c r="R55" i="1"/>
  <c r="S55" i="1" s="1"/>
  <c r="Q55" i="1"/>
  <c r="R71" i="1"/>
  <c r="S71" i="1" s="1"/>
  <c r="Q71" i="1"/>
  <c r="Q86" i="1"/>
  <c r="F79" i="1"/>
  <c r="R91" i="1"/>
  <c r="S91" i="1" s="1"/>
  <c r="Q91" i="1"/>
  <c r="R100" i="1"/>
  <c r="S100" i="1" s="1"/>
  <c r="Q100" i="1"/>
  <c r="R108" i="1"/>
  <c r="S108" i="1" s="1"/>
  <c r="Q108" i="1"/>
  <c r="R116" i="1"/>
  <c r="S116" i="1" s="1"/>
  <c r="Q116" i="1"/>
  <c r="R124" i="1"/>
  <c r="S124" i="1" s="1"/>
  <c r="Q124" i="1"/>
  <c r="G23" i="1"/>
  <c r="O23" i="1"/>
  <c r="R144" i="1"/>
  <c r="S144" i="1" s="1"/>
  <c r="R393" i="1"/>
  <c r="S393" i="1" s="1"/>
  <c r="Q393" i="1"/>
  <c r="R93" i="1"/>
  <c r="S93" i="1" s="1"/>
  <c r="Q93" i="1"/>
  <c r="R110" i="1"/>
  <c r="S110" i="1" s="1"/>
  <c r="Q110" i="1"/>
  <c r="R118" i="1"/>
  <c r="S118" i="1" s="1"/>
  <c r="Q118" i="1"/>
  <c r="R126" i="1"/>
  <c r="S126" i="1" s="1"/>
  <c r="Q126" i="1"/>
  <c r="R190" i="1"/>
  <c r="S190" i="1" s="1"/>
  <c r="Q190" i="1"/>
  <c r="R198" i="1"/>
  <c r="S198" i="1" s="1"/>
  <c r="Q198" i="1"/>
  <c r="R206" i="1"/>
  <c r="S206" i="1" s="1"/>
  <c r="Q206" i="1"/>
  <c r="R437" i="1"/>
  <c r="S437" i="1" s="1"/>
  <c r="Q437" i="1"/>
  <c r="G36" i="1"/>
  <c r="G28" i="1" s="1"/>
  <c r="S43" i="1"/>
  <c r="Q46" i="1"/>
  <c r="S31" i="1"/>
  <c r="R40" i="1"/>
  <c r="H39" i="1"/>
  <c r="Q44" i="1"/>
  <c r="Q50" i="1"/>
  <c r="F49" i="1"/>
  <c r="S50" i="1"/>
  <c r="Q51" i="1"/>
  <c r="R58" i="1"/>
  <c r="H57" i="1"/>
  <c r="Q58" i="1"/>
  <c r="Q57" i="1" s="1"/>
  <c r="Q59" i="1"/>
  <c r="F65" i="1"/>
  <c r="R66" i="1"/>
  <c r="H65" i="1"/>
  <c r="Q66" i="1"/>
  <c r="G79" i="1"/>
  <c r="R89" i="1"/>
  <c r="S89" i="1" s="1"/>
  <c r="Q89" i="1"/>
  <c r="R98" i="1"/>
  <c r="S98" i="1" s="1"/>
  <c r="Q98" i="1"/>
  <c r="R106" i="1"/>
  <c r="S106" i="1" s="1"/>
  <c r="Q106" i="1"/>
  <c r="R114" i="1"/>
  <c r="S114" i="1" s="1"/>
  <c r="Q114" i="1"/>
  <c r="R122" i="1"/>
  <c r="S122" i="1" s="1"/>
  <c r="Q122" i="1"/>
  <c r="S142" i="1"/>
  <c r="F147" i="1"/>
  <c r="F140" i="1" s="1"/>
  <c r="R153" i="1"/>
  <c r="S153" i="1" s="1"/>
  <c r="Q153" i="1"/>
  <c r="H147" i="1"/>
  <c r="Q267" i="1"/>
  <c r="F265" i="1"/>
  <c r="N23" i="1"/>
  <c r="H42" i="1"/>
  <c r="Q53" i="1"/>
  <c r="F52" i="1"/>
  <c r="R87" i="1"/>
  <c r="S87" i="1" s="1"/>
  <c r="Q87" i="1"/>
  <c r="F95" i="1"/>
  <c r="R96" i="1"/>
  <c r="H95" i="1"/>
  <c r="Q96" i="1"/>
  <c r="R104" i="1"/>
  <c r="S104" i="1" s="1"/>
  <c r="Q104" i="1"/>
  <c r="R112" i="1"/>
  <c r="S112" i="1" s="1"/>
  <c r="Q112" i="1"/>
  <c r="R120" i="1"/>
  <c r="S120" i="1" s="1"/>
  <c r="Q120" i="1"/>
  <c r="I24" i="1"/>
  <c r="R282" i="1"/>
  <c r="H281" i="1"/>
  <c r="R291" i="1"/>
  <c r="S291" i="1" s="1"/>
  <c r="Q291" i="1"/>
  <c r="R304" i="1"/>
  <c r="S304" i="1" s="1"/>
  <c r="S345" i="1"/>
  <c r="R353" i="1"/>
  <c r="H351" i="1"/>
  <c r="Q353" i="1"/>
  <c r="R236" i="1"/>
  <c r="S236" i="1" s="1"/>
  <c r="Q236" i="1"/>
  <c r="R259" i="1"/>
  <c r="H258" i="1"/>
  <c r="Q264" i="1"/>
  <c r="Q263" i="1" s="1"/>
  <c r="F263" i="1"/>
  <c r="R271" i="1"/>
  <c r="S271" i="1" s="1"/>
  <c r="Q271" i="1"/>
  <c r="R385" i="1"/>
  <c r="S385" i="1" s="1"/>
  <c r="Q385" i="1"/>
  <c r="H389" i="1"/>
  <c r="R390" i="1"/>
  <c r="Q390" i="1"/>
  <c r="R416" i="1"/>
  <c r="H415" i="1"/>
  <c r="Q416" i="1"/>
  <c r="R424" i="1"/>
  <c r="S424" i="1" s="1"/>
  <c r="Q424" i="1"/>
  <c r="R59" i="1"/>
  <c r="S59" i="1" s="1"/>
  <c r="Q72" i="1"/>
  <c r="S145" i="1"/>
  <c r="S148" i="1"/>
  <c r="Q168" i="1"/>
  <c r="Q176" i="1"/>
  <c r="Q184" i="1"/>
  <c r="Q192" i="1"/>
  <c r="Q200" i="1"/>
  <c r="Q208" i="1"/>
  <c r="R221" i="1"/>
  <c r="S221" i="1" s="1"/>
  <c r="Q221" i="1"/>
  <c r="Q225" i="1"/>
  <c r="Q233" i="1"/>
  <c r="Q261" i="1"/>
  <c r="G265" i="1"/>
  <c r="G257" i="1" s="1"/>
  <c r="Q273" i="1"/>
  <c r="H275" i="1"/>
  <c r="R275" i="1"/>
  <c r="S276" i="1"/>
  <c r="Q282" i="1"/>
  <c r="R287" i="1"/>
  <c r="S287" i="1" s="1"/>
  <c r="Q287" i="1"/>
  <c r="R295" i="1"/>
  <c r="S295" i="1" s="1"/>
  <c r="Q295" i="1"/>
  <c r="R311" i="1"/>
  <c r="S311" i="1" s="1"/>
  <c r="F415" i="1"/>
  <c r="F380" i="1" s="1"/>
  <c r="R487" i="1"/>
  <c r="S487" i="1" s="1"/>
  <c r="Q487" i="1"/>
  <c r="R509" i="1"/>
  <c r="S509" i="1" s="1"/>
  <c r="Q509" i="1"/>
  <c r="S539" i="1"/>
  <c r="R565" i="1"/>
  <c r="S565" i="1" s="1"/>
  <c r="S569" i="1"/>
  <c r="H142" i="1"/>
  <c r="Q223" i="1"/>
  <c r="Q231" i="1"/>
  <c r="G251" i="1"/>
  <c r="G246" i="1" s="1"/>
  <c r="G239" i="1" s="1"/>
  <c r="Q259" i="1"/>
  <c r="R266" i="1"/>
  <c r="H265" i="1"/>
  <c r="Q276" i="1"/>
  <c r="F275" i="1"/>
  <c r="Q277" i="1"/>
  <c r="Q289" i="1"/>
  <c r="R293" i="1"/>
  <c r="S293" i="1" s="1"/>
  <c r="Q293" i="1"/>
  <c r="R361" i="1"/>
  <c r="S361" i="1" s="1"/>
  <c r="Q361" i="1"/>
  <c r="R382" i="1"/>
  <c r="H381" i="1"/>
  <c r="Q382" i="1"/>
  <c r="R402" i="1"/>
  <c r="S402" i="1" s="1"/>
  <c r="Q402" i="1"/>
  <c r="R410" i="1"/>
  <c r="S410" i="1" s="1"/>
  <c r="Q410" i="1"/>
  <c r="F523" i="1"/>
  <c r="Q525" i="1"/>
  <c r="F251" i="1"/>
  <c r="F246" i="1" s="1"/>
  <c r="F239" i="1" s="1"/>
  <c r="F308" i="1"/>
  <c r="F304" i="1" s="1"/>
  <c r="R375" i="1"/>
  <c r="H374" i="1"/>
  <c r="R400" i="1"/>
  <c r="S400" i="1" s="1"/>
  <c r="Q400" i="1"/>
  <c r="R408" i="1"/>
  <c r="S408" i="1" s="1"/>
  <c r="Q408" i="1"/>
  <c r="R413" i="1"/>
  <c r="S413" i="1" s="1"/>
  <c r="Q413" i="1"/>
  <c r="R422" i="1"/>
  <c r="S422" i="1" s="1"/>
  <c r="Q422" i="1"/>
  <c r="R435" i="1"/>
  <c r="S435" i="1" s="1"/>
  <c r="Q435" i="1"/>
  <c r="F458" i="1"/>
  <c r="F26" i="1" s="1"/>
  <c r="R517" i="1"/>
  <c r="S517" i="1" s="1"/>
  <c r="Q517" i="1"/>
  <c r="R594" i="1"/>
  <c r="Q319" i="1"/>
  <c r="Q321" i="1"/>
  <c r="Q323" i="1"/>
  <c r="Q325" i="1"/>
  <c r="Q364" i="1"/>
  <c r="R368" i="1"/>
  <c r="S368" i="1" s="1"/>
  <c r="Q368" i="1"/>
  <c r="S376" i="1"/>
  <c r="R398" i="1"/>
  <c r="S398" i="1" s="1"/>
  <c r="Q398" i="1"/>
  <c r="R406" i="1"/>
  <c r="S406" i="1" s="1"/>
  <c r="Q406" i="1"/>
  <c r="R420" i="1"/>
  <c r="S420" i="1" s="1"/>
  <c r="Q420" i="1"/>
  <c r="R428" i="1"/>
  <c r="S428" i="1" s="1"/>
  <c r="Q428" i="1"/>
  <c r="R441" i="1"/>
  <c r="S441" i="1" s="1"/>
  <c r="Q441" i="1"/>
  <c r="R515" i="1"/>
  <c r="S515" i="1" s="1"/>
  <c r="Q515" i="1"/>
  <c r="H512" i="1"/>
  <c r="R543" i="1"/>
  <c r="S543" i="1" s="1"/>
  <c r="Q543" i="1"/>
  <c r="R551" i="1"/>
  <c r="S551" i="1" s="1"/>
  <c r="Q551" i="1"/>
  <c r="H345" i="1"/>
  <c r="F351" i="1"/>
  <c r="F342" i="1" s="1"/>
  <c r="F335" i="1" s="1"/>
  <c r="Q357" i="1"/>
  <c r="R362" i="1"/>
  <c r="S362" i="1" s="1"/>
  <c r="Q362" i="1"/>
  <c r="Q377" i="1"/>
  <c r="F376" i="1"/>
  <c r="F371" i="1" s="1"/>
  <c r="S377" i="1"/>
  <c r="Q378" i="1"/>
  <c r="G389" i="1"/>
  <c r="R404" i="1"/>
  <c r="S404" i="1" s="1"/>
  <c r="Q404" i="1"/>
  <c r="R418" i="1"/>
  <c r="S418" i="1" s="1"/>
  <c r="Q418" i="1"/>
  <c r="R426" i="1"/>
  <c r="S426" i="1" s="1"/>
  <c r="Q426" i="1"/>
  <c r="R439" i="1"/>
  <c r="S439" i="1" s="1"/>
  <c r="Q439" i="1"/>
  <c r="S455" i="1"/>
  <c r="R451" i="1"/>
  <c r="S451" i="1" s="1"/>
  <c r="R460" i="1"/>
  <c r="S460" i="1" s="1"/>
  <c r="Q460" i="1"/>
  <c r="H458" i="1"/>
  <c r="R489" i="1"/>
  <c r="S489" i="1" s="1"/>
  <c r="Q489" i="1"/>
  <c r="R508" i="1"/>
  <c r="H506" i="1"/>
  <c r="H501" i="1" s="1"/>
  <c r="H494" i="1" s="1"/>
  <c r="Q544" i="1"/>
  <c r="F538" i="1"/>
  <c r="F527" i="1" s="1"/>
  <c r="R549" i="1"/>
  <c r="S549" i="1" s="1"/>
  <c r="Q549" i="1"/>
  <c r="Q595" i="1"/>
  <c r="Q594" i="1" s="1"/>
  <c r="Q589" i="1" s="1"/>
  <c r="Q582" i="1" s="1"/>
  <c r="F594" i="1"/>
  <c r="F589" i="1" s="1"/>
  <c r="F582" i="1" s="1"/>
  <c r="F581" i="1" s="1"/>
  <c r="Q394" i="1"/>
  <c r="Q411" i="1"/>
  <c r="S459" i="1"/>
  <c r="Q485" i="1"/>
  <c r="Q490" i="1"/>
  <c r="Q508" i="1"/>
  <c r="Q514" i="1"/>
  <c r="S520" i="1"/>
  <c r="R524" i="1"/>
  <c r="Q524" i="1"/>
  <c r="R547" i="1"/>
  <c r="S547" i="1" s="1"/>
  <c r="Q547" i="1"/>
  <c r="R554" i="1"/>
  <c r="S554" i="1" s="1"/>
  <c r="Q554" i="1"/>
  <c r="H572" i="1"/>
  <c r="R573" i="1"/>
  <c r="Q573" i="1"/>
  <c r="R578" i="1"/>
  <c r="S578" i="1" s="1"/>
  <c r="Q578" i="1"/>
  <c r="R606" i="1"/>
  <c r="H455" i="1"/>
  <c r="H451" i="1" s="1"/>
  <c r="N494" i="1"/>
  <c r="S513" i="1"/>
  <c r="R518" i="1"/>
  <c r="S518" i="1" s="1"/>
  <c r="Q518" i="1"/>
  <c r="R522" i="1"/>
  <c r="H521" i="1"/>
  <c r="G538" i="1"/>
  <c r="R545" i="1"/>
  <c r="S545" i="1" s="1"/>
  <c r="Q545" i="1"/>
  <c r="K581" i="1"/>
  <c r="S529" i="1"/>
  <c r="Q534" i="1"/>
  <c r="S570" i="1"/>
  <c r="Q574" i="1"/>
  <c r="Q579" i="1"/>
  <c r="S607" i="1"/>
  <c r="H538" i="1"/>
  <c r="R147" i="1" l="1"/>
  <c r="I238" i="1"/>
  <c r="M238" i="1"/>
  <c r="F274" i="1"/>
  <c r="Q528" i="1"/>
  <c r="O493" i="1"/>
  <c r="L21" i="1"/>
  <c r="G140" i="1"/>
  <c r="G24" i="1" s="1"/>
  <c r="M27" i="1"/>
  <c r="E334" i="1"/>
  <c r="K493" i="1"/>
  <c r="D238" i="1"/>
  <c r="P27" i="1"/>
  <c r="I27" i="1"/>
  <c r="Q251" i="1"/>
  <c r="Q246" i="1" s="1"/>
  <c r="Q239" i="1" s="1"/>
  <c r="N238" i="1"/>
  <c r="M334" i="1"/>
  <c r="K334" i="1"/>
  <c r="R528" i="1"/>
  <c r="D21" i="1"/>
  <c r="H581" i="1"/>
  <c r="E27" i="1"/>
  <c r="L334" i="1"/>
  <c r="O238" i="1"/>
  <c r="J20" i="1"/>
  <c r="J27" i="1"/>
  <c r="I334" i="1"/>
  <c r="G527" i="1"/>
  <c r="Q506" i="1"/>
  <c r="Q501" i="1" s="1"/>
  <c r="Q494" i="1" s="1"/>
  <c r="M493" i="1"/>
  <c r="D334" i="1"/>
  <c r="E22" i="1"/>
  <c r="J334" i="1"/>
  <c r="G511" i="1"/>
  <c r="G21" i="1" s="1"/>
  <c r="E238" i="1"/>
  <c r="H371" i="1"/>
  <c r="H48" i="1"/>
  <c r="I493" i="1"/>
  <c r="I20" i="1"/>
  <c r="R251" i="1"/>
  <c r="F36" i="1"/>
  <c r="F28" i="1" s="1"/>
  <c r="N493" i="1"/>
  <c r="G380" i="1"/>
  <c r="G334" i="1" s="1"/>
  <c r="F257" i="1"/>
  <c r="S264" i="1"/>
  <c r="Q52" i="1"/>
  <c r="Q147" i="1"/>
  <c r="R52" i="1"/>
  <c r="S52" i="1" s="1"/>
  <c r="E20" i="1"/>
  <c r="E24" i="1"/>
  <c r="K22" i="1"/>
  <c r="H527" i="1"/>
  <c r="H342" i="1"/>
  <c r="H335" i="1" s="1"/>
  <c r="L238" i="1"/>
  <c r="Q42" i="1"/>
  <c r="Q36" i="1" s="1"/>
  <c r="Q28" i="1" s="1"/>
  <c r="R42" i="1"/>
  <c r="S42" i="1" s="1"/>
  <c r="L22" i="1"/>
  <c r="P21" i="1"/>
  <c r="P22" i="1"/>
  <c r="K238" i="1"/>
  <c r="Q523" i="1"/>
  <c r="N334" i="1"/>
  <c r="N21" i="1"/>
  <c r="D22" i="1"/>
  <c r="G64" i="1"/>
  <c r="P20" i="1"/>
  <c r="L27" i="1"/>
  <c r="M20" i="1"/>
  <c r="J238" i="1"/>
  <c r="J22" i="1"/>
  <c r="O22" i="1"/>
  <c r="H274" i="1"/>
  <c r="L20" i="1"/>
  <c r="M21" i="1"/>
  <c r="P334" i="1"/>
  <c r="H380" i="1"/>
  <c r="I21" i="1"/>
  <c r="N22" i="1"/>
  <c r="D20" i="1"/>
  <c r="D19" i="1" s="1"/>
  <c r="D27" i="1"/>
  <c r="O20" i="1"/>
  <c r="O27" i="1"/>
  <c r="K27" i="1"/>
  <c r="K20" i="1"/>
  <c r="Q156" i="1"/>
  <c r="Q79" i="1"/>
  <c r="I22" i="1"/>
  <c r="I19" i="1" s="1"/>
  <c r="O21" i="1"/>
  <c r="J21" i="1"/>
  <c r="Q512" i="1"/>
  <c r="Q511" i="1" s="1"/>
  <c r="Q351" i="1"/>
  <c r="Q342" i="1" s="1"/>
  <c r="Q335" i="1" s="1"/>
  <c r="Q265" i="1"/>
  <c r="L19" i="1"/>
  <c r="K21" i="1"/>
  <c r="F493" i="1"/>
  <c r="Q538" i="1"/>
  <c r="Q311" i="1"/>
  <c r="Q275" i="1"/>
  <c r="G238" i="1"/>
  <c r="Q458" i="1"/>
  <c r="Q65" i="1"/>
  <c r="Q49" i="1"/>
  <c r="Q48" i="1" s="1"/>
  <c r="G26" i="1"/>
  <c r="M22" i="1"/>
  <c r="Q144" i="1"/>
  <c r="Q140" i="1" s="1"/>
  <c r="Q24" i="1" s="1"/>
  <c r="E21" i="1"/>
  <c r="E19" i="1" s="1"/>
  <c r="N27" i="1"/>
  <c r="Q527" i="1"/>
  <c r="G22" i="1"/>
  <c r="G493" i="1"/>
  <c r="G20" i="1"/>
  <c r="G27" i="1"/>
  <c r="R458" i="1"/>
  <c r="S458" i="1" s="1"/>
  <c r="S275" i="1"/>
  <c r="H257" i="1"/>
  <c r="H238" i="1" s="1"/>
  <c r="S96" i="1"/>
  <c r="R95" i="1"/>
  <c r="S95" i="1" s="1"/>
  <c r="Q572" i="1"/>
  <c r="Q26" i="1" s="1"/>
  <c r="Q581" i="1"/>
  <c r="H334" i="1"/>
  <c r="F238" i="1"/>
  <c r="S266" i="1"/>
  <c r="R265" i="1"/>
  <c r="S265" i="1" s="1"/>
  <c r="Q389" i="1"/>
  <c r="S259" i="1"/>
  <c r="R258" i="1"/>
  <c r="H64" i="1"/>
  <c r="H22" i="1" s="1"/>
  <c r="R29" i="1"/>
  <c r="S30" i="1"/>
  <c r="R79" i="1"/>
  <c r="S79" i="1" s="1"/>
  <c r="S528" i="1"/>
  <c r="S508" i="1"/>
  <c r="R506" i="1"/>
  <c r="F334" i="1"/>
  <c r="S382" i="1"/>
  <c r="R381" i="1"/>
  <c r="S522" i="1"/>
  <c r="R521" i="1"/>
  <c r="S521" i="1" s="1"/>
  <c r="R512" i="1"/>
  <c r="R602" i="1"/>
  <c r="S602" i="1" s="1"/>
  <c r="S606" i="1"/>
  <c r="S573" i="1"/>
  <c r="R572" i="1"/>
  <c r="S572" i="1" s="1"/>
  <c r="H26" i="1"/>
  <c r="S375" i="1"/>
  <c r="R374" i="1"/>
  <c r="Q381" i="1"/>
  <c r="Q258" i="1"/>
  <c r="Q257" i="1" s="1"/>
  <c r="R538" i="1"/>
  <c r="S538" i="1" s="1"/>
  <c r="Q281" i="1"/>
  <c r="Q415" i="1"/>
  <c r="S390" i="1"/>
  <c r="R389" i="1"/>
  <c r="S389" i="1" s="1"/>
  <c r="Q95" i="1"/>
  <c r="N20" i="1"/>
  <c r="R156" i="1"/>
  <c r="R140" i="1"/>
  <c r="S147" i="1"/>
  <c r="S66" i="1"/>
  <c r="R65" i="1"/>
  <c r="H36" i="1"/>
  <c r="H28" i="1" s="1"/>
  <c r="F20" i="1"/>
  <c r="S416" i="1"/>
  <c r="R415" i="1"/>
  <c r="S415" i="1" s="1"/>
  <c r="R523" i="1"/>
  <c r="S523" i="1" s="1"/>
  <c r="S524" i="1"/>
  <c r="Q376" i="1"/>
  <c r="Q371" i="1" s="1"/>
  <c r="H511" i="1"/>
  <c r="H21" i="1" s="1"/>
  <c r="S594" i="1"/>
  <c r="R589" i="1"/>
  <c r="S353" i="1"/>
  <c r="R351" i="1"/>
  <c r="S282" i="1"/>
  <c r="R281" i="1"/>
  <c r="S281" i="1" s="1"/>
  <c r="H140" i="1"/>
  <c r="H24" i="1" s="1"/>
  <c r="F24" i="1"/>
  <c r="F64" i="1"/>
  <c r="F22" i="1" s="1"/>
  <c r="S58" i="1"/>
  <c r="R57" i="1"/>
  <c r="S57" i="1" s="1"/>
  <c r="F48" i="1"/>
  <c r="F21" i="1" s="1"/>
  <c r="S40" i="1"/>
  <c r="R39" i="1"/>
  <c r="Q274" i="1" l="1"/>
  <c r="J19" i="1"/>
  <c r="P19" i="1"/>
  <c r="M19" i="1"/>
  <c r="Q20" i="1"/>
  <c r="N19" i="1"/>
  <c r="O19" i="1"/>
  <c r="S251" i="1"/>
  <c r="R246" i="1"/>
  <c r="R48" i="1"/>
  <c r="H493" i="1"/>
  <c r="K19" i="1"/>
  <c r="Q493" i="1"/>
  <c r="Q64" i="1"/>
  <c r="F27" i="1"/>
  <c r="H20" i="1"/>
  <c r="H19" i="1" s="1"/>
  <c r="H27" i="1"/>
  <c r="S29" i="1"/>
  <c r="S39" i="1"/>
  <c r="R36" i="1"/>
  <c r="S36" i="1" s="1"/>
  <c r="S374" i="1"/>
  <c r="R371" i="1"/>
  <c r="S371" i="1" s="1"/>
  <c r="R380" i="1"/>
  <c r="S380" i="1" s="1"/>
  <c r="S381" i="1"/>
  <c r="S589" i="1"/>
  <c r="R582" i="1"/>
  <c r="S351" i="1"/>
  <c r="R342" i="1"/>
  <c r="S140" i="1"/>
  <c r="R24" i="1"/>
  <c r="S24" i="1" s="1"/>
  <c r="Q238" i="1"/>
  <c r="Q21" i="1"/>
  <c r="R527" i="1"/>
  <c r="S527" i="1" s="1"/>
  <c r="S48" i="1"/>
  <c r="F19" i="1"/>
  <c r="S65" i="1"/>
  <c r="R64" i="1"/>
  <c r="R26" i="1"/>
  <c r="S26" i="1" s="1"/>
  <c r="S156" i="1"/>
  <c r="Q380" i="1"/>
  <c r="Q334" i="1" s="1"/>
  <c r="R511" i="1"/>
  <c r="S511" i="1" s="1"/>
  <c r="S512" i="1"/>
  <c r="S506" i="1"/>
  <c r="R501" i="1"/>
  <c r="S258" i="1"/>
  <c r="R257" i="1"/>
  <c r="S257" i="1" s="1"/>
  <c r="R274" i="1"/>
  <c r="S274" i="1" s="1"/>
  <c r="G19" i="1"/>
  <c r="Q27" i="1"/>
  <c r="R239" i="1" l="1"/>
  <c r="S239" i="1" s="1"/>
  <c r="S246" i="1"/>
  <c r="S501" i="1"/>
  <c r="R494" i="1"/>
  <c r="R238" i="1"/>
  <c r="S238" i="1" s="1"/>
  <c r="R21" i="1"/>
  <c r="S21" i="1" s="1"/>
  <c r="S582" i="1"/>
  <c r="R581" i="1"/>
  <c r="S581" i="1" s="1"/>
  <c r="Q22" i="1"/>
  <c r="Q19" i="1" s="1"/>
  <c r="S342" i="1"/>
  <c r="R335" i="1"/>
  <c r="S64" i="1"/>
  <c r="R22" i="1"/>
  <c r="S22" i="1" s="1"/>
  <c r="R28" i="1"/>
  <c r="S494" i="1" l="1"/>
  <c r="R493" i="1"/>
  <c r="S493" i="1" s="1"/>
  <c r="R334" i="1"/>
  <c r="S334" i="1" s="1"/>
  <c r="S335" i="1"/>
  <c r="R27" i="1"/>
  <c r="S27" i="1" s="1"/>
  <c r="S28" i="1"/>
  <c r="R20" i="1"/>
  <c r="S20" i="1" l="1"/>
  <c r="R19" i="1"/>
  <c r="S19" i="1" l="1"/>
</calcChain>
</file>

<file path=xl/sharedStrings.xml><?xml version="1.0" encoding="utf-8"?>
<sst xmlns="http://schemas.openxmlformats.org/spreadsheetml/2006/main" count="2648" uniqueCount="1203">
  <si>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</si>
  <si>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</si>
  <si>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</si>
  <si>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</si>
  <si>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12 месяцев 2021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</si>
  <si>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</si>
  <si>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</si>
  <si>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</si>
  <si>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16.12.2021 № 19@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</si>
  <si>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</si>
  <si>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</si>
  <si>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</si>
  <si>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</si>
  <si>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</si>
  <si>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01.01.2021 года, млн рублей 
(с НДС) </t>
  </si>
  <si>
    <t xml:space="preserve">Остаток финансирования капитальных вложений 
на  01.01.2021 года  в прогнозных ценах соответствующих лет,  млн рублей (с НДС) </t>
  </si>
  <si>
    <t>Финансирование капитальных вложений года 2021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</si>
  <si>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</si>
  <si>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</si>
  <si>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</si>
  <si>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</si>
  <si>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</si>
  <si>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</si>
  <si>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</si>
  <si>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</si>
  <si>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</si>
  <si>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</si>
  <si>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</si>
  <si>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</si>
  <si>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</si>
  <si>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</si>
  <si>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</si>
  <si>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</si>
  <si>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</si>
  <si>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</si>
  <si>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</si>
  <si>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</si>
  <si>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</si>
  <si>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</si>
  <si>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</si>
  <si>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</si>
  <si>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</si>
  <si>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</si>
  <si>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</si>
  <si>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</si>
  <si>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</si>
  <si>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</si>
  <si>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</si>
  <si>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</si>
  <si>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</si>
  <si>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</si>
  <si>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</si>
  <si>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</si>
  <si>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</si>
  <si>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</si>
  <si>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</si>
  <si>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</si>
  <si>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Перенос сроков выполнения работ.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</si>
  <si>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</si>
  <si>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</si>
  <si>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</si>
  <si>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</si>
  <si>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</si>
  <si>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</si>
  <si>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</si>
  <si>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</si>
  <si>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</si>
  <si>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</si>
  <si>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</si>
  <si>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</si>
  <si>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</si>
  <si>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</si>
  <si>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</si>
  <si>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</si>
  <si>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</si>
  <si>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</si>
  <si>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</si>
  <si>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</si>
  <si>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</si>
  <si>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</si>
  <si>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</si>
  <si>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</si>
  <si>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</si>
  <si>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</si>
  <si>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</si>
  <si>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</si>
  <si>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 xml:space="preserve">Уменьшение стоимости проекта и давальческих материалов по результатам закупочных процедур. 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</si>
  <si>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</si>
  <si>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</si>
  <si>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</si>
  <si>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</si>
  <si>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</si>
  <si>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</si>
  <si>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</si>
  <si>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</si>
  <si>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</si>
  <si>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</si>
  <si>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</si>
  <si>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</si>
  <si>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</si>
  <si>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</si>
  <si>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</si>
  <si>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</si>
  <si>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Отставание подрядчика от графика производства ПИР.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</si>
  <si>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</si>
  <si>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</si>
  <si>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 xml:space="preserve">Позднее заключение договора и низкие темпы выполнения работ подрядной организацией. Планируется продление сроков выполнения работ, с выставлением штрафных санкций.    </t>
  </si>
  <si>
    <t>Расширение автоматической котельной в п. Некрасовка с приростом мощности на 5,59 Гкал/ч</t>
  </si>
  <si>
    <t>H_505-ХТСКх-30-1</t>
  </si>
  <si>
    <t xml:space="preserve">Отставание подрядной организации от графика производства работ. Длительные сроки поставки оборудования.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</si>
  <si>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</si>
  <si>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</si>
  <si>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</si>
  <si>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</si>
  <si>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Подрядчиком не выполнен график проведения работ. Реализация проекта продолжится в следующем отчетном периоде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</si>
  <si>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</si>
  <si>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</si>
  <si>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</si>
  <si>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</si>
  <si>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Изменение  условий оплаты по результатам заключения договоров/доп. Соглашений</t>
  </si>
  <si>
    <t>Наращивание золоотвала №2 (1 очередь) Хабаровской ТЭЦ-3 на 1800 тыс. м3</t>
  </si>
  <si>
    <t>H_505-ХГ-57</t>
  </si>
  <si>
    <t>Отставания от графика выполнения и финансирования работ</t>
  </si>
  <si>
    <t>Реконструкция баков  аккумуляторов на ПНС-922 и ПНС-315 (СП ХТС)</t>
  </si>
  <si>
    <t>F_505-ХТСКх-15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</si>
  <si>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</si>
  <si>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</si>
  <si>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</si>
  <si>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</si>
  <si>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</si>
  <si>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</si>
  <si>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</si>
  <si>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</si>
  <si>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</si>
  <si>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</si>
  <si>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</si>
  <si>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</si>
  <si>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</si>
  <si>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</si>
  <si>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</si>
  <si>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</si>
  <si>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</si>
  <si>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</si>
  <si>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</si>
  <si>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</si>
  <si>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</si>
  <si>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</si>
  <si>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Погашение кредиторской задолженности</t>
  </si>
  <si>
    <t>Модернизация котлоагрегата ст. №1 БКЗ-75-39ФБ Николаевской ТЭЦ</t>
  </si>
  <si>
    <t>H_505-ХГ-98</t>
  </si>
  <si>
    <t xml:space="preserve"> Уменьшение стоимости материалов от запланированных.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</si>
  <si>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</si>
  <si>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</si>
  <si>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</si>
  <si>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</si>
  <si>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</si>
  <si>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</si>
  <si>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Позднее заключение договора подряда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</si>
  <si>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</si>
  <si>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</si>
  <si>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</si>
  <si>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</si>
  <si>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</si>
  <si>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</si>
  <si>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Выплата аванса на работы 2022 года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</si>
  <si>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</si>
  <si>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</si>
  <si>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</si>
  <si>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</si>
  <si>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</si>
  <si>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</si>
  <si>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</si>
  <si>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</si>
  <si>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</si>
  <si>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</si>
  <si>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</si>
  <si>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</si>
  <si>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</si>
  <si>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</si>
  <si>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</si>
  <si>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</si>
  <si>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</si>
  <si>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</si>
  <si>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</si>
  <si>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</si>
  <si>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</si>
  <si>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</si>
  <si>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</si>
  <si>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</si>
  <si>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</si>
  <si>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</si>
  <si>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</si>
  <si>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</si>
  <si>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</si>
  <si>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</si>
  <si>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</si>
  <si>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</si>
  <si>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По объекту приняты фактические затраты по аренде земельного участка, предусмотренные в договоре аренды, в сторону уменьшения.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</si>
  <si>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</si>
  <si>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</si>
  <si>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</si>
  <si>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</si>
  <si>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 xml:space="preserve">Отставание подрядчика от графика производства работ, и в связи с длительным проведением процедуры заключения договора на СМР. 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</si>
  <si>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</si>
  <si>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</si>
  <si>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К выполнению приняты работы по разработке ПИР, не завершённые в 2020 году, в связи с невыполнением Подрядчиком договорных сроков предоставления проектно-сметной документации.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</si>
  <si>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</si>
  <si>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</si>
  <si>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Длительное проведение закупочных процедур по выбору подрядной организации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</si>
  <si>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</si>
  <si>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</si>
  <si>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</si>
  <si>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</si>
  <si>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Отставание подрядчика от графика производства работ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</si>
  <si>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</si>
  <si>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</si>
  <si>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</si>
  <si>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</si>
  <si>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</si>
  <si>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</si>
  <si>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>Строительно - монтажные работы по объекту выполнены не в полом объёме, в связи с принятием решения о приостановлении реализации проекта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</si>
  <si>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</si>
  <si>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</si>
  <si>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</si>
  <si>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</si>
  <si>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</si>
  <si>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</si>
  <si>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Отставание проектировщика от графика производства работ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</si>
  <si>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</si>
  <si>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</si>
  <si>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</si>
  <si>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</si>
  <si>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</si>
  <si>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</si>
  <si>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</si>
  <si>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</si>
  <si>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</si>
  <si>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</si>
  <si>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</si>
  <si>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</si>
  <si>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</si>
  <si>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</si>
  <si>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</si>
  <si>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</si>
  <si>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</si>
  <si>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</si>
  <si>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</si>
  <si>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</si>
  <si>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</si>
  <si>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</si>
  <si>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</si>
  <si>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</si>
  <si>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Изменение сроков реализации проекта и объемов инвестиций обусловлено корректировкой графика реализации проекта в связи с поздним заключением договора на выполнение работ 2020 года.</t>
  </si>
  <si>
    <t>Техперевооружение комплекса инженерно-технических средств физической защиты Хабаровской ТЭЦ-2</t>
  </si>
  <si>
    <t>F_505-ХТСКх-5</t>
  </si>
  <si>
    <t>Погашение кредиторской задолженности 2020 года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</si>
  <si>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</si>
  <si>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</si>
  <si>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Длительное проведение закупочных процедур по выбору подрядных организаций</t>
  </si>
  <si>
    <t>Техперевооружение дымовой трубы СП Хабаровская ТЭЦ-2</t>
  </si>
  <si>
    <t>F_505-ХТСКх-32</t>
  </si>
  <si>
    <t>Не заключен договор на выполнение работ,из-за отсутсвия заявителей.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</si>
  <si>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</si>
  <si>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</si>
  <si>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</si>
  <si>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</si>
  <si>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Уменьшение сроков выполнения работ подрядной организации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</si>
  <si>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</si>
  <si>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</si>
  <si>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</si>
  <si>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</si>
  <si>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</si>
  <si>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</si>
  <si>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Нарушение графика производства работ контрагентом не позволило осуществить финансирование в полном объеме. Выставлена претензия подрядчику.</t>
  </si>
  <si>
    <t>Замена систем кондиционирования в здании Исполнительного аппарата АО "ДГК", 12 ШТ.</t>
  </si>
  <si>
    <t>J_505-ИА-7</t>
  </si>
  <si>
    <t>Длительное проведение закупочных процедур повлияло на сдвиг графика проведения работ и как следствие переход  финансирования гарантийных обязательств в следующий отчетный период</t>
  </si>
  <si>
    <t>Техперевооружение системы управления информационной безопасности, Исполнительный аппарат  АО "ДГК"</t>
  </si>
  <si>
    <t>K_505-ИА-8</t>
  </si>
  <si>
    <t>Установка приборов учета расхода топлива на тепловозы Хабаровская ТЭЦ-1 (Тепловоз маневровый ТЭМ 2А инв.B0200000016670;Тепловоз ТГМ 6Д B020019337- 2 шт.</t>
  </si>
  <si>
    <t>M_505-ХГ-187</t>
  </si>
  <si>
    <t>Проект включён в инвестиционную программу 2021 года внепланово для обеспечения необходимого контроля расхода дизельного топлива.</t>
  </si>
  <si>
    <t>Замена компрессора 2ВМ4 – 24/9 ст.№1 СП Хабаровская ТЭЦ-3</t>
  </si>
  <si>
    <t>L_505-ХГ-179</t>
  </si>
  <si>
    <t>Новый проект, включен в инвестиционную программу. Заключен договор на выполнение работ. В связи с задержкой поставки оборудования, не представлялось возможным приступить к работам в сроки, предусмотренные договором.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</si>
  <si>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</si>
  <si>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</si>
  <si>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</si>
  <si>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</si>
  <si>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</si>
  <si>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</si>
  <si>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</si>
  <si>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</si>
  <si>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</si>
  <si>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</si>
  <si>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</si>
  <si>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</si>
  <si>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</si>
  <si>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</si>
  <si>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</si>
  <si>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</si>
  <si>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</si>
  <si>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</si>
  <si>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</si>
  <si>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</si>
  <si>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Отставание подрялчика от графика производства работ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</si>
  <si>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</si>
  <si>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</si>
  <si>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</si>
  <si>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</si>
  <si>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Уменьшение объемов СМР,в связи с принятым решением об отказе от дальнейшего строительства РЭБ, планируемого в составе проекта.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</si>
  <si>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</si>
  <si>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</si>
  <si>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</si>
  <si>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</si>
  <si>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</si>
  <si>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</si>
  <si>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По объекту профинансированы фактические затраты по аренде земельного участка, предусмотренные в договоре аренды, в сторону уменьшения.</t>
  </si>
  <si>
    <t>Строительство золоотвала Амурской ТЭЦ (ёмкость 3189 тыс. м3, производительность 1200 т/час)</t>
  </si>
  <si>
    <t>F_505-ХГ-42</t>
  </si>
  <si>
    <t>Отклонение связано с высоким уровнем р. Амур в летне-осенний период времени, что не позволило Подрядчику выполнить работы согласно графику. Темпы будут наращиваться, до окончания действия договора будут выполнены в полном объеме.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</si>
  <si>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</si>
  <si>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</si>
  <si>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</si>
  <si>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</si>
  <si>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I_505-ХГ-130</t>
  </si>
  <si>
    <t>Корректировка графика реализации проекта по итогам 2020 года (Пролонгация сроков выполения работ подрядной организации). Увеличение цены договора.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</si>
  <si>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</si>
  <si>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</si>
  <si>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</si>
  <si>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</si>
  <si>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</si>
  <si>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</si>
  <si>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</si>
  <si>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</si>
  <si>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</si>
  <si>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</si>
  <si>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</si>
  <si>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</si>
  <si>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</si>
  <si>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</si>
  <si>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</si>
  <si>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</si>
  <si>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</si>
  <si>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</si>
  <si>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Увеличение стоимости в результате закупочных процедур.</t>
  </si>
  <si>
    <t>Покупка электрошкаф сушильный  LOIPLF-25/350-VS2 Амурская ТЭЦ-1, 1 шт.</t>
  </si>
  <si>
    <t>K_505-ХГ-45-319</t>
  </si>
  <si>
    <t>Уменьшение стоимости в результате закупочных процедур.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</si>
  <si>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</si>
  <si>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</si>
  <si>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</si>
  <si>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</si>
  <si>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</si>
  <si>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</si>
  <si>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</si>
  <si>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</si>
  <si>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</si>
  <si>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</si>
  <si>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Фактические расходы по  услугам агента, поставка запланирована на 2022 г.</t>
  </si>
  <si>
    <t>Покупка Установка  для испытания и прожига кабелей SEBA ВТ-5000-1, СП Хабаровская ТЭЦ-1, 1 шт.</t>
  </si>
  <si>
    <t>H_505-ХГ-45-195</t>
  </si>
  <si>
    <t>Покупка не состоялась по причине того, что завод-изготовитель  снял данное оборудование с производстсва.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</si>
  <si>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</si>
  <si>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</si>
  <si>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</si>
  <si>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</si>
  <si>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</si>
  <si>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</si>
  <si>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</si>
  <si>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</si>
  <si>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</si>
  <si>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</si>
  <si>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</si>
  <si>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</si>
  <si>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</si>
  <si>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</si>
  <si>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</si>
  <si>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</si>
  <si>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</si>
  <si>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</si>
  <si>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</si>
  <si>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</si>
  <si>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</si>
  <si>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</si>
  <si>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</si>
  <si>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</si>
  <si>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</si>
  <si>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</si>
  <si>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</si>
  <si>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</si>
  <si>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</si>
  <si>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</si>
  <si>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</si>
  <si>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</si>
  <si>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</si>
  <si>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</si>
  <si>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Отказ от приобретения данного оборудования, в связи с необходимостью приобретения приоритетного оборудования, в пределах утвержденных лимитов.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</si>
  <si>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</si>
  <si>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</si>
  <si>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</si>
  <si>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</si>
  <si>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</si>
  <si>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</si>
  <si>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</si>
  <si>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</si>
  <si>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</si>
  <si>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</si>
  <si>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</si>
  <si>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</si>
  <si>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не состоялась по причине того, что цена коммерческих предложений оказалась выше запланированной.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</si>
  <si>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</si>
  <si>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</si>
  <si>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</si>
  <si>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</si>
  <si>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</si>
  <si>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</si>
  <si>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</si>
  <si>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</si>
  <si>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</si>
  <si>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</si>
  <si>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</si>
  <si>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</si>
  <si>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</si>
  <si>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</si>
  <si>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</si>
  <si>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</si>
  <si>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</si>
  <si>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</si>
  <si>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</si>
  <si>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</si>
  <si>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</si>
  <si>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</si>
  <si>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</si>
  <si>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</si>
  <si>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</si>
  <si>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</si>
  <si>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</si>
  <si>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</si>
  <si>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</si>
  <si>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</si>
  <si>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Позднее заключение договора поставки не позволило осуществить финансирование в полном объеме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</si>
  <si>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</si>
  <si>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</si>
  <si>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</si>
  <si>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</si>
  <si>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</si>
  <si>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</si>
  <si>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</si>
  <si>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</si>
  <si>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</si>
  <si>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</si>
  <si>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</si>
  <si>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</si>
  <si>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</si>
  <si>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</si>
  <si>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</si>
  <si>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</si>
  <si>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</si>
  <si>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</si>
  <si>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</si>
  <si>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</si>
  <si>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</si>
  <si>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</si>
  <si>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</si>
  <si>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</si>
  <si>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</si>
  <si>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</si>
  <si>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Возникновение обязательств для финансирования по факту заключенного договора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</si>
  <si>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</si>
  <si>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</si>
  <si>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</si>
  <si>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</si>
  <si>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</si>
  <si>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</si>
  <si>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</si>
  <si>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</si>
  <si>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</si>
  <si>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</si>
  <si>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</si>
  <si>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</si>
  <si>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</si>
  <si>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</si>
  <si>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</si>
  <si>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</si>
  <si>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</si>
  <si>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</si>
  <si>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</si>
  <si>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</si>
  <si>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</si>
  <si>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</si>
  <si>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</si>
  <si>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</si>
  <si>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</si>
  <si>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</si>
  <si>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</si>
  <si>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</si>
  <si>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</si>
  <si>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</si>
  <si>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</si>
  <si>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</si>
  <si>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Не выполнены запланированные работы по оформлению патентов.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</si>
  <si>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</si>
  <si>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</si>
  <si>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>Длительное проведение процедуры заключения договора на выполнение работ.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</si>
  <si>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</si>
  <si>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</si>
  <si>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</si>
  <si>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</si>
  <si>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</si>
  <si>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</si>
  <si>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</si>
  <si>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</si>
  <si>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</si>
  <si>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</si>
  <si>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</si>
  <si>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</si>
  <si>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</si>
  <si>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</si>
  <si>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</si>
  <si>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</si>
  <si>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</si>
  <si>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</si>
  <si>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</si>
  <si>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</si>
  <si>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</si>
  <si>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Договор расторгнут в связи с невыполнением Исполнителем договорных обязательств.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</si>
  <si>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</si>
  <si>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</si>
  <si>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Финансирование ГУ в 2021 году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</si>
  <si>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</si>
  <si>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</si>
  <si>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</si>
  <si>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</si>
  <si>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</si>
  <si>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</si>
  <si>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</si>
  <si>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Экономия от закупочных процедур.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</si>
  <si>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</si>
  <si>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</si>
  <si>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</si>
  <si>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</si>
  <si>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</si>
  <si>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</si>
  <si>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</si>
  <si>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</si>
  <si>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Оплата ГУ в 2022 согласно договорным условиям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</si>
  <si>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</si>
  <si>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</si>
  <si>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</si>
  <si>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</si>
  <si>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</si>
  <si>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Перераспределение прочих затрат ОКСа.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</si>
  <si>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</si>
  <si>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</si>
  <si>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</si>
  <si>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</si>
  <si>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</si>
  <si>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</si>
  <si>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</si>
  <si>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</si>
  <si>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</si>
  <si>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</si>
  <si>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Перенос сроков выполнения на более позднюю дату, сдвижка финансирования на 2022 год</t>
  </si>
  <si>
    <t>H_505-АГ-41</t>
  </si>
  <si>
    <t>Финансирование подрядных работ согласно договорным условиям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</si>
  <si>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</si>
  <si>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</si>
  <si>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</si>
  <si>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</si>
  <si>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</si>
  <si>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</si>
  <si>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</si>
  <si>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</si>
  <si>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Перенос сроков проведения торгов из-за отсутствия заявок от участников, позднее заключение договора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</si>
  <si>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</si>
  <si>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</si>
  <si>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</si>
  <si>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</si>
  <si>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</si>
  <si>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Досрочное выполнение работ Подрядчиком, выплата ГУ в 2021 году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</si>
  <si>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</si>
  <si>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</si>
  <si>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</si>
  <si>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</si>
  <si>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</si>
  <si>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</si>
  <si>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</si>
  <si>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</si>
  <si>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Увеличение сроков выполнения работ подрядной организации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</si>
  <si>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</si>
  <si>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</si>
  <si>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</si>
  <si>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</si>
  <si>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</si>
  <si>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</si>
  <si>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Отставание от графика производства работ, перенос финансирования на 2022 год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</si>
  <si>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</si>
  <si>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</si>
  <si>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</si>
  <si>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</si>
  <si>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</si>
  <si>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</si>
  <si>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</si>
  <si>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</si>
  <si>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</si>
  <si>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</si>
  <si>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</si>
  <si>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</si>
  <si>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Перенос работ на январь 2022 г.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</si>
  <si>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</si>
  <si>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</si>
  <si>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Новый проект Включен на основании предписания Госпожнадзора по гроду Благовещенску от 16.12.2019 № 170/1/1. Приняты к учету прочие затраты.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</si>
  <si>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</si>
  <si>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</si>
  <si>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</si>
  <si>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</si>
  <si>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</si>
  <si>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</si>
  <si>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</si>
  <si>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</si>
  <si>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</si>
  <si>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</si>
  <si>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</si>
  <si>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</si>
  <si>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</si>
  <si>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</si>
  <si>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</si>
  <si>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</si>
  <si>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</si>
  <si>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</si>
  <si>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</si>
  <si>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</si>
  <si>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</si>
  <si>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</si>
  <si>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</si>
  <si>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</si>
  <si>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</si>
  <si>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 xml:space="preserve">В связи с исключением из ГКПЗ 2021 г. автомобильной техники в соответствии с письмом ПАО «РусГидро» от 10.09.2020 г. № 5432.ВХ «О закупке автомобильной продукции» 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</si>
  <si>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</si>
  <si>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</si>
  <si>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</si>
  <si>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</si>
  <si>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</si>
  <si>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</si>
  <si>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</si>
  <si>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</si>
  <si>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</si>
  <si>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</si>
  <si>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 xml:space="preserve">Позднее заключение договора поставки 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</si>
  <si>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</si>
  <si>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</si>
  <si>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</si>
  <si>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</si>
  <si>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Экономия от закупочных процедур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</si>
  <si>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</si>
  <si>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</si>
  <si>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</si>
  <si>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</si>
  <si>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</si>
  <si>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</si>
  <si>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Увеличение стоимости проекта по результатам закупочных процедур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</si>
  <si>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</si>
  <si>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</si>
  <si>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</si>
  <si>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</si>
  <si>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</si>
  <si>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</si>
  <si>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</si>
  <si>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</si>
  <si>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</si>
  <si>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</si>
  <si>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</si>
  <si>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</si>
  <si>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</si>
  <si>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</si>
  <si>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</si>
  <si>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</si>
  <si>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</si>
  <si>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</si>
  <si>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</si>
  <si>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</si>
  <si>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</si>
  <si>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</si>
  <si>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</si>
  <si>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</si>
  <si>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</si>
  <si>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</si>
  <si>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</si>
  <si>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</si>
  <si>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</si>
  <si>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</si>
  <si>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</si>
  <si>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</si>
  <si>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</si>
  <si>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Дополнительные заявки потребителей на строительство новых тепловых сетей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</si>
  <si>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</si>
  <si>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</si>
  <si>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</si>
  <si>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</si>
  <si>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</si>
  <si>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</si>
  <si>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</si>
  <si>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</si>
  <si>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</si>
  <si>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</si>
  <si>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</si>
  <si>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</si>
  <si>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</si>
  <si>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</si>
  <si>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</si>
  <si>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</si>
  <si>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</si>
  <si>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</si>
  <si>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>изменение  условий оплаты по результатам заключения договоров/доп. Соглашений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</si>
  <si>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</si>
  <si>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</si>
  <si>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</si>
  <si>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</si>
  <si>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</si>
  <si>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</si>
  <si>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</si>
  <si>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</si>
  <si>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</si>
  <si>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</si>
  <si>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изменение  условий оплаты по результатам заключения договоров/доп. Соглашений.Увеличение цены договора по причине роста стоимости трубной продукции. 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</si>
  <si>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</si>
  <si>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</si>
  <si>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</si>
  <si>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</si>
  <si>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</si>
  <si>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</si>
  <si>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Корректировка сроков выполнения работ в следствии отсутствия договора по причине длительных закупочных процедур. Выполнение работ перенесено на 2022г.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</si>
  <si>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</si>
  <si>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</si>
  <si>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</si>
  <si>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</si>
  <si>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</si>
  <si>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</si>
  <si>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</si>
  <si>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</si>
  <si>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</si>
  <si>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</si>
  <si>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</si>
  <si>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</si>
  <si>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</si>
  <si>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</si>
  <si>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</si>
  <si>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</si>
  <si>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</si>
  <si>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</si>
  <si>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</si>
  <si>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</si>
  <si>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</si>
  <si>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</si>
  <si>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 xml:space="preserve">Корректировка сроков выполнения работ в связи с возникшей необходимостью пересмотра технических решений по реализации ИП. Перенос работ на 2022г. 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</si>
  <si>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</si>
  <si>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</si>
  <si>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</si>
  <si>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</si>
  <si>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Перенос работ по причине не состоявшейся закупочной процедуры 2021г. в связи со значительным удорожанием продукции у производителей. Не заявился не один участник.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</si>
  <si>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</si>
  <si>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</si>
  <si>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</si>
  <si>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</si>
  <si>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Корректировка сроков выполнения работ в следствие возникшей необходимости устранения замечаний в технических требованиях к поставке ПТК АСУ ТП. Срок окончания договора ПИР 30.04.2022.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</si>
  <si>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</si>
  <si>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</si>
  <si>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</si>
  <si>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</si>
  <si>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Исключение проекта из ИПР, по причине неактуальности, вследствие внесения изменений в методику расчета ИТС оборудования.</t>
  </si>
  <si>
    <t>3.3.2</t>
  </si>
  <si>
    <t>Модернизация АСУ и ТП котельного оборудования  СП Приморские тепловые сети</t>
  </si>
  <si>
    <t>I_505-ПГт-104</t>
  </si>
  <si>
    <t xml:space="preserve">Корректировка срока выполнения работ в следствие срыва сроков разработки ПСД по причине длительного выбора поставщика ПТК. Поставщик согласован 22.10.2021. 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</si>
  <si>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</si>
  <si>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</si>
  <si>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</si>
  <si>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</si>
  <si>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</si>
  <si>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</si>
  <si>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</si>
  <si>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</si>
  <si>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</si>
  <si>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</si>
  <si>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</si>
  <si>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</si>
  <si>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</si>
  <si>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</si>
  <si>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</si>
  <si>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</si>
  <si>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</si>
  <si>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</si>
  <si>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</si>
  <si>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</si>
  <si>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</si>
  <si>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</si>
  <si>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</si>
  <si>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</si>
  <si>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</si>
  <si>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</si>
  <si>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</si>
  <si>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Перенос работ на 2022г. После расторжения договора по инициативе подрядчика, повторное проведение закупочной процедуры и заключение договора 04.10.2021. В  связи с сжатыми сроками выполнения работ и началом отопительного сезона 2021/2022 заключено доп.соглашение со сроком окончания работ – октябрь 2022 года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</si>
  <si>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</si>
  <si>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</si>
  <si>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</si>
  <si>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</si>
  <si>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</si>
  <si>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</si>
  <si>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Корректировка стоимости работ по причине удорожания металопродукции.  Доп. соглашение от 04.10.2021.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</si>
  <si>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</si>
  <si>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</si>
  <si>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</si>
  <si>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</si>
  <si>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Перераспределение затрат на содержание ОКС. Изменение объема работ и удорожание стоимости проекта в следствие роста стоимости металлопродукции у производителя (Протокол заседания ЦЗК АО "ДГК" №777-2 от 23.09.2021). Освоение затрат по фактически выполненным объемам с опережением графика работ. Доп. соглашение к договору от  04.10.2021.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</si>
  <si>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</si>
  <si>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</si>
  <si>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Расторжение договора по инициативе подрядчика (В связи со снижением финансового положения подрядчика и отказа банков в кредите).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</si>
  <si>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</si>
  <si>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</si>
  <si>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</si>
  <si>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</si>
  <si>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</si>
  <si>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</si>
  <si>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 xml:space="preserve"> Выполнение работ перенесено на 2022г. отсутствие договора по причине длительных закупочных процедур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</si>
  <si>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</si>
  <si>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</si>
  <si>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</si>
  <si>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</si>
  <si>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</si>
  <si>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</si>
  <si>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</si>
  <si>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</si>
  <si>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</si>
  <si>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</si>
  <si>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</si>
  <si>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</si>
  <si>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</si>
  <si>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Перенос работ на 2022г  по причине не состоявшейся закупочной процедуры 2021г.Значительное удорожание продукции у производителей. Не заявился не один участник. Финансирование по факту поставленного оборудования.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</si>
  <si>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</si>
  <si>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</si>
  <si>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Отсутствие договора СМР в 2021г в связи с продлением срока выполнения ПИР.Перенос строительно-монтажных работ на 2022г.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</si>
  <si>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</si>
  <si>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</si>
  <si>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</si>
  <si>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</si>
  <si>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</si>
  <si>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</si>
  <si>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Модернизация участка холодного водоснабжения (2 очередь) Партизанской ГРЭС</t>
  </si>
  <si>
    <t>J_505-ПГг-103</t>
  </si>
  <si>
    <t>Проект 2021 года исключен из ИПР в связи с передачей объекта в собственность администрации г. Партизанск.</t>
  </si>
  <si>
    <t>Установка АОПО для ВЛ 110 кВ Партизанская ГРЭС – Находка тяговая СП Партизанская ГРЭС</t>
  </si>
  <si>
    <t>J_505-ПГг-111</t>
  </si>
  <si>
    <t>Корректировка срока реализации проекта (Перенос работ на 2022г) вследствие длительного согласования АО «ДРСК» проектной документации и ОТР.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</si>
  <si>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</si>
  <si>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</si>
  <si>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</si>
  <si>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</si>
  <si>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</si>
  <si>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</si>
  <si>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</si>
  <si>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</si>
  <si>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</si>
  <si>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</si>
  <si>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Отсутствие договора на СМР по причине позднего заключения договора на выкуп проектной документации вследствие длительного согласования АО «ДРСК» проектной документации и ОТР.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</si>
  <si>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</si>
  <si>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</si>
  <si>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</si>
  <si>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</si>
  <si>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Неисполнение договорных обязательств подрядчиком.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</si>
  <si>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</si>
  <si>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</si>
  <si>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</si>
  <si>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</si>
  <si>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</si>
  <si>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</si>
  <si>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</si>
  <si>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</si>
  <si>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Неисполнение договорных обязательств. В адрес подрядчика выставлены штрафные санкции.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</si>
  <si>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</si>
  <si>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</si>
  <si>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</si>
  <si>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</si>
  <si>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Перенос срока выполнения работ. Договор на выполнение работ не заключен, не заявился ни один участник.</t>
  </si>
  <si>
    <t>Замена бака аккумулятора  емк. 3 000 м3 ст.№2 КЦ-1 СП Приморские тепловые сети</t>
  </si>
  <si>
    <t>K_505-ПГт-138</t>
  </si>
  <si>
    <t>Неисполнение договорных обязательств. В адрес подрядчика направлена притензия.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</si>
  <si>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</si>
  <si>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</si>
  <si>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</si>
  <si>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</si>
  <si>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</si>
  <si>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</si>
  <si>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приборов учета расхода топлива на тепловозы Артемовской ТЭЦ (ТЭМ-2У  Инв. №2670105; ТЭМ-1 Инв. №2670048 -2 шт.</t>
  </si>
  <si>
    <t>M_505-ПГг-142</t>
  </si>
  <si>
    <t>Модернизация тепловоза    (ПримГРЭС)</t>
  </si>
  <si>
    <t>F_505-ЛуТЭК-10</t>
  </si>
  <si>
    <t xml:space="preserve">Не выплачены подрядчику гарантийные удержания, оплата которых, согласно условиям договора, осуществляется после подписания КС-11. Контрагентом не возвращен, направленый ранее, подписанный Акт приемки законченного строительством объекта. 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</si>
  <si>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</si>
  <si>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</si>
  <si>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</si>
  <si>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</si>
  <si>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</si>
  <si>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</si>
  <si>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</si>
  <si>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</si>
  <si>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</si>
  <si>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</si>
  <si>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</si>
  <si>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</si>
  <si>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</si>
  <si>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</si>
  <si>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</si>
  <si>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</si>
  <si>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</si>
  <si>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J_505-ПГг-96</t>
  </si>
  <si>
    <t>Изменение стоимости проекта и объемов инвестиций по годам реалиазции в соответствии с заключенным доп. соглашением к договору на проектирование в связи с внесением изменений в технические решения реализации проекта по решению ПАО "РусГидро"и в титул проекта (протокол совещания от 11.06.2020 №11прс), где в качестве основного варианта Проекта выбран вариант замены 6-ти существующих котлоагрегатов БКЗ-210-140 на 3 котлоагрегата Е-540-13,8 ГМ).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</si>
  <si>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</si>
  <si>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</si>
  <si>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 ДЭТ-400Б1З2, СП Артемовская ТЭЦ,, кол-во 5 шт.</t>
  </si>
  <si>
    <t>F_505-ПГг-39-1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</si>
  <si>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</si>
  <si>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</si>
  <si>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</si>
  <si>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</si>
  <si>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Приобретено по стоимости ниже 40 тыс.руб., отнесено к ТМЦ.</t>
  </si>
  <si>
    <t>I_505-ПГг-39-56</t>
  </si>
  <si>
    <t>Покупка лебедки электрической ТЛ-9А СП Приморские тепловые сети, 1 шт</t>
  </si>
  <si>
    <t>K_505-ПГт-11-94</t>
  </si>
  <si>
    <t>Проект исключен из закупки по причине значительного удорожания.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</si>
  <si>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</si>
  <si>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</si>
  <si>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</si>
  <si>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</si>
  <si>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</si>
  <si>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</si>
  <si>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</si>
  <si>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</si>
  <si>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</si>
  <si>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</si>
  <si>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</si>
  <si>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</si>
  <si>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</si>
  <si>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</si>
  <si>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</si>
  <si>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</si>
  <si>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</si>
  <si>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</si>
  <si>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</si>
  <si>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</si>
  <si>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</si>
  <si>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</si>
  <si>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Закупка исключена, по причине значительного удорожания.</t>
  </si>
  <si>
    <t>Покупка метеоскоп-М, 1шт СП Приморские тепловые сети</t>
  </si>
  <si>
    <t>K_505-ПГт-11-111</t>
  </si>
  <si>
    <t>Увеличение стоимости оборудования по итогам проведения закупочных процедур.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</si>
  <si>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</si>
  <si>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</si>
  <si>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</si>
  <si>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</si>
  <si>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</si>
  <si>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</si>
  <si>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</si>
  <si>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</si>
  <si>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</si>
  <si>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</si>
  <si>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</si>
  <si>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</si>
  <si>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</si>
  <si>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</si>
  <si>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Корректировка стоимости оборудования связана с изменением условий заключенного договора на поставку оборудования. 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</si>
  <si>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</si>
  <si>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</si>
  <si>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</si>
  <si>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</si>
  <si>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процедуры, поставка в соответствии с уловиями договора (2022г).</t>
  </si>
  <si>
    <t>Покупка фронтального погрузчика, СП Артемовская ТЭЦ, кол-во 1 шт</t>
  </si>
  <si>
    <t>L_505-ПГг-39-182</t>
  </si>
  <si>
    <t>Проект исключен из инвестиционной программы в связи с изменившимися производственными потребностями, в том числе с учетом решения по строительству новой Артемовской ТЭЦ-2.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</si>
  <si>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</si>
  <si>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</si>
  <si>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Исключен из ИПР, вследствии решения РГ о перевода автотраспорта на аутсорсинг.</t>
  </si>
  <si>
    <t>Покупка локомобиля МART-3 УРАЛ NEXT 2 шт (СП ПТС)</t>
  </si>
  <si>
    <t>K_505-ПГт-11-116</t>
  </si>
  <si>
    <t>Отсутствие договора поставки вследствии длительных закупочных процедур (повторные торги).</t>
  </si>
  <si>
    <t>Покупка автомобиля УАЗ Патриот, 1 шт, Приморские тепловые сети</t>
  </si>
  <si>
    <t>L_505-ПГт-11-122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</si>
  <si>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</si>
  <si>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</si>
  <si>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финансирование в соответствиии с условиями договора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</si>
  <si>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</si>
  <si>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</si>
  <si>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Договор на выполнение работ не заключен. Длительное согласование Проектно-сметной документации.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</si>
  <si>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</si>
  <si>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</si>
  <si>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</si>
  <si>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</si>
  <si>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</si>
  <si>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</si>
  <si>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</si>
  <si>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</si>
  <si>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</si>
  <si>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</si>
  <si>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</si>
  <si>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</si>
  <si>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</si>
  <si>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</si>
  <si>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</si>
  <si>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</si>
  <si>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</si>
  <si>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</si>
  <si>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</si>
  <si>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</si>
  <si>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</si>
  <si>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</si>
  <si>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</si>
  <si>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</si>
  <si>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</si>
  <si>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</si>
  <si>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</si>
  <si>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</si>
  <si>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</si>
  <si>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</si>
  <si>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</si>
  <si>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</si>
  <si>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</si>
  <si>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</si>
  <si>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</si>
  <si>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Изменение объёмов работ после проведения дефектации оборудования с последующей корректировкой затрат по МТР Заказчика, в связи со смещением срока вывода энергоблока в реконструкцию по согласованию с регулирующими органами.</t>
  </si>
  <si>
    <t>Реконструкция котлоагрегата ст. №4 БКЗ-75-39 ЧТЭЦ</t>
  </si>
  <si>
    <t>H_505-НГ-40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</si>
  <si>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</si>
  <si>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</si>
  <si>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</si>
  <si>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</si>
  <si>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</si>
  <si>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</si>
  <si>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</si>
  <si>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</si>
  <si>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</si>
  <si>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</si>
  <si>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</si>
  <si>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</si>
  <si>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</si>
  <si>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Перенос сроков выполнения проектных работ,  для проведения дополнительных изысканий (на основании решений протокола технического совещания по вопросам проектирования наращивания дамбы шлакозолоотвала №1 Нерюнгринской ГРЭС» от 23.11.2021 №08-21).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</si>
  <si>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</si>
  <si>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</si>
  <si>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</si>
  <si>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</si>
  <si>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</si>
  <si>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</si>
  <si>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</si>
  <si>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</si>
  <si>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Отсутствие заключенного договора подряда</t>
  </si>
  <si>
    <t>Замена оборудования энергоблока ст.№1 НГРЭС (насосы с эл. двиг.: ПЭН-1Б, ЦН-1А, ЦН-1Б; ГВ ВГ-1; МВ В-1Т 110кВ)</t>
  </si>
  <si>
    <t>L_505-НГ-103</t>
  </si>
  <si>
    <t>Изменение  условий оплаты по результатам заключения договоров/доп. Соглашений.Авансирование по договору поставки.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</si>
  <si>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</si>
  <si>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</si>
  <si>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отсутствие обязательств для финансирования</t>
  </si>
  <si>
    <t>Замена оборудования энергоблока ст.№3 НГРЭС (3Т ТДЦ-250/220 кВ; насос ПЭН-3А с эл. двиг.)</t>
  </si>
  <si>
    <t>L_505-НГ-105</t>
  </si>
  <si>
    <t xml:space="preserve">Новый проект. Включен в ИПР на основании решения Протокола ПАО «РусГидро» от 09.11.2020 №47прс. 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</si>
  <si>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</si>
  <si>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</si>
  <si>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</si>
  <si>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</si>
  <si>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</si>
  <si>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</si>
  <si>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</si>
  <si>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</si>
  <si>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</si>
  <si>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</si>
  <si>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</si>
  <si>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</si>
  <si>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</si>
  <si>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Изменение  условий оплаты по результатам заключения договоров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</si>
  <si>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</si>
  <si>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</si>
  <si>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</si>
  <si>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</si>
  <si>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</si>
  <si>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</si>
  <si>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</si>
  <si>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</si>
  <si>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</si>
  <si>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</si>
  <si>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 xml:space="preserve">Решение Штаба по обеспечению безопасности электроснабжения в Республике Саха (Якутия) от 27.09.2021 №1-378 о переносе сроков выполнения работ. 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</si>
  <si>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</si>
  <si>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</si>
  <si>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</si>
  <si>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</si>
  <si>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</si>
  <si>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</si>
  <si>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</si>
  <si>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</si>
  <si>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</si>
  <si>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</si>
  <si>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</si>
  <si>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</si>
  <si>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</si>
  <si>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</si>
  <si>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</si>
  <si>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</si>
  <si>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</si>
  <si>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</si>
  <si>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</si>
  <si>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</si>
  <si>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Позднее заключение договора подряда(внеплановая закупка Протокол ЦЗК от 13.10.2021 №840, договор заключен с протоколом разногласий 29.10.2021, разногласия к договору урегулированы 23.11.2021).</t>
  </si>
  <si>
    <t>Установка приборов учета расхода топлива на тепловозы СП НГРЭС ( Тепловоз ТЭМ2 инв. №НО800067,№НО800221,№НО901640,Тепловоз ТГМ-40 инв. №НО500982- 4 шт.</t>
  </si>
  <si>
    <t>M_505-НГ-110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</si>
  <si>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</si>
  <si>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</si>
  <si>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</si>
  <si>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</si>
  <si>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</si>
  <si>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</si>
  <si>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</si>
  <si>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</si>
  <si>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</si>
  <si>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</si>
  <si>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</si>
  <si>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</si>
  <si>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</si>
  <si>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</si>
  <si>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</si>
  <si>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</si>
  <si>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</si>
  <si>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</si>
  <si>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</si>
  <si>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</si>
  <si>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Не заключен договор на выполнение работ.Проводится процедура согласования изменения параметров плановой закупки в части увеличения плановой стоимости закупки.  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</si>
  <si>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</si>
  <si>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</si>
  <si>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</si>
  <si>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</si>
  <si>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 xml:space="preserve">Отсутствие потенциальных поставщиков по причине превышения рыночной стоимости от плановой. </t>
  </si>
  <si>
    <t>Покупка проборазделочной машины МПЛ-300, НГРЭС 1 шт.</t>
  </si>
  <si>
    <t>J_505-НГ-24-67</t>
  </si>
  <si>
    <t xml:space="preserve"> Перенос срока поставки оборудования на 2021 год связано со срывом поставки оборудования в 2020 году.</t>
  </si>
  <si>
    <t>Покупка стенда для проверки лестниц, 1 шт. НГРЭС</t>
  </si>
  <si>
    <t>K_505-НГ-24-73</t>
  </si>
  <si>
    <t>Изменение  условий оплаты по результатам заключения договоров.Оплата КЗ в 2022г.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</si>
  <si>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</si>
  <si>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</si>
  <si>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</si>
  <si>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</si>
  <si>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</si>
  <si>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</si>
  <si>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</si>
  <si>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</si>
  <si>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</si>
  <si>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</si>
  <si>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</si>
  <si>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</si>
  <si>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</si>
  <si>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</si>
  <si>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</si>
  <si>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</si>
  <si>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</si>
  <si>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</si>
  <si>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</si>
  <si>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</si>
  <si>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</si>
  <si>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Изменение  условий выполнения работ  по результатам заключения договорных соглашений в связи с оптимизацией затрат в пределах тарифного источника.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</si>
  <si>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</si>
  <si>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</si>
  <si>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</si>
  <si>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</si>
  <si>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</si>
  <si>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</si>
  <si>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</si>
  <si>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</si>
  <si>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</si>
  <si>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</si>
  <si>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</si>
  <si>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</si>
  <si>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</si>
  <si>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</si>
  <si>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</si>
  <si>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Увеличение сроков выполненя работ, перенос оплат на 2022 год</t>
  </si>
  <si>
    <t>Техническое перевооружение котлов БКЗ 75-39ФБ ст. №4-№7, №9 (СП БТЭЦ)</t>
  </si>
  <si>
    <t>K_505-БирТЭЦ-1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</si>
  <si>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</si>
  <si>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</si>
  <si>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</si>
  <si>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</si>
  <si>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</si>
  <si>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</si>
  <si>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</si>
  <si>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</si>
  <si>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</si>
  <si>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</si>
  <si>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</si>
  <si>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</si>
  <si>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</si>
  <si>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</si>
  <si>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</si>
  <si>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</si>
  <si>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Строительство жилого комплекса для работников Совгаванской ТЭЦ (S=10779,1 м2)</t>
  </si>
  <si>
    <t>Покупка толщиномера ультразвукового УТ-907 Артемовской ТЭЦ 1 шт.</t>
  </si>
  <si>
    <t>Наращивание дамбы золоотвала № 2 СП РГРЭС (ПИР)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</si>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</sst>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00"/>
    <numFmt numFmtId="165" formatCode="0.000000000000000000000000000"/>
    <numFmt numFmtId="166" formatCode="0.00000000000"/>
    <numFmt numFmtId="167" formatCode="0.00000000000000"/>
    <numFmt numFmtId="168" formatCode="#,##0.0"/>
    <numFmt numFmtId="169" formatCode="_-* #,##0.00_р_._-;\-* #,##0.00_р_._-;_-* &quot;-&quot;??_р_._-;_-@_-"/>
    <numFmt numFmtId="170" formatCode="0.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Calibri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" fillId="0" borderId="0"/>
  </cellStyleXfs>
  <cellXfs count="126">
    <xf numFmtId="0" fontId="0" fillId="0" borderId="0" xfId="0"/>
    <xf numFmtId="2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2" fontId="2" fillId="0" borderId="0" xfId="1" applyNumberFormat="1" applyFont="1" applyFill="1" applyBorder="1"/>
    <xf numFmtId="164" fontId="3" fillId="0" borderId="0" xfId="2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right" wrapText="1"/>
    </xf>
    <xf numFmtId="165" fontId="2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165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 applyAlignment="1">
      <alignment wrapText="1"/>
    </xf>
    <xf numFmtId="165" fontId="3" fillId="0" borderId="0" xfId="1" applyNumberFormat="1" applyFont="1" applyFill="1" applyAlignment="1">
      <alignment wrapText="1"/>
    </xf>
    <xf numFmtId="2" fontId="3" fillId="0" borderId="0" xfId="1" applyNumberFormat="1" applyFont="1" applyFill="1" applyAlignment="1">
      <alignment wrapText="1"/>
    </xf>
    <xf numFmtId="165" fontId="4" fillId="0" borderId="0" xfId="1" applyNumberFormat="1" applyFont="1" applyFill="1" applyAlignment="1">
      <alignment wrapText="1"/>
    </xf>
    <xf numFmtId="0" fontId="3" fillId="0" borderId="2" xfId="1" applyNumberFormat="1" applyFont="1" applyFill="1" applyBorder="1" applyAlignment="1">
      <alignment horizontal="center" vertical="center" wrapText="1"/>
    </xf>
    <xf numFmtId="2" fontId="9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3" xfId="4" applyNumberFormat="1" applyFont="1" applyFill="1" applyBorder="1" applyAlignment="1" applyProtection="1">
      <alignment horizontal="center" vertical="center" wrapText="1"/>
      <protection locked="0"/>
    </xf>
    <xf numFmtId="10" fontId="3" fillId="0" borderId="3" xfId="1" applyNumberFormat="1" applyFont="1" applyFill="1" applyBorder="1" applyAlignment="1">
      <alignment horizontal="center" vertical="center" wrapText="1"/>
    </xf>
    <xf numFmtId="2" fontId="3" fillId="0" borderId="4" xfId="3" applyNumberFormat="1" applyFont="1" applyFill="1" applyBorder="1" applyAlignment="1">
      <alignment horizontal="center" vertical="center"/>
    </xf>
    <xf numFmtId="2" fontId="3" fillId="0" borderId="4" xfId="3" applyNumberFormat="1" applyFont="1" applyFill="1" applyBorder="1" applyAlignment="1">
      <alignment horizontal="center" wrapText="1"/>
    </xf>
    <xf numFmtId="2" fontId="3" fillId="0" borderId="4" xfId="2" applyNumberFormat="1" applyFont="1" applyFill="1" applyBorder="1" applyAlignment="1">
      <alignment horizontal="center" vertical="center"/>
    </xf>
    <xf numFmtId="10" fontId="3" fillId="0" borderId="6" xfId="1" applyNumberFormat="1" applyFont="1" applyFill="1" applyBorder="1" applyAlignment="1">
      <alignment horizontal="center" vertical="center" wrapText="1"/>
    </xf>
    <xf numFmtId="2" fontId="3" fillId="0" borderId="4" xfId="1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2" fontId="3" fillId="0" borderId="1" xfId="3" applyNumberFormat="1" applyFont="1" applyFill="1" applyBorder="1" applyAlignment="1">
      <alignment horizontal="center" wrapText="1"/>
    </xf>
    <xf numFmtId="2" fontId="3" fillId="0" borderId="1" xfId="2" applyNumberFormat="1" applyFont="1" applyFill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Alignment="1">
      <alignment wrapText="1"/>
    </xf>
    <xf numFmtId="2" fontId="3" fillId="0" borderId="1" xfId="2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 applyProtection="1">
      <alignment horizontal="left" vertical="center" wrapText="1"/>
      <protection locked="0"/>
    </xf>
    <xf numFmtId="2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1" applyNumberFormat="1" applyFont="1" applyFill="1" applyAlignment="1">
      <alignment wrapText="1"/>
    </xf>
    <xf numFmtId="2" fontId="3" fillId="0" borderId="2" xfId="2" applyNumberFormat="1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 applyProtection="1">
      <alignment horizontal="left" vertical="center" wrapText="1"/>
      <protection locked="0"/>
    </xf>
    <xf numFmtId="2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1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168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68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2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 wrapText="1"/>
    </xf>
    <xf numFmtId="2" fontId="10" fillId="0" borderId="1" xfId="4" applyNumberFormat="1" applyFont="1" applyFill="1" applyBorder="1" applyAlignment="1" applyProtection="1">
      <alignment vertical="center" wrapText="1"/>
      <protection locked="0"/>
    </xf>
    <xf numFmtId="2" fontId="10" fillId="0" borderId="2" xfId="4" applyNumberFormat="1" applyFont="1" applyFill="1" applyBorder="1" applyAlignment="1" applyProtection="1">
      <alignment vertical="center" wrapText="1"/>
      <protection locked="0"/>
    </xf>
    <xf numFmtId="49" fontId="2" fillId="0" borderId="2" xfId="3" applyNumberFormat="1" applyFont="1" applyFill="1" applyBorder="1" applyAlignment="1">
      <alignment horizontal="center" vertical="center"/>
    </xf>
    <xf numFmtId="168" fontId="10" fillId="0" borderId="2" xfId="5" applyNumberFormat="1" applyFont="1" applyFill="1" applyBorder="1" applyAlignment="1" applyProtection="1">
      <alignment vertical="center" wrapText="1"/>
      <protection locked="0"/>
    </xf>
    <xf numFmtId="169" fontId="2" fillId="0" borderId="2" xfId="2" applyNumberFormat="1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 applyProtection="1">
      <alignment vertical="center" wrapText="1"/>
      <protection locked="0"/>
    </xf>
    <xf numFmtId="2" fontId="2" fillId="0" borderId="2" xfId="4" applyNumberFormat="1" applyFont="1" applyFill="1" applyBorder="1" applyAlignment="1" applyProtection="1">
      <alignment horizontal="left" vertical="center" wrapText="1"/>
      <protection locked="0"/>
    </xf>
    <xf numFmtId="2" fontId="2" fillId="0" borderId="1" xfId="3" applyNumberFormat="1" applyFont="1" applyFill="1" applyBorder="1" applyAlignment="1">
      <alignment horizontal="left" vertical="center" wrapText="1"/>
    </xf>
    <xf numFmtId="2" fontId="2" fillId="0" borderId="1" xfId="6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vertical="center" wrapText="1"/>
    </xf>
    <xf numFmtId="2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68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169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5" applyNumberFormat="1" applyFont="1" applyFill="1" applyBorder="1" applyAlignment="1" applyProtection="1">
      <alignment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2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2" fontId="2" fillId="0" borderId="5" xfId="1" applyNumberFormat="1" applyFont="1" applyFill="1" applyBorder="1" applyAlignment="1">
      <alignment horizontal="center" vertical="center" wrapText="1"/>
    </xf>
    <xf numFmtId="2" fontId="9" fillId="0" borderId="1" xfId="5" applyNumberFormat="1" applyFont="1" applyFill="1" applyBorder="1" applyAlignment="1" applyProtection="1">
      <alignment vertical="center" wrapText="1"/>
      <protection locked="0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8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/>
    </xf>
    <xf numFmtId="49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4" xfId="1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168" fontId="11" fillId="0" borderId="1" xfId="4" applyNumberFormat="1" applyFont="1" applyFill="1" applyBorder="1" applyAlignment="1" applyProtection="1">
      <alignment horizontal="left" vertical="center" wrapText="1"/>
      <protection locked="0"/>
    </xf>
    <xf numFmtId="168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1" applyNumberFormat="1" applyFont="1" applyFill="1"/>
    <xf numFmtId="168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3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3" fillId="0" borderId="1" xfId="2" applyNumberFormat="1" applyFont="1" applyFill="1" applyBorder="1" applyAlignment="1">
      <alignment horizontal="center" vertical="top"/>
    </xf>
    <xf numFmtId="4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2" applyNumberFormat="1" applyFont="1" applyFill="1" applyBorder="1" applyAlignment="1" applyProtection="1">
      <alignment horizontal="left" vertical="center" wrapText="1"/>
      <protection locked="0"/>
    </xf>
    <xf numFmtId="168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170" fontId="2" fillId="0" borderId="0" xfId="1" applyNumberFormat="1" applyFont="1" applyFill="1"/>
    <xf numFmtId="2" fontId="2" fillId="0" borderId="0" xfId="1" applyNumberFormat="1" applyFont="1" applyFill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center"/>
    </xf>
    <xf numFmtId="2" fontId="5" fillId="0" borderId="0" xfId="1" applyNumberFormat="1" applyFont="1" applyFill="1" applyAlignment="1">
      <alignment horizontal="center" wrapText="1"/>
    </xf>
    <xf numFmtId="2" fontId="5" fillId="0" borderId="0" xfId="2" applyNumberFormat="1" applyFont="1" applyFill="1" applyAlignment="1">
      <alignment horizontal="center"/>
    </xf>
    <xf numFmtId="2" fontId="3" fillId="0" borderId="1" xfId="1" applyNumberFormat="1" applyFont="1" applyFill="1" applyBorder="1" applyAlignment="1">
      <alignment horizontal="center" vertical="center" wrapText="1"/>
    </xf>
    <xf numFmtId="4" fontId="3" fillId="0" borderId="4" xfId="2" applyNumberFormat="1" applyFont="1" applyFill="1" applyBorder="1" applyAlignment="1">
      <alignment horizontal="center" vertical="center" wrapText="1"/>
    </xf>
    <xf numFmtId="4" fontId="3" fillId="0" borderId="5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vertical="center"/>
    </xf>
    <xf numFmtId="0" fontId="10" fillId="0" borderId="1" xfId="2" applyFont="1" applyFill="1" applyBorder="1" applyAlignment="1" applyProtection="1">
      <alignment horizontal="left" vertical="center" wrapText="1"/>
      <protection locked="0"/>
    </xf>
    <xf numFmtId="2" fontId="2" fillId="0" borderId="7" xfId="1" applyNumberFormat="1" applyFont="1" applyFill="1" applyBorder="1" applyAlignment="1">
      <alignment horizontal="center" vertical="center" wrapText="1"/>
    </xf>
    <xf numFmtId="2" fontId="2" fillId="0" borderId="0" xfId="3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wrapText="1"/>
    </xf>
    <xf numFmtId="2" fontId="2" fillId="0" borderId="0" xfId="1" applyNumberFormat="1" applyFont="1" applyFill="1" applyAlignment="1">
      <alignment horizontal="center"/>
    </xf>
    <xf numFmtId="2" fontId="3" fillId="0" borderId="1" xfId="1" applyNumberFormat="1" applyFont="1" applyFill="1" applyBorder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center"/>
    </xf>
    <xf numFmtId="2" fontId="5" fillId="0" borderId="0" xfId="1" applyNumberFormat="1" applyFont="1" applyFill="1" applyBorder="1" applyAlignment="1">
      <alignment horizontal="center"/>
    </xf>
    <xf numFmtId="2" fontId="5" fillId="0" borderId="0" xfId="3" applyNumberFormat="1" applyFont="1" applyFill="1" applyAlignment="1">
      <alignment horizontal="center" vertical="center"/>
    </xf>
    <xf numFmtId="2" fontId="5" fillId="0" borderId="0" xfId="1" applyNumberFormat="1" applyFont="1" applyFill="1" applyAlignment="1">
      <alignment horizontal="center" wrapText="1"/>
    </xf>
    <xf numFmtId="2" fontId="5" fillId="0" borderId="0" xfId="2" applyNumberFormat="1" applyFont="1" applyFill="1" applyAlignment="1">
      <alignment horizontal="center"/>
    </xf>
  </cellXfs>
  <cellStyles count="7">
    <cellStyle name="Обычный" xfId="0" builtinId="0"/>
    <cellStyle name="Обычный 10" xfId="2"/>
    <cellStyle name="Обычный 3" xfId="1"/>
    <cellStyle name="Обычный 6 14" xfId="6"/>
    <cellStyle name="Обычный 7" xfId="3"/>
    <cellStyle name="Стиль 1" xfId="4"/>
    <cellStyle name="Стиль 1 2" xfId="5"/>
  </cellStyles>
  <dxfs count="105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624"/>
  <sheetViews>
    <sheetView tabSelected="1" view="pageBreakPreview" zoomScale="53" zoomScaleNormal="60" zoomScaleSheetLayoutView="53" workbookViewId="0">
      <selection activeCell="A4" sqref="A4:T4"/>
    </sheetView>
  </sheetViews>
  <sheetFormatPr defaultColWidth="10.28515625" defaultRowHeight="15.75" outlineLevelRow="1" outlineLevelCol="1" x14ac:dyDescent="0.25"/>
  <cols>
    <col min="1" max="1" width="11.140625" style="1" customWidth="1"/>
    <col min="2" max="2" width="47.42578125" style="1" customWidth="1"/>
    <col min="3" max="6" width="22.28515625" style="1" customWidth="1"/>
    <col min="7" max="15" width="18.7109375" style="1" customWidth="1" outlineLevel="1"/>
    <col min="16" max="16" width="18.7109375" style="1" customWidth="1"/>
    <col min="17" max="19" width="22.28515625" style="1" customWidth="1"/>
    <col min="20" max="20" width="68.42578125" style="97" customWidth="1"/>
    <col min="21" max="21" width="17.140625" style="1" customWidth="1"/>
    <col min="22" max="22" width="24.140625" style="1" customWidth="1"/>
    <col min="23" max="23" width="18.28515625" style="6" customWidth="1"/>
    <col min="24" max="24" width="21.42578125" style="2" customWidth="1"/>
    <col min="25" max="25" width="18.28515625" style="2" customWidth="1"/>
    <col min="26" max="26" width="18" style="2" customWidth="1"/>
    <col min="27" max="27" width="21.28515625" style="2" customWidth="1"/>
    <col min="28" max="28" width="10.28515625" style="1"/>
    <col min="29" max="35" width="21.7109375" style="1" customWidth="1"/>
    <col min="36" max="16384" width="10.28515625" style="1"/>
  </cols>
  <sheetData>
    <row r="1" spans="1:27" ht="17.25" customHeight="1" x14ac:dyDescent="0.3">
      <c r="E1" s="2"/>
      <c r="G1" s="3"/>
      <c r="H1" s="4"/>
      <c r="I1" s="4"/>
      <c r="J1" s="4"/>
      <c r="K1" s="3"/>
      <c r="L1" s="3"/>
      <c r="M1" s="3"/>
      <c r="N1" s="3"/>
      <c r="O1" s="3"/>
      <c r="P1" s="3"/>
      <c r="Q1" s="3"/>
      <c r="T1" s="5" t="s">
        <v>0</v>
      </c>
      <c r="U1" s="3"/>
    </row>
    <row r="2" spans="1:27" ht="17.25" customHeight="1" outlineLevel="1" x14ac:dyDescent="0.3">
      <c r="T2" s="5" t="s">
        <v>1</v>
      </c>
      <c r="U2" s="3"/>
    </row>
    <row r="3" spans="1:27" ht="17.25" customHeight="1" outlineLevel="1" x14ac:dyDescent="0.3">
      <c r="T3" s="7" t="s">
        <v>2</v>
      </c>
      <c r="U3" s="3"/>
    </row>
    <row r="4" spans="1:27" s="3" customFormat="1" ht="27" customHeight="1" outlineLevel="1" x14ac:dyDescent="0.3">
      <c r="A4" s="122" t="s">
        <v>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W4" s="8"/>
      <c r="X4" s="9"/>
      <c r="Y4" s="9"/>
      <c r="Z4" s="9"/>
      <c r="AA4" s="9"/>
    </row>
    <row r="5" spans="1:27" s="3" customFormat="1" ht="22.5" customHeight="1" outlineLevel="1" x14ac:dyDescent="0.3">
      <c r="A5" s="124" t="s">
        <v>4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W5" s="8"/>
      <c r="X5" s="9"/>
      <c r="Y5" s="9"/>
      <c r="Z5" s="9"/>
      <c r="AA5" s="9"/>
    </row>
    <row r="6" spans="1:27" s="3" customFormat="1" ht="20.25" customHeight="1" outlineLevel="1" x14ac:dyDescent="0.3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W6" s="8"/>
      <c r="X6" s="9"/>
      <c r="Y6" s="9"/>
      <c r="Z6" s="9"/>
      <c r="AA6" s="9"/>
    </row>
    <row r="7" spans="1:27" s="3" customFormat="1" ht="27" customHeight="1" outlineLevel="1" x14ac:dyDescent="0.3">
      <c r="A7" s="124" t="s">
        <v>5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W7" s="8"/>
      <c r="X7" s="9"/>
      <c r="Y7" s="9"/>
      <c r="Z7" s="9"/>
      <c r="AA7" s="9"/>
    </row>
    <row r="8" spans="1:27" ht="27" customHeight="1" outlineLevel="1" x14ac:dyDescent="0.25">
      <c r="A8" s="121" t="s">
        <v>6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3"/>
    </row>
    <row r="9" spans="1:27" ht="21" customHeight="1" outlineLevel="1" x14ac:dyDescent="0.25">
      <c r="A9" s="98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117"/>
      <c r="U9" s="3"/>
    </row>
    <row r="10" spans="1:27" ht="27" customHeight="1" outlineLevel="1" x14ac:dyDescent="0.3">
      <c r="A10" s="125" t="s">
        <v>7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3"/>
    </row>
    <row r="11" spans="1:27" ht="23.25" customHeight="1" outlineLevel="1" x14ac:dyDescent="0.3">
      <c r="A11" s="100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3"/>
    </row>
    <row r="12" spans="1:27" ht="27" customHeight="1" x14ac:dyDescent="0.25">
      <c r="A12" s="123" t="s">
        <v>8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3"/>
    </row>
    <row r="13" spans="1:27" ht="23.25" customHeight="1" x14ac:dyDescent="0.25">
      <c r="A13" s="121" t="s">
        <v>9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3"/>
    </row>
    <row r="14" spans="1:27" ht="18" customHeight="1" x14ac:dyDescent="0.3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3"/>
      <c r="X14" s="114"/>
    </row>
    <row r="15" spans="1:27" ht="50.25" customHeight="1" x14ac:dyDescent="0.25">
      <c r="A15" s="120" t="s">
        <v>10</v>
      </c>
      <c r="B15" s="120" t="s">
        <v>11</v>
      </c>
      <c r="C15" s="120" t="s">
        <v>12</v>
      </c>
      <c r="D15" s="120" t="s">
        <v>13</v>
      </c>
      <c r="E15" s="120" t="s">
        <v>14</v>
      </c>
      <c r="F15" s="120" t="s">
        <v>15</v>
      </c>
      <c r="G15" s="120" t="s">
        <v>16</v>
      </c>
      <c r="H15" s="120"/>
      <c r="I15" s="120"/>
      <c r="J15" s="120"/>
      <c r="K15" s="120"/>
      <c r="L15" s="120"/>
      <c r="M15" s="120"/>
      <c r="N15" s="120"/>
      <c r="O15" s="120"/>
      <c r="P15" s="120"/>
      <c r="Q15" s="120" t="s">
        <v>17</v>
      </c>
      <c r="R15" s="120" t="s">
        <v>18</v>
      </c>
      <c r="S15" s="120"/>
      <c r="T15" s="120" t="s">
        <v>19</v>
      </c>
      <c r="X15" s="114"/>
    </row>
    <row r="16" spans="1:27" ht="50.25" customHeight="1" x14ac:dyDescent="0.25">
      <c r="A16" s="120"/>
      <c r="B16" s="120"/>
      <c r="C16" s="120"/>
      <c r="D16" s="120"/>
      <c r="E16" s="120"/>
      <c r="F16" s="120"/>
      <c r="G16" s="120" t="s">
        <v>20</v>
      </c>
      <c r="H16" s="120"/>
      <c r="I16" s="120" t="s">
        <v>21</v>
      </c>
      <c r="J16" s="120"/>
      <c r="K16" s="120" t="s">
        <v>22</v>
      </c>
      <c r="L16" s="120"/>
      <c r="M16" s="120" t="s">
        <v>23</v>
      </c>
      <c r="N16" s="120"/>
      <c r="O16" s="120" t="s">
        <v>24</v>
      </c>
      <c r="P16" s="120"/>
      <c r="Q16" s="120"/>
      <c r="R16" s="120" t="s">
        <v>25</v>
      </c>
      <c r="S16" s="120" t="s">
        <v>26</v>
      </c>
      <c r="T16" s="120"/>
      <c r="U16" s="118"/>
      <c r="W16" s="10"/>
      <c r="X16" s="11"/>
    </row>
    <row r="17" spans="1:27" ht="43.5" customHeight="1" x14ac:dyDescent="0.3">
      <c r="A17" s="120"/>
      <c r="B17" s="120"/>
      <c r="C17" s="120"/>
      <c r="D17" s="120"/>
      <c r="E17" s="120"/>
      <c r="F17" s="120"/>
      <c r="G17" s="101" t="s">
        <v>27</v>
      </c>
      <c r="H17" s="101" t="s">
        <v>28</v>
      </c>
      <c r="I17" s="101" t="s">
        <v>27</v>
      </c>
      <c r="J17" s="101" t="s">
        <v>28</v>
      </c>
      <c r="K17" s="101" t="s">
        <v>27</v>
      </c>
      <c r="L17" s="101" t="s">
        <v>28</v>
      </c>
      <c r="M17" s="101" t="s">
        <v>27</v>
      </c>
      <c r="N17" s="101" t="s">
        <v>28</v>
      </c>
      <c r="O17" s="101" t="s">
        <v>27</v>
      </c>
      <c r="P17" s="101" t="s">
        <v>28</v>
      </c>
      <c r="Q17" s="120"/>
      <c r="R17" s="120"/>
      <c r="S17" s="120"/>
      <c r="T17" s="120"/>
      <c r="U17" s="118"/>
      <c r="V17" s="119"/>
      <c r="W17" s="12"/>
      <c r="X17" s="12"/>
      <c r="Y17" s="12"/>
    </row>
    <row r="18" spans="1:27" ht="14.25" customHeight="1" thickBot="1" x14ac:dyDescent="0.3">
      <c r="A18" s="13">
        <v>1</v>
      </c>
      <c r="B18" s="13">
        <f t="shared" ref="B18:G18" si="0">A18+1</f>
        <v>2</v>
      </c>
      <c r="C18" s="13">
        <f t="shared" si="0"/>
        <v>3</v>
      </c>
      <c r="D18" s="13">
        <f t="shared" si="0"/>
        <v>4</v>
      </c>
      <c r="E18" s="13">
        <f>D18+1</f>
        <v>5</v>
      </c>
      <c r="F18" s="13">
        <f>E18+1</f>
        <v>6</v>
      </c>
      <c r="G18" s="13">
        <f t="shared" si="0"/>
        <v>7</v>
      </c>
      <c r="H18" s="13">
        <v>8</v>
      </c>
      <c r="I18" s="13">
        <f t="shared" ref="I18:T18" si="1">H18+1</f>
        <v>9</v>
      </c>
      <c r="J18" s="13">
        <f t="shared" si="1"/>
        <v>10</v>
      </c>
      <c r="K18" s="13">
        <f t="shared" si="1"/>
        <v>11</v>
      </c>
      <c r="L18" s="13">
        <f t="shared" si="1"/>
        <v>12</v>
      </c>
      <c r="M18" s="13">
        <f>L18+1</f>
        <v>13</v>
      </c>
      <c r="N18" s="13">
        <f t="shared" si="1"/>
        <v>14</v>
      </c>
      <c r="O18" s="13">
        <f t="shared" si="1"/>
        <v>15</v>
      </c>
      <c r="P18" s="13">
        <f t="shared" si="1"/>
        <v>16</v>
      </c>
      <c r="Q18" s="13">
        <f t="shared" si="1"/>
        <v>17</v>
      </c>
      <c r="R18" s="13">
        <f t="shared" si="1"/>
        <v>18</v>
      </c>
      <c r="S18" s="13">
        <f t="shared" si="1"/>
        <v>19</v>
      </c>
      <c r="T18" s="13">
        <f t="shared" si="1"/>
        <v>20</v>
      </c>
      <c r="U18" s="118"/>
      <c r="V18" s="119"/>
    </row>
    <row r="19" spans="1:27" ht="32.25" thickBot="1" x14ac:dyDescent="0.3">
      <c r="A19" s="14" t="s">
        <v>29</v>
      </c>
      <c r="B19" s="14" t="s">
        <v>30</v>
      </c>
      <c r="C19" s="14" t="s">
        <v>31</v>
      </c>
      <c r="D19" s="15">
        <f t="shared" ref="D19:Q19" si="2">D20+D21+D22+D23+D24+D25+D26</f>
        <v>41179.384647977669</v>
      </c>
      <c r="E19" s="15">
        <f t="shared" si="2"/>
        <v>12050.673391439999</v>
      </c>
      <c r="F19" s="15">
        <f>F20+F21+F22+F23+F24+F25+F26</f>
        <v>29128.711256537674</v>
      </c>
      <c r="G19" s="15">
        <f t="shared" si="2"/>
        <v>7258.2364648748244</v>
      </c>
      <c r="H19" s="15">
        <f t="shared" si="2"/>
        <v>5026.1380168200003</v>
      </c>
      <c r="I19" s="15">
        <f t="shared" si="2"/>
        <v>701.63484732000018</v>
      </c>
      <c r="J19" s="15">
        <f t="shared" si="2"/>
        <v>705.36715731000015</v>
      </c>
      <c r="K19" s="15">
        <f t="shared" si="2"/>
        <v>1384.0034919920001</v>
      </c>
      <c r="L19" s="15">
        <f t="shared" si="2"/>
        <v>1425.8501443700002</v>
      </c>
      <c r="M19" s="15">
        <f t="shared" si="2"/>
        <v>1201.7909647438885</v>
      </c>
      <c r="N19" s="15">
        <f t="shared" si="2"/>
        <v>1464.0954101900002</v>
      </c>
      <c r="O19" s="15">
        <f t="shared" si="2"/>
        <v>3970.8071608189366</v>
      </c>
      <c r="P19" s="15">
        <f t="shared" si="2"/>
        <v>1430.8253049499999</v>
      </c>
      <c r="Q19" s="15">
        <f t="shared" si="2"/>
        <v>24219.74892329767</v>
      </c>
      <c r="R19" s="15">
        <f>R20+R21+R22+R23+R24+R25+R26</f>
        <v>-2349.2741316348252</v>
      </c>
      <c r="S19" s="16">
        <f>R19/(I19+K19+M19+O19)</f>
        <v>-0.32367010127098972</v>
      </c>
      <c r="T19" s="14" t="s">
        <v>32</v>
      </c>
      <c r="W19" s="2"/>
    </row>
    <row r="20" spans="1:27" ht="31.5" x14ac:dyDescent="0.25">
      <c r="A20" s="17" t="s">
        <v>33</v>
      </c>
      <c r="B20" s="18" t="s">
        <v>34</v>
      </c>
      <c r="C20" s="19" t="s">
        <v>31</v>
      </c>
      <c r="D20" s="102">
        <f t="shared" ref="D20:R20" si="3">SUM(D28,D239,D335,D494,D582)</f>
        <v>3895.8684174870227</v>
      </c>
      <c r="E20" s="102">
        <f t="shared" si="3"/>
        <v>2444.4187486399996</v>
      </c>
      <c r="F20" s="102">
        <f t="shared" si="3"/>
        <v>1451.4496688470226</v>
      </c>
      <c r="G20" s="102">
        <f t="shared" si="3"/>
        <v>437.82376485588821</v>
      </c>
      <c r="H20" s="102">
        <f t="shared" si="3"/>
        <v>238.11610679999998</v>
      </c>
      <c r="I20" s="102">
        <f t="shared" si="3"/>
        <v>41.483949600000003</v>
      </c>
      <c r="J20" s="102">
        <f t="shared" si="3"/>
        <v>42.275022550000003</v>
      </c>
      <c r="K20" s="102">
        <f t="shared" si="3"/>
        <v>95.505147789999995</v>
      </c>
      <c r="L20" s="102">
        <f t="shared" si="3"/>
        <v>104.47442866</v>
      </c>
      <c r="M20" s="102">
        <f t="shared" si="3"/>
        <v>103.20160364788825</v>
      </c>
      <c r="N20" s="102">
        <f t="shared" si="3"/>
        <v>62.99597438</v>
      </c>
      <c r="O20" s="102">
        <f t="shared" si="3"/>
        <v>197.63306381800004</v>
      </c>
      <c r="P20" s="102">
        <f t="shared" si="3"/>
        <v>28.370681210000001</v>
      </c>
      <c r="Q20" s="103">
        <f t="shared" si="3"/>
        <v>1214.1355322270224</v>
      </c>
      <c r="R20" s="103">
        <f t="shared" si="3"/>
        <v>-200.50962823588824</v>
      </c>
      <c r="S20" s="20">
        <f t="shared" ref="S20:S83" si="4">R20/(I20+K20+M20+O20)</f>
        <v>-0.45796880921227956</v>
      </c>
      <c r="T20" s="21" t="s">
        <v>32</v>
      </c>
      <c r="W20" s="2"/>
    </row>
    <row r="21" spans="1:27" x14ac:dyDescent="0.25">
      <c r="A21" s="22" t="s">
        <v>35</v>
      </c>
      <c r="B21" s="23" t="s">
        <v>36</v>
      </c>
      <c r="C21" s="24" t="s">
        <v>31</v>
      </c>
      <c r="D21" s="104">
        <f t="shared" ref="D21:R21" si="5">SUM(D48,D257,D371,D511,D597)</f>
        <v>5815.4687535152971</v>
      </c>
      <c r="E21" s="104">
        <f t="shared" si="5"/>
        <v>2168.69047065</v>
      </c>
      <c r="F21" s="104">
        <f t="shared" si="5"/>
        <v>3646.778282865298</v>
      </c>
      <c r="G21" s="104">
        <f t="shared" si="5"/>
        <v>1407.5524887559359</v>
      </c>
      <c r="H21" s="104">
        <f t="shared" si="5"/>
        <v>966.23253586999988</v>
      </c>
      <c r="I21" s="104">
        <f t="shared" si="5"/>
        <v>88.741895962000015</v>
      </c>
      <c r="J21" s="104">
        <f t="shared" si="5"/>
        <v>90.027585600000009</v>
      </c>
      <c r="K21" s="104">
        <f t="shared" si="5"/>
        <v>233.61078442999997</v>
      </c>
      <c r="L21" s="104">
        <f t="shared" si="5"/>
        <v>235.93977680999996</v>
      </c>
      <c r="M21" s="104">
        <f t="shared" si="5"/>
        <v>332.23813952</v>
      </c>
      <c r="N21" s="104">
        <f t="shared" si="5"/>
        <v>329.59022226000002</v>
      </c>
      <c r="O21" s="104">
        <f t="shared" si="5"/>
        <v>752.96166884393608</v>
      </c>
      <c r="P21" s="104">
        <f t="shared" si="5"/>
        <v>310.67495120000001</v>
      </c>
      <c r="Q21" s="104">
        <f t="shared" si="5"/>
        <v>2680.627372365298</v>
      </c>
      <c r="R21" s="104">
        <f t="shared" si="5"/>
        <v>-441.4015782559361</v>
      </c>
      <c r="S21" s="25">
        <f t="shared" si="4"/>
        <v>-0.31359511050708205</v>
      </c>
      <c r="T21" s="101" t="s">
        <v>32</v>
      </c>
      <c r="W21" s="2"/>
    </row>
    <row r="22" spans="1:27" ht="31.5" x14ac:dyDescent="0.25">
      <c r="A22" s="22" t="s">
        <v>37</v>
      </c>
      <c r="B22" s="23" t="s">
        <v>38</v>
      </c>
      <c r="C22" s="24" t="s">
        <v>31</v>
      </c>
      <c r="D22" s="104">
        <f t="shared" ref="D22:R22" si="6">SUM(D64,D274,D380,D527,D602)</f>
        <v>14656.342209893888</v>
      </c>
      <c r="E22" s="104">
        <f t="shared" si="6"/>
        <v>3074.9367321</v>
      </c>
      <c r="F22" s="104">
        <f t="shared" si="6"/>
        <v>11581.405477793889</v>
      </c>
      <c r="G22" s="104">
        <f t="shared" si="6"/>
        <v>3414.6529549685006</v>
      </c>
      <c r="H22" s="104">
        <f t="shared" si="6"/>
        <v>2264.6013447300002</v>
      </c>
      <c r="I22" s="104">
        <f t="shared" si="6"/>
        <v>289.23100912400002</v>
      </c>
      <c r="J22" s="104">
        <f t="shared" si="6"/>
        <v>290.80052409000001</v>
      </c>
      <c r="K22" s="104">
        <f t="shared" si="6"/>
        <v>599.98473362600009</v>
      </c>
      <c r="L22" s="104">
        <f t="shared" si="6"/>
        <v>579.22414474000004</v>
      </c>
      <c r="M22" s="104">
        <f t="shared" si="6"/>
        <v>533.52680636800005</v>
      </c>
      <c r="N22" s="104">
        <f t="shared" si="6"/>
        <v>639.24521328000003</v>
      </c>
      <c r="O22" s="104">
        <f t="shared" si="6"/>
        <v>1991.9104058505009</v>
      </c>
      <c r="P22" s="104">
        <f t="shared" si="6"/>
        <v>755.33146261999991</v>
      </c>
      <c r="Q22" s="104">
        <f t="shared" si="6"/>
        <v>9405.5192210938876</v>
      </c>
      <c r="R22" s="104">
        <f t="shared" si="6"/>
        <v>-1238.7666982685012</v>
      </c>
      <c r="S22" s="25">
        <f t="shared" si="4"/>
        <v>-0.3627796776436768</v>
      </c>
      <c r="T22" s="101" t="s">
        <v>32</v>
      </c>
      <c r="W22" s="2"/>
    </row>
    <row r="23" spans="1:27" ht="47.25" x14ac:dyDescent="0.25">
      <c r="A23" s="22" t="s">
        <v>39</v>
      </c>
      <c r="B23" s="23" t="s">
        <v>40</v>
      </c>
      <c r="C23" s="24" t="s">
        <v>31</v>
      </c>
      <c r="D23" s="104">
        <f t="shared" ref="D23:R23" si="7">SUM(D133,D297,D444,D558,D611)</f>
        <v>0</v>
      </c>
      <c r="E23" s="104">
        <f t="shared" si="7"/>
        <v>0</v>
      </c>
      <c r="F23" s="104">
        <f t="shared" si="7"/>
        <v>0</v>
      </c>
      <c r="G23" s="104">
        <f t="shared" si="7"/>
        <v>0</v>
      </c>
      <c r="H23" s="104">
        <f t="shared" si="7"/>
        <v>0</v>
      </c>
      <c r="I23" s="104">
        <f t="shared" si="7"/>
        <v>0</v>
      </c>
      <c r="J23" s="104">
        <f t="shared" si="7"/>
        <v>0</v>
      </c>
      <c r="K23" s="104">
        <f t="shared" si="7"/>
        <v>0</v>
      </c>
      <c r="L23" s="104">
        <f t="shared" si="7"/>
        <v>0</v>
      </c>
      <c r="M23" s="104">
        <f t="shared" si="7"/>
        <v>0</v>
      </c>
      <c r="N23" s="104">
        <f t="shared" si="7"/>
        <v>0</v>
      </c>
      <c r="O23" s="104">
        <f t="shared" si="7"/>
        <v>0</v>
      </c>
      <c r="P23" s="104">
        <f t="shared" si="7"/>
        <v>0</v>
      </c>
      <c r="Q23" s="104">
        <f t="shared" si="7"/>
        <v>0</v>
      </c>
      <c r="R23" s="104">
        <f t="shared" si="7"/>
        <v>0</v>
      </c>
      <c r="S23" s="25">
        <v>0</v>
      </c>
      <c r="T23" s="101" t="s">
        <v>32</v>
      </c>
      <c r="W23" s="2"/>
    </row>
    <row r="24" spans="1:27" x14ac:dyDescent="0.25">
      <c r="A24" s="22" t="s">
        <v>41</v>
      </c>
      <c r="B24" s="23" t="s">
        <v>42</v>
      </c>
      <c r="C24" s="24" t="s">
        <v>31</v>
      </c>
      <c r="D24" s="104">
        <f t="shared" ref="D24:R24" si="8">SUM(D140,D304,D451,D565,D618)</f>
        <v>14690.664766195463</v>
      </c>
      <c r="E24" s="104">
        <f t="shared" si="8"/>
        <v>3607.4305514900007</v>
      </c>
      <c r="F24" s="104">
        <f t="shared" si="8"/>
        <v>11083.234214705462</v>
      </c>
      <c r="G24" s="104">
        <f t="shared" si="8"/>
        <v>1012.7071345684997</v>
      </c>
      <c r="H24" s="104">
        <f t="shared" si="8"/>
        <v>952.08666914000003</v>
      </c>
      <c r="I24" s="104">
        <f t="shared" si="8"/>
        <v>167.81354466800002</v>
      </c>
      <c r="J24" s="104">
        <f t="shared" si="8"/>
        <v>167.89957710000004</v>
      </c>
      <c r="K24" s="104">
        <f t="shared" si="8"/>
        <v>180.17217866000001</v>
      </c>
      <c r="L24" s="104">
        <f t="shared" si="8"/>
        <v>175.22538254000006</v>
      </c>
      <c r="M24" s="104">
        <f t="shared" si="8"/>
        <v>179.01593743000004</v>
      </c>
      <c r="N24" s="104">
        <f t="shared" si="8"/>
        <v>405.71663159000002</v>
      </c>
      <c r="O24" s="104">
        <f t="shared" si="8"/>
        <v>485.70547381049983</v>
      </c>
      <c r="P24" s="104">
        <f t="shared" si="8"/>
        <v>203.24507791000002</v>
      </c>
      <c r="Q24" s="104">
        <f t="shared" si="8"/>
        <v>10131.147545565462</v>
      </c>
      <c r="R24" s="104">
        <f t="shared" si="8"/>
        <v>-60.620465428499706</v>
      </c>
      <c r="S24" s="25">
        <f t="shared" si="4"/>
        <v>-5.9859818657571937E-2</v>
      </c>
      <c r="T24" s="101" t="s">
        <v>32</v>
      </c>
      <c r="W24" s="2"/>
    </row>
    <row r="25" spans="1:27" ht="47.25" x14ac:dyDescent="0.25">
      <c r="A25" s="22" t="s">
        <v>43</v>
      </c>
      <c r="B25" s="23" t="s">
        <v>44</v>
      </c>
      <c r="C25" s="24" t="s">
        <v>31</v>
      </c>
      <c r="D25" s="104">
        <f t="shared" ref="D25:R25" si="9">D155+D310+D457+D571+D623</f>
        <v>0</v>
      </c>
      <c r="E25" s="104">
        <f t="shared" si="9"/>
        <v>0</v>
      </c>
      <c r="F25" s="104">
        <f t="shared" si="9"/>
        <v>0</v>
      </c>
      <c r="G25" s="104">
        <f t="shared" si="9"/>
        <v>0</v>
      </c>
      <c r="H25" s="104">
        <f t="shared" si="9"/>
        <v>0</v>
      </c>
      <c r="I25" s="104">
        <f t="shared" si="9"/>
        <v>0</v>
      </c>
      <c r="J25" s="104">
        <f t="shared" si="9"/>
        <v>0</v>
      </c>
      <c r="K25" s="104">
        <f t="shared" si="9"/>
        <v>0</v>
      </c>
      <c r="L25" s="104">
        <f t="shared" si="9"/>
        <v>0</v>
      </c>
      <c r="M25" s="104">
        <f t="shared" si="9"/>
        <v>0</v>
      </c>
      <c r="N25" s="104">
        <f t="shared" si="9"/>
        <v>0</v>
      </c>
      <c r="O25" s="104">
        <f t="shared" si="9"/>
        <v>0</v>
      </c>
      <c r="P25" s="104">
        <f t="shared" si="9"/>
        <v>0</v>
      </c>
      <c r="Q25" s="104">
        <f t="shared" si="9"/>
        <v>0</v>
      </c>
      <c r="R25" s="104">
        <f t="shared" si="9"/>
        <v>0</v>
      </c>
      <c r="S25" s="25">
        <v>0</v>
      </c>
      <c r="T25" s="101" t="s">
        <v>32</v>
      </c>
      <c r="W25" s="2"/>
    </row>
    <row r="26" spans="1:27" x14ac:dyDescent="0.25">
      <c r="A26" s="22" t="s">
        <v>45</v>
      </c>
      <c r="B26" s="23" t="s">
        <v>46</v>
      </c>
      <c r="C26" s="24" t="s">
        <v>31</v>
      </c>
      <c r="D26" s="104">
        <f t="shared" ref="D26:R26" si="10">SUM(D156,D311,D458,D572,D624)</f>
        <v>2121.0405008859998</v>
      </c>
      <c r="E26" s="104">
        <f t="shared" si="10"/>
        <v>755.19688856000005</v>
      </c>
      <c r="F26" s="104">
        <f t="shared" si="10"/>
        <v>1365.8436123260001</v>
      </c>
      <c r="G26" s="104">
        <f t="shared" si="10"/>
        <v>985.50012172600009</v>
      </c>
      <c r="H26" s="104">
        <f t="shared" si="10"/>
        <v>605.10136027999999</v>
      </c>
      <c r="I26" s="104">
        <f t="shared" si="10"/>
        <v>114.36444796600001</v>
      </c>
      <c r="J26" s="104">
        <f t="shared" si="10"/>
        <v>114.36444797000001</v>
      </c>
      <c r="K26" s="104">
        <f t="shared" si="10"/>
        <v>274.73064748600001</v>
      </c>
      <c r="L26" s="104">
        <f t="shared" si="10"/>
        <v>330.98641162000001</v>
      </c>
      <c r="M26" s="104">
        <f t="shared" si="10"/>
        <v>53.808477778000004</v>
      </c>
      <c r="N26" s="104">
        <f t="shared" si="10"/>
        <v>26.547368680000005</v>
      </c>
      <c r="O26" s="104">
        <f t="shared" si="10"/>
        <v>542.59654849599997</v>
      </c>
      <c r="P26" s="104">
        <f t="shared" si="10"/>
        <v>133.20313200999999</v>
      </c>
      <c r="Q26" s="104">
        <f t="shared" si="10"/>
        <v>788.31925204600009</v>
      </c>
      <c r="R26" s="104">
        <f t="shared" si="10"/>
        <v>-407.97576144600004</v>
      </c>
      <c r="S26" s="25">
        <f t="shared" si="4"/>
        <v>-0.41397839782249174</v>
      </c>
      <c r="T26" s="101" t="s">
        <v>32</v>
      </c>
      <c r="W26" s="2"/>
    </row>
    <row r="27" spans="1:27" x14ac:dyDescent="0.25">
      <c r="A27" s="22" t="s">
        <v>47</v>
      </c>
      <c r="B27" s="26" t="s">
        <v>48</v>
      </c>
      <c r="C27" s="24" t="s">
        <v>31</v>
      </c>
      <c r="D27" s="104">
        <f t="shared" ref="D27:R27" si="11">SUM(D28,D48,D64,D133,D140,D155,D156)</f>
        <v>18747.212890200059</v>
      </c>
      <c r="E27" s="104">
        <f t="shared" si="11"/>
        <v>6487.4391407899993</v>
      </c>
      <c r="F27" s="104">
        <f t="shared" si="11"/>
        <v>12259.773749410062</v>
      </c>
      <c r="G27" s="104">
        <f t="shared" si="11"/>
        <v>4067.1088061142245</v>
      </c>
      <c r="H27" s="104">
        <f t="shared" si="11"/>
        <v>3221.2253215199999</v>
      </c>
      <c r="I27" s="104">
        <f t="shared" si="11"/>
        <v>461.76517096599997</v>
      </c>
      <c r="J27" s="104">
        <f t="shared" si="11"/>
        <v>461.95577353000004</v>
      </c>
      <c r="K27" s="104">
        <f t="shared" si="11"/>
        <v>920.77268736199994</v>
      </c>
      <c r="L27" s="104">
        <f t="shared" si="11"/>
        <v>914.54105512000001</v>
      </c>
      <c r="M27" s="104">
        <f t="shared" si="11"/>
        <v>835.55354882588824</v>
      </c>
      <c r="N27" s="104">
        <f t="shared" si="11"/>
        <v>1032.59417035</v>
      </c>
      <c r="O27" s="104">
        <f t="shared" si="11"/>
        <v>1849.0173989603368</v>
      </c>
      <c r="P27" s="104">
        <f t="shared" si="11"/>
        <v>812.13432252000007</v>
      </c>
      <c r="Q27" s="104">
        <f t="shared" si="11"/>
        <v>9039.927203260062</v>
      </c>
      <c r="R27" s="104">
        <f t="shared" si="11"/>
        <v>-847.26225996422511</v>
      </c>
      <c r="S27" s="25">
        <f t="shared" si="4"/>
        <v>-0.2083205294853451</v>
      </c>
      <c r="T27" s="101" t="s">
        <v>32</v>
      </c>
      <c r="W27" s="2"/>
    </row>
    <row r="28" spans="1:27" ht="31.5" x14ac:dyDescent="0.25">
      <c r="A28" s="22" t="s">
        <v>49</v>
      </c>
      <c r="B28" s="26" t="s">
        <v>50</v>
      </c>
      <c r="C28" s="24" t="s">
        <v>31</v>
      </c>
      <c r="D28" s="104">
        <f t="shared" ref="D28:R28" si="12">D29+D33+D36+D47</f>
        <v>2350.6730657620001</v>
      </c>
      <c r="E28" s="104">
        <f t="shared" si="12"/>
        <v>1594.3153899799997</v>
      </c>
      <c r="F28" s="104">
        <f t="shared" si="12"/>
        <v>756.35767578200011</v>
      </c>
      <c r="G28" s="104">
        <f t="shared" si="12"/>
        <v>125.27935566988825</v>
      </c>
      <c r="H28" s="104">
        <f>H29+H33+H36+H47</f>
        <v>71.626972839999993</v>
      </c>
      <c r="I28" s="104">
        <f t="shared" si="12"/>
        <v>9.763247879999998</v>
      </c>
      <c r="J28" s="104">
        <f t="shared" si="12"/>
        <v>9.7632478800000033</v>
      </c>
      <c r="K28" s="104">
        <f t="shared" si="12"/>
        <v>52.991167079999997</v>
      </c>
      <c r="L28" s="104">
        <f t="shared" si="12"/>
        <v>52.991167079999997</v>
      </c>
      <c r="M28" s="104">
        <f t="shared" si="12"/>
        <v>48.963568839888254</v>
      </c>
      <c r="N28" s="104">
        <f t="shared" si="12"/>
        <v>14.394248870000007</v>
      </c>
      <c r="O28" s="104">
        <f t="shared" si="12"/>
        <v>13.56137187</v>
      </c>
      <c r="P28" s="104">
        <f t="shared" si="12"/>
        <v>-5.5216909900000015</v>
      </c>
      <c r="Q28" s="104">
        <f t="shared" si="12"/>
        <v>684.73070294199999</v>
      </c>
      <c r="R28" s="104">
        <f t="shared" si="12"/>
        <v>-53.652382829888253</v>
      </c>
      <c r="S28" s="25">
        <f t="shared" si="4"/>
        <v>-0.42826196337776962</v>
      </c>
      <c r="T28" s="101" t="s">
        <v>32</v>
      </c>
      <c r="W28" s="2"/>
      <c r="Z28" s="27"/>
      <c r="AA28" s="27"/>
    </row>
    <row r="29" spans="1:27" ht="94.5" x14ac:dyDescent="0.25">
      <c r="A29" s="22" t="s">
        <v>51</v>
      </c>
      <c r="B29" s="26" t="s">
        <v>52</v>
      </c>
      <c r="C29" s="24" t="s">
        <v>31</v>
      </c>
      <c r="D29" s="104">
        <f t="shared" ref="D29:R29" si="13">D30</f>
        <v>65.198945679999994</v>
      </c>
      <c r="E29" s="104">
        <f t="shared" si="13"/>
        <v>51.637573809999992</v>
      </c>
      <c r="F29" s="104">
        <f t="shared" si="13"/>
        <v>13.561371870000002</v>
      </c>
      <c r="G29" s="104">
        <f t="shared" si="13"/>
        <v>13.56137187</v>
      </c>
      <c r="H29" s="104">
        <f t="shared" si="13"/>
        <v>1.8522879600000002</v>
      </c>
      <c r="I29" s="104">
        <f t="shared" si="13"/>
        <v>0</v>
      </c>
      <c r="J29" s="104">
        <f t="shared" si="13"/>
        <v>0</v>
      </c>
      <c r="K29" s="104">
        <f t="shared" si="13"/>
        <v>0</v>
      </c>
      <c r="L29" s="104">
        <f t="shared" si="13"/>
        <v>0</v>
      </c>
      <c r="M29" s="104">
        <f t="shared" si="13"/>
        <v>0</v>
      </c>
      <c r="N29" s="104">
        <f t="shared" si="13"/>
        <v>0</v>
      </c>
      <c r="O29" s="104">
        <f t="shared" si="13"/>
        <v>13.56137187</v>
      </c>
      <c r="P29" s="104">
        <f t="shared" si="13"/>
        <v>1.8522879600000002</v>
      </c>
      <c r="Q29" s="104">
        <f t="shared" si="13"/>
        <v>11.709083910000002</v>
      </c>
      <c r="R29" s="104">
        <f t="shared" si="13"/>
        <v>-11.70908391</v>
      </c>
      <c r="S29" s="25">
        <f t="shared" si="4"/>
        <v>-0.86341441133270835</v>
      </c>
      <c r="T29" s="101" t="s">
        <v>32</v>
      </c>
      <c r="W29" s="2"/>
    </row>
    <row r="30" spans="1:27" x14ac:dyDescent="0.25">
      <c r="A30" s="22" t="s">
        <v>53</v>
      </c>
      <c r="B30" s="26" t="s">
        <v>54</v>
      </c>
      <c r="C30" s="24" t="s">
        <v>31</v>
      </c>
      <c r="D30" s="104">
        <f>SUM(D31)</f>
        <v>65.198945679999994</v>
      </c>
      <c r="E30" s="104">
        <f t="shared" ref="E30:Q30" si="14">SUM(E31)</f>
        <v>51.637573809999992</v>
      </c>
      <c r="F30" s="104">
        <f t="shared" si="14"/>
        <v>13.561371870000002</v>
      </c>
      <c r="G30" s="104">
        <f t="shared" si="14"/>
        <v>13.56137187</v>
      </c>
      <c r="H30" s="104">
        <f t="shared" si="14"/>
        <v>1.8522879600000002</v>
      </c>
      <c r="I30" s="104">
        <f t="shared" si="14"/>
        <v>0</v>
      </c>
      <c r="J30" s="104">
        <f t="shared" si="14"/>
        <v>0</v>
      </c>
      <c r="K30" s="104">
        <f t="shared" si="14"/>
        <v>0</v>
      </c>
      <c r="L30" s="104">
        <f t="shared" si="14"/>
        <v>0</v>
      </c>
      <c r="M30" s="104">
        <f t="shared" si="14"/>
        <v>0</v>
      </c>
      <c r="N30" s="104">
        <f t="shared" si="14"/>
        <v>0</v>
      </c>
      <c r="O30" s="104">
        <f t="shared" si="14"/>
        <v>13.56137187</v>
      </c>
      <c r="P30" s="104">
        <f t="shared" si="14"/>
        <v>1.8522879600000002</v>
      </c>
      <c r="Q30" s="104">
        <f t="shared" si="14"/>
        <v>11.709083910000002</v>
      </c>
      <c r="R30" s="104">
        <f>SUM(R31)</f>
        <v>-11.70908391</v>
      </c>
      <c r="S30" s="25">
        <f t="shared" si="4"/>
        <v>-0.86341441133270835</v>
      </c>
      <c r="T30" s="28" t="s">
        <v>32</v>
      </c>
      <c r="W30" s="2"/>
    </row>
    <row r="31" spans="1:27" ht="31.5" x14ac:dyDescent="0.25">
      <c r="A31" s="29" t="s">
        <v>53</v>
      </c>
      <c r="B31" s="30" t="s">
        <v>55</v>
      </c>
      <c r="C31" s="31" t="s">
        <v>56</v>
      </c>
      <c r="D31" s="77">
        <v>65.198945679999994</v>
      </c>
      <c r="E31" s="77">
        <v>51.637573809999992</v>
      </c>
      <c r="F31" s="77">
        <f>D31-E31</f>
        <v>13.561371870000002</v>
      </c>
      <c r="G31" s="77">
        <f>I31+K31+M31+O31</f>
        <v>13.56137187</v>
      </c>
      <c r="H31" s="77">
        <f>J31+L31+N31+P31</f>
        <v>1.8522879600000002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13.56137187</v>
      </c>
      <c r="P31" s="77">
        <v>1.8522879600000002</v>
      </c>
      <c r="Q31" s="65">
        <f>F31-H31</f>
        <v>11.709083910000002</v>
      </c>
      <c r="R31" s="65">
        <f>H31-(I31+K31+M31+O31)</f>
        <v>-11.70908391</v>
      </c>
      <c r="S31" s="113">
        <f>R31/(I31+K31+M31+O31)</f>
        <v>-0.86341441133270835</v>
      </c>
      <c r="T31" s="32" t="s">
        <v>57</v>
      </c>
      <c r="W31" s="2"/>
    </row>
    <row r="32" spans="1:27" ht="31.5" x14ac:dyDescent="0.25">
      <c r="A32" s="22" t="s">
        <v>58</v>
      </c>
      <c r="B32" s="33" t="s">
        <v>59</v>
      </c>
      <c r="C32" s="34" t="s">
        <v>31</v>
      </c>
      <c r="D32" s="105">
        <v>0</v>
      </c>
      <c r="E32" s="106">
        <v>0</v>
      </c>
      <c r="F32" s="104">
        <v>0</v>
      </c>
      <c r="G32" s="104">
        <v>0</v>
      </c>
      <c r="H32" s="104">
        <v>0</v>
      </c>
      <c r="I32" s="104">
        <v>0</v>
      </c>
      <c r="J32" s="104">
        <v>0</v>
      </c>
      <c r="K32" s="104">
        <v>0</v>
      </c>
      <c r="L32" s="104">
        <v>0</v>
      </c>
      <c r="M32" s="104">
        <v>0</v>
      </c>
      <c r="N32" s="104">
        <v>0</v>
      </c>
      <c r="O32" s="104">
        <v>0</v>
      </c>
      <c r="P32" s="104">
        <v>0</v>
      </c>
      <c r="Q32" s="104">
        <v>0</v>
      </c>
      <c r="R32" s="104">
        <v>0</v>
      </c>
      <c r="S32" s="25">
        <v>0</v>
      </c>
      <c r="T32" s="101" t="s">
        <v>32</v>
      </c>
      <c r="W32" s="2"/>
    </row>
    <row r="33" spans="1:27" ht="47.25" x14ac:dyDescent="0.25">
      <c r="A33" s="22" t="s">
        <v>60</v>
      </c>
      <c r="B33" s="26" t="s">
        <v>61</v>
      </c>
      <c r="C33" s="24" t="s">
        <v>31</v>
      </c>
      <c r="D33" s="104">
        <v>0</v>
      </c>
      <c r="E33" s="104">
        <v>0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4">
        <v>0</v>
      </c>
      <c r="L33" s="104">
        <v>0</v>
      </c>
      <c r="M33" s="104">
        <v>0</v>
      </c>
      <c r="N33" s="104">
        <v>0</v>
      </c>
      <c r="O33" s="104">
        <v>0</v>
      </c>
      <c r="P33" s="104">
        <v>0</v>
      </c>
      <c r="Q33" s="104">
        <v>0</v>
      </c>
      <c r="R33" s="104">
        <v>0</v>
      </c>
      <c r="S33" s="25">
        <v>0</v>
      </c>
      <c r="T33" s="101" t="s">
        <v>32</v>
      </c>
      <c r="W33" s="2"/>
    </row>
    <row r="34" spans="1:27" ht="31.5" x14ac:dyDescent="0.25">
      <c r="A34" s="22" t="s">
        <v>62</v>
      </c>
      <c r="B34" s="26" t="s">
        <v>59</v>
      </c>
      <c r="C34" s="24" t="s">
        <v>31</v>
      </c>
      <c r="D34" s="104">
        <v>0</v>
      </c>
      <c r="E34" s="104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0</v>
      </c>
      <c r="K34" s="104">
        <v>0</v>
      </c>
      <c r="L34" s="104">
        <v>0</v>
      </c>
      <c r="M34" s="104">
        <v>0</v>
      </c>
      <c r="N34" s="104">
        <v>0</v>
      </c>
      <c r="O34" s="104">
        <v>0</v>
      </c>
      <c r="P34" s="104">
        <v>0</v>
      </c>
      <c r="Q34" s="104">
        <v>0</v>
      </c>
      <c r="R34" s="104">
        <v>0</v>
      </c>
      <c r="S34" s="25">
        <v>0</v>
      </c>
      <c r="T34" s="101" t="s">
        <v>32</v>
      </c>
      <c r="W34" s="2"/>
    </row>
    <row r="35" spans="1:27" ht="31.5" x14ac:dyDescent="0.25">
      <c r="A35" s="22" t="s">
        <v>63</v>
      </c>
      <c r="B35" s="26" t="s">
        <v>59</v>
      </c>
      <c r="C35" s="24" t="s">
        <v>31</v>
      </c>
      <c r="D35" s="104">
        <v>0</v>
      </c>
      <c r="E35" s="104">
        <v>0</v>
      </c>
      <c r="F35" s="104">
        <v>0</v>
      </c>
      <c r="G35" s="104">
        <v>0</v>
      </c>
      <c r="H35" s="104">
        <v>0</v>
      </c>
      <c r="I35" s="104">
        <v>0</v>
      </c>
      <c r="J35" s="104">
        <v>0</v>
      </c>
      <c r="K35" s="104">
        <v>0</v>
      </c>
      <c r="L35" s="104">
        <v>0</v>
      </c>
      <c r="M35" s="104">
        <v>0</v>
      </c>
      <c r="N35" s="104">
        <v>0</v>
      </c>
      <c r="O35" s="104">
        <v>0</v>
      </c>
      <c r="P35" s="104">
        <v>0</v>
      </c>
      <c r="Q35" s="104">
        <v>0</v>
      </c>
      <c r="R35" s="104">
        <v>0</v>
      </c>
      <c r="S35" s="25">
        <v>0</v>
      </c>
      <c r="T35" s="101" t="s">
        <v>32</v>
      </c>
      <c r="W35" s="2"/>
    </row>
    <row r="36" spans="1:27" ht="63" x14ac:dyDescent="0.25">
      <c r="A36" s="22" t="s">
        <v>64</v>
      </c>
      <c r="B36" s="26" t="s">
        <v>65</v>
      </c>
      <c r="C36" s="24" t="s">
        <v>31</v>
      </c>
      <c r="D36" s="104">
        <f t="shared" ref="D36:R36" si="15">D37+D38+D39+D41+D42</f>
        <v>2285.4741200819999</v>
      </c>
      <c r="E36" s="104">
        <f t="shared" si="15"/>
        <v>1542.6778161699997</v>
      </c>
      <c r="F36" s="104">
        <f t="shared" si="15"/>
        <v>742.7963039120001</v>
      </c>
      <c r="G36" s="104">
        <f t="shared" si="15"/>
        <v>111.71798379988824</v>
      </c>
      <c r="H36" s="104">
        <f t="shared" si="15"/>
        <v>69.774684879999995</v>
      </c>
      <c r="I36" s="104">
        <f t="shared" si="15"/>
        <v>9.763247879999998</v>
      </c>
      <c r="J36" s="104">
        <f t="shared" si="15"/>
        <v>9.7632478800000033</v>
      </c>
      <c r="K36" s="104">
        <f t="shared" si="15"/>
        <v>52.991167079999997</v>
      </c>
      <c r="L36" s="104">
        <f t="shared" si="15"/>
        <v>52.991167079999997</v>
      </c>
      <c r="M36" s="104">
        <f t="shared" si="15"/>
        <v>48.963568839888254</v>
      </c>
      <c r="N36" s="104">
        <f t="shared" si="15"/>
        <v>14.394248870000007</v>
      </c>
      <c r="O36" s="104">
        <f t="shared" si="15"/>
        <v>0</v>
      </c>
      <c r="P36" s="104">
        <f t="shared" si="15"/>
        <v>-7.3739789500000015</v>
      </c>
      <c r="Q36" s="104">
        <f t="shared" si="15"/>
        <v>673.02161903199999</v>
      </c>
      <c r="R36" s="104">
        <f t="shared" si="15"/>
        <v>-41.94329891988825</v>
      </c>
      <c r="S36" s="25">
        <f t="shared" si="4"/>
        <v>-0.37543909667236769</v>
      </c>
      <c r="T36" s="101" t="s">
        <v>32</v>
      </c>
      <c r="W36" s="2"/>
      <c r="AA36" s="35"/>
    </row>
    <row r="37" spans="1:27" ht="78.75" x14ac:dyDescent="0.25">
      <c r="A37" s="22" t="s">
        <v>66</v>
      </c>
      <c r="B37" s="26" t="s">
        <v>67</v>
      </c>
      <c r="C37" s="24" t="s">
        <v>31</v>
      </c>
      <c r="D37" s="104">
        <v>0</v>
      </c>
      <c r="E37" s="104">
        <v>0</v>
      </c>
      <c r="F37" s="104">
        <v>0</v>
      </c>
      <c r="G37" s="104">
        <v>0</v>
      </c>
      <c r="H37" s="104">
        <v>0</v>
      </c>
      <c r="I37" s="104">
        <v>0</v>
      </c>
      <c r="J37" s="104">
        <v>0</v>
      </c>
      <c r="K37" s="104">
        <v>0</v>
      </c>
      <c r="L37" s="104">
        <v>0</v>
      </c>
      <c r="M37" s="104">
        <v>0</v>
      </c>
      <c r="N37" s="104">
        <v>0</v>
      </c>
      <c r="O37" s="104">
        <v>0</v>
      </c>
      <c r="P37" s="104">
        <v>0</v>
      </c>
      <c r="Q37" s="104">
        <v>0</v>
      </c>
      <c r="R37" s="104">
        <v>0</v>
      </c>
      <c r="S37" s="25">
        <v>0</v>
      </c>
      <c r="T37" s="101" t="s">
        <v>32</v>
      </c>
      <c r="W37" s="2"/>
    </row>
    <row r="38" spans="1:27" ht="94.5" x14ac:dyDescent="0.25">
      <c r="A38" s="22" t="s">
        <v>68</v>
      </c>
      <c r="B38" s="26" t="s">
        <v>69</v>
      </c>
      <c r="C38" s="24" t="s">
        <v>31</v>
      </c>
      <c r="D38" s="104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  <c r="J38" s="104">
        <v>0</v>
      </c>
      <c r="K38" s="104">
        <v>0</v>
      </c>
      <c r="L38" s="104">
        <v>0</v>
      </c>
      <c r="M38" s="104">
        <v>0</v>
      </c>
      <c r="N38" s="104">
        <v>0</v>
      </c>
      <c r="O38" s="104">
        <v>0</v>
      </c>
      <c r="P38" s="104">
        <v>0</v>
      </c>
      <c r="Q38" s="104">
        <v>0</v>
      </c>
      <c r="R38" s="104">
        <v>0</v>
      </c>
      <c r="S38" s="25">
        <v>0</v>
      </c>
      <c r="T38" s="101" t="s">
        <v>32</v>
      </c>
      <c r="W38" s="2"/>
    </row>
    <row r="39" spans="1:27" ht="78.75" x14ac:dyDescent="0.25">
      <c r="A39" s="22" t="s">
        <v>70</v>
      </c>
      <c r="B39" s="26" t="s">
        <v>71</v>
      </c>
      <c r="C39" s="24" t="s">
        <v>31</v>
      </c>
      <c r="D39" s="104">
        <f t="shared" ref="D39:Q39" si="16">SUM(D40)</f>
        <v>1.9298012099999999</v>
      </c>
      <c r="E39" s="104">
        <f t="shared" si="16"/>
        <v>4.1042100000000005E-3</v>
      </c>
      <c r="F39" s="104">
        <f t="shared" si="16"/>
        <v>1.925697</v>
      </c>
      <c r="G39" s="104">
        <f t="shared" si="16"/>
        <v>1.925697</v>
      </c>
      <c r="H39" s="104">
        <f t="shared" si="16"/>
        <v>1.9256970000000002</v>
      </c>
      <c r="I39" s="104">
        <f t="shared" si="16"/>
        <v>1.925697</v>
      </c>
      <c r="J39" s="104">
        <f t="shared" si="16"/>
        <v>1.9256970000000002</v>
      </c>
      <c r="K39" s="104">
        <f t="shared" si="16"/>
        <v>0</v>
      </c>
      <c r="L39" s="104">
        <f t="shared" si="16"/>
        <v>0</v>
      </c>
      <c r="M39" s="104">
        <f t="shared" si="16"/>
        <v>0</v>
      </c>
      <c r="N39" s="104">
        <f t="shared" si="16"/>
        <v>0</v>
      </c>
      <c r="O39" s="104">
        <f t="shared" si="16"/>
        <v>0</v>
      </c>
      <c r="P39" s="104">
        <f t="shared" si="16"/>
        <v>0</v>
      </c>
      <c r="Q39" s="104">
        <f t="shared" si="16"/>
        <v>0</v>
      </c>
      <c r="R39" s="104">
        <f>SUM(R40)</f>
        <v>0</v>
      </c>
      <c r="S39" s="25">
        <f t="shared" si="4"/>
        <v>0</v>
      </c>
      <c r="T39" s="36" t="s">
        <v>32</v>
      </c>
      <c r="W39" s="2"/>
    </row>
    <row r="40" spans="1:27" ht="94.5" x14ac:dyDescent="0.25">
      <c r="A40" s="29" t="s">
        <v>70</v>
      </c>
      <c r="B40" s="37" t="s">
        <v>72</v>
      </c>
      <c r="C40" s="38" t="s">
        <v>73</v>
      </c>
      <c r="D40" s="107">
        <v>1.9298012099999999</v>
      </c>
      <c r="E40" s="107">
        <v>4.1042100000000005E-3</v>
      </c>
      <c r="F40" s="77">
        <f>D40-E40</f>
        <v>1.925697</v>
      </c>
      <c r="G40" s="77">
        <f>I40+K40+M40+O40</f>
        <v>1.925697</v>
      </c>
      <c r="H40" s="77">
        <f>J40+L40+N40+P40</f>
        <v>1.9256970000000002</v>
      </c>
      <c r="I40" s="77">
        <v>1.925697</v>
      </c>
      <c r="J40" s="77">
        <v>1.9256970000000002</v>
      </c>
      <c r="K40" s="77">
        <v>0</v>
      </c>
      <c r="L40" s="77">
        <v>0</v>
      </c>
      <c r="M40" s="77">
        <v>0</v>
      </c>
      <c r="N40" s="77">
        <v>0</v>
      </c>
      <c r="O40" s="80">
        <v>0</v>
      </c>
      <c r="P40" s="77">
        <v>0</v>
      </c>
      <c r="Q40" s="65">
        <f>F40-H40</f>
        <v>0</v>
      </c>
      <c r="R40" s="65">
        <f>H40-(I40+K40+M40+O40)</f>
        <v>0</v>
      </c>
      <c r="S40" s="113">
        <f t="shared" si="4"/>
        <v>0</v>
      </c>
      <c r="T40" s="49" t="s">
        <v>32</v>
      </c>
      <c r="W40" s="2"/>
    </row>
    <row r="41" spans="1:27" ht="110.25" x14ac:dyDescent="0.25">
      <c r="A41" s="22" t="s">
        <v>74</v>
      </c>
      <c r="B41" s="26" t="s">
        <v>75</v>
      </c>
      <c r="C41" s="24" t="s">
        <v>31</v>
      </c>
      <c r="D41" s="104">
        <v>0</v>
      </c>
      <c r="E41" s="104">
        <v>0</v>
      </c>
      <c r="F41" s="104">
        <v>0</v>
      </c>
      <c r="G41" s="104">
        <v>0</v>
      </c>
      <c r="H41" s="104">
        <v>0</v>
      </c>
      <c r="I41" s="104">
        <v>0</v>
      </c>
      <c r="J41" s="104">
        <v>0</v>
      </c>
      <c r="K41" s="104">
        <v>0</v>
      </c>
      <c r="L41" s="104">
        <v>0</v>
      </c>
      <c r="M41" s="104">
        <v>0</v>
      </c>
      <c r="N41" s="104">
        <v>0</v>
      </c>
      <c r="O41" s="104">
        <v>0</v>
      </c>
      <c r="P41" s="104">
        <v>0</v>
      </c>
      <c r="Q41" s="104">
        <v>0</v>
      </c>
      <c r="R41" s="104">
        <v>0</v>
      </c>
      <c r="S41" s="25">
        <v>0</v>
      </c>
      <c r="T41" s="21" t="s">
        <v>32</v>
      </c>
      <c r="W41" s="2"/>
    </row>
    <row r="42" spans="1:27" ht="110.25" x14ac:dyDescent="0.25">
      <c r="A42" s="22" t="s">
        <v>76</v>
      </c>
      <c r="B42" s="26" t="s">
        <v>77</v>
      </c>
      <c r="C42" s="24" t="s">
        <v>31</v>
      </c>
      <c r="D42" s="104">
        <f t="shared" ref="D42:R42" si="17">SUM(D43:D46)</f>
        <v>2283.5443188720001</v>
      </c>
      <c r="E42" s="104">
        <f t="shared" si="17"/>
        <v>1542.6737119599998</v>
      </c>
      <c r="F42" s="104">
        <f t="shared" si="17"/>
        <v>740.87060691200008</v>
      </c>
      <c r="G42" s="104">
        <f>SUM(G43:G46)</f>
        <v>109.79228679988825</v>
      </c>
      <c r="H42" s="104">
        <f t="shared" si="17"/>
        <v>67.848987879999996</v>
      </c>
      <c r="I42" s="104">
        <f t="shared" si="17"/>
        <v>7.8375508799999984</v>
      </c>
      <c r="J42" s="104">
        <f t="shared" si="17"/>
        <v>7.8375508800000038</v>
      </c>
      <c r="K42" s="104">
        <f t="shared" si="17"/>
        <v>52.991167079999997</v>
      </c>
      <c r="L42" s="104">
        <f t="shared" si="17"/>
        <v>52.991167079999997</v>
      </c>
      <c r="M42" s="104">
        <f t="shared" si="17"/>
        <v>48.963568839888254</v>
      </c>
      <c r="N42" s="104">
        <f t="shared" si="17"/>
        <v>14.394248870000007</v>
      </c>
      <c r="O42" s="104">
        <f t="shared" si="17"/>
        <v>0</v>
      </c>
      <c r="P42" s="104">
        <f t="shared" si="17"/>
        <v>-7.3739789500000015</v>
      </c>
      <c r="Q42" s="104">
        <f t="shared" si="17"/>
        <v>673.02161903199999</v>
      </c>
      <c r="R42" s="104">
        <f t="shared" si="17"/>
        <v>-41.94329891988825</v>
      </c>
      <c r="S42" s="25">
        <f t="shared" si="4"/>
        <v>-0.38202409424567102</v>
      </c>
      <c r="T42" s="39" t="s">
        <v>32</v>
      </c>
      <c r="W42" s="2"/>
    </row>
    <row r="43" spans="1:27" ht="31.5" x14ac:dyDescent="0.25">
      <c r="A43" s="40" t="s">
        <v>76</v>
      </c>
      <c r="B43" s="41" t="s">
        <v>78</v>
      </c>
      <c r="C43" s="42" t="s">
        <v>79</v>
      </c>
      <c r="D43" s="108">
        <v>991.10269060999997</v>
      </c>
      <c r="E43" s="108">
        <v>749.0065652799999</v>
      </c>
      <c r="F43" s="77">
        <f>D43-E43</f>
        <v>242.09612533000006</v>
      </c>
      <c r="G43" s="65">
        <f t="shared" ref="G43:H46" si="18">I43+K43+M43+O43</f>
        <v>-11.19793284</v>
      </c>
      <c r="H43" s="65">
        <f t="shared" si="18"/>
        <v>-11.197932840000002</v>
      </c>
      <c r="I43" s="65">
        <v>-11.19793284</v>
      </c>
      <c r="J43" s="65">
        <v>-11.197932840000002</v>
      </c>
      <c r="K43" s="65">
        <v>0</v>
      </c>
      <c r="L43" s="65">
        <v>0</v>
      </c>
      <c r="M43" s="65">
        <v>0</v>
      </c>
      <c r="N43" s="65">
        <v>0</v>
      </c>
      <c r="O43" s="109">
        <v>0</v>
      </c>
      <c r="P43" s="65">
        <v>0</v>
      </c>
      <c r="Q43" s="65">
        <f>F43-H43</f>
        <v>253.29405817000006</v>
      </c>
      <c r="R43" s="65">
        <f t="shared" ref="R43:R46" si="19">H43-(I43+K43+M43+O43)</f>
        <v>0</v>
      </c>
      <c r="S43" s="113">
        <f t="shared" si="4"/>
        <v>0</v>
      </c>
      <c r="T43" s="49" t="s">
        <v>32</v>
      </c>
      <c r="W43" s="2"/>
    </row>
    <row r="44" spans="1:27" ht="78.75" x14ac:dyDescent="0.25">
      <c r="A44" s="40" t="s">
        <v>76</v>
      </c>
      <c r="B44" s="41" t="s">
        <v>80</v>
      </c>
      <c r="C44" s="42" t="s">
        <v>81</v>
      </c>
      <c r="D44" s="108">
        <v>137.00977119000001</v>
      </c>
      <c r="E44" s="108">
        <v>136.30163002</v>
      </c>
      <c r="F44" s="77">
        <f>D44-E44</f>
        <v>0.70814117000000465</v>
      </c>
      <c r="G44" s="65">
        <f t="shared" si="18"/>
        <v>0.70814116999999999</v>
      </c>
      <c r="H44" s="65">
        <f t="shared" si="18"/>
        <v>0.70814116999999988</v>
      </c>
      <c r="I44" s="65">
        <v>0.70814116999999999</v>
      </c>
      <c r="J44" s="65">
        <v>0.70814116999999988</v>
      </c>
      <c r="K44" s="65">
        <v>0</v>
      </c>
      <c r="L44" s="65">
        <v>0</v>
      </c>
      <c r="M44" s="65">
        <v>0</v>
      </c>
      <c r="N44" s="65">
        <v>0</v>
      </c>
      <c r="O44" s="109">
        <v>0</v>
      </c>
      <c r="P44" s="65">
        <v>0</v>
      </c>
      <c r="Q44" s="65">
        <f t="shared" ref="Q44:Q46" si="20">F44-H44</f>
        <v>4.7739590058881731E-15</v>
      </c>
      <c r="R44" s="65">
        <f t="shared" si="19"/>
        <v>0</v>
      </c>
      <c r="S44" s="113">
        <f t="shared" si="4"/>
        <v>0</v>
      </c>
      <c r="T44" s="49" t="s">
        <v>32</v>
      </c>
      <c r="W44" s="2"/>
    </row>
    <row r="45" spans="1:27" ht="44.25" customHeight="1" x14ac:dyDescent="0.25">
      <c r="A45" s="43" t="s">
        <v>76</v>
      </c>
      <c r="B45" s="44" t="s">
        <v>82</v>
      </c>
      <c r="C45" s="45" t="s">
        <v>83</v>
      </c>
      <c r="D45" s="108">
        <v>373.08680578999997</v>
      </c>
      <c r="E45" s="108">
        <v>374.49566898</v>
      </c>
      <c r="F45" s="108">
        <v>-1.4088631899999982</v>
      </c>
      <c r="G45" s="65">
        <f t="shared" si="18"/>
        <v>-1.4088631899999999</v>
      </c>
      <c r="H45" s="65">
        <f t="shared" si="18"/>
        <v>-1.4088631899999997</v>
      </c>
      <c r="I45" s="65">
        <v>-1.4088631899999999</v>
      </c>
      <c r="J45" s="65">
        <v>-1.4088631899999997</v>
      </c>
      <c r="K45" s="65">
        <v>0</v>
      </c>
      <c r="L45" s="65">
        <v>0</v>
      </c>
      <c r="M45" s="65">
        <v>0</v>
      </c>
      <c r="N45" s="65">
        <v>0</v>
      </c>
      <c r="O45" s="109">
        <v>0</v>
      </c>
      <c r="P45" s="65">
        <v>0</v>
      </c>
      <c r="Q45" s="65">
        <f t="shared" si="20"/>
        <v>0</v>
      </c>
      <c r="R45" s="65">
        <f t="shared" si="19"/>
        <v>0</v>
      </c>
      <c r="S45" s="113">
        <f t="shared" si="4"/>
        <v>0</v>
      </c>
      <c r="T45" s="49" t="s">
        <v>32</v>
      </c>
      <c r="W45" s="2"/>
    </row>
    <row r="46" spans="1:27" ht="63" x14ac:dyDescent="0.25">
      <c r="A46" s="29" t="s">
        <v>76</v>
      </c>
      <c r="B46" s="46" t="s">
        <v>84</v>
      </c>
      <c r="C46" s="47" t="s">
        <v>85</v>
      </c>
      <c r="D46" s="80">
        <v>782.34505128199999</v>
      </c>
      <c r="E46" s="107">
        <v>282.86984768000002</v>
      </c>
      <c r="F46" s="77">
        <f>D46-E46</f>
        <v>499.47520360199997</v>
      </c>
      <c r="G46" s="77">
        <f t="shared" si="18"/>
        <v>121.69094165988825</v>
      </c>
      <c r="H46" s="77">
        <f t="shared" si="18"/>
        <v>79.747642740000003</v>
      </c>
      <c r="I46" s="77">
        <v>19.736205739999999</v>
      </c>
      <c r="J46" s="77">
        <v>19.736205740000006</v>
      </c>
      <c r="K46" s="77">
        <v>52.991167079999997</v>
      </c>
      <c r="L46" s="77">
        <v>52.991167079999997</v>
      </c>
      <c r="M46" s="77">
        <v>48.963568839888254</v>
      </c>
      <c r="N46" s="77">
        <v>14.394248870000007</v>
      </c>
      <c r="O46" s="77">
        <v>0</v>
      </c>
      <c r="P46" s="77">
        <v>-7.3739789500000015</v>
      </c>
      <c r="Q46" s="65">
        <f t="shared" si="20"/>
        <v>419.72756086199996</v>
      </c>
      <c r="R46" s="65">
        <f t="shared" si="19"/>
        <v>-41.94329891988825</v>
      </c>
      <c r="S46" s="113">
        <f t="shared" si="4"/>
        <v>-0.34467067431456644</v>
      </c>
      <c r="T46" s="68" t="s">
        <v>86</v>
      </c>
      <c r="W46" s="2"/>
    </row>
    <row r="47" spans="1:27" ht="47.25" x14ac:dyDescent="0.25">
      <c r="A47" s="22" t="s">
        <v>87</v>
      </c>
      <c r="B47" s="26" t="s">
        <v>88</v>
      </c>
      <c r="C47" s="24" t="s">
        <v>31</v>
      </c>
      <c r="D47" s="104">
        <v>0</v>
      </c>
      <c r="E47" s="104">
        <v>0</v>
      </c>
      <c r="F47" s="104">
        <v>0</v>
      </c>
      <c r="G47" s="104">
        <v>0</v>
      </c>
      <c r="H47" s="104">
        <v>0</v>
      </c>
      <c r="I47" s="104">
        <v>0</v>
      </c>
      <c r="J47" s="104">
        <v>0</v>
      </c>
      <c r="K47" s="104">
        <v>0</v>
      </c>
      <c r="L47" s="104">
        <v>0</v>
      </c>
      <c r="M47" s="104">
        <v>0</v>
      </c>
      <c r="N47" s="104">
        <v>0</v>
      </c>
      <c r="O47" s="104">
        <v>0</v>
      </c>
      <c r="P47" s="104">
        <v>0</v>
      </c>
      <c r="Q47" s="104">
        <v>0</v>
      </c>
      <c r="R47" s="104">
        <v>0</v>
      </c>
      <c r="S47" s="25">
        <v>0</v>
      </c>
      <c r="T47" s="101" t="s">
        <v>32</v>
      </c>
      <c r="W47" s="2"/>
    </row>
    <row r="48" spans="1:27" ht="63" x14ac:dyDescent="0.25">
      <c r="A48" s="22" t="s">
        <v>89</v>
      </c>
      <c r="B48" s="26" t="s">
        <v>90</v>
      </c>
      <c r="C48" s="24" t="s">
        <v>31</v>
      </c>
      <c r="D48" s="104">
        <f t="shared" ref="D48:R48" si="21">D49+D52+D57+D59</f>
        <v>1733.0646109082982</v>
      </c>
      <c r="E48" s="104">
        <f t="shared" si="21"/>
        <v>449.57503405</v>
      </c>
      <c r="F48" s="104">
        <f t="shared" si="21"/>
        <v>1283.4895768582983</v>
      </c>
      <c r="G48" s="104">
        <f t="shared" si="21"/>
        <v>988.48412530293604</v>
      </c>
      <c r="H48" s="104">
        <f t="shared" si="21"/>
        <v>670.21762027999989</v>
      </c>
      <c r="I48" s="104">
        <f t="shared" si="21"/>
        <v>45.248013090000001</v>
      </c>
      <c r="J48" s="104">
        <f t="shared" si="21"/>
        <v>45.253819919999998</v>
      </c>
      <c r="K48" s="104">
        <f t="shared" si="21"/>
        <v>203.33606770999998</v>
      </c>
      <c r="L48" s="104">
        <f t="shared" si="21"/>
        <v>203.34187453999996</v>
      </c>
      <c r="M48" s="104">
        <f t="shared" si="21"/>
        <v>213.13201928000004</v>
      </c>
      <c r="N48" s="104">
        <f t="shared" si="21"/>
        <v>213.13782610999999</v>
      </c>
      <c r="O48" s="104">
        <f t="shared" si="21"/>
        <v>526.7680252229361</v>
      </c>
      <c r="P48" s="104">
        <f t="shared" si="21"/>
        <v>208.48409971000001</v>
      </c>
      <c r="Q48" s="104">
        <f t="shared" si="21"/>
        <v>613.35358194829826</v>
      </c>
      <c r="R48" s="104">
        <f t="shared" si="21"/>
        <v>-318.34813039293613</v>
      </c>
      <c r="S48" s="25">
        <f t="shared" si="4"/>
        <v>-0.32205689726719028</v>
      </c>
      <c r="T48" s="101" t="s">
        <v>32</v>
      </c>
      <c r="W48" s="2"/>
    </row>
    <row r="49" spans="1:27" ht="31.5" x14ac:dyDescent="0.25">
      <c r="A49" s="22" t="s">
        <v>91</v>
      </c>
      <c r="B49" s="26" t="s">
        <v>92</v>
      </c>
      <c r="C49" s="24" t="s">
        <v>31</v>
      </c>
      <c r="D49" s="104">
        <f t="shared" ref="D49:R49" si="22">SUM(D50:D51)</f>
        <v>490.54306573200006</v>
      </c>
      <c r="E49" s="104">
        <f t="shared" si="22"/>
        <v>9.5300784499999995</v>
      </c>
      <c r="F49" s="104">
        <f t="shared" si="22"/>
        <v>481.01298728200004</v>
      </c>
      <c r="G49" s="104">
        <f>SUM(G50:G51)</f>
        <v>339.88231629793228</v>
      </c>
      <c r="H49" s="104">
        <f t="shared" si="22"/>
        <v>354.47662608999997</v>
      </c>
      <c r="I49" s="104">
        <f t="shared" si="22"/>
        <v>8.1995036299999988</v>
      </c>
      <c r="J49" s="104">
        <f t="shared" si="22"/>
        <v>8.1995036299999988</v>
      </c>
      <c r="K49" s="104">
        <f t="shared" si="22"/>
        <v>116.97368143999999</v>
      </c>
      <c r="L49" s="104">
        <f t="shared" si="22"/>
        <v>116.97368143999998</v>
      </c>
      <c r="M49" s="104">
        <f t="shared" si="22"/>
        <v>118.65190658</v>
      </c>
      <c r="N49" s="104">
        <f t="shared" si="22"/>
        <v>118.65190658</v>
      </c>
      <c r="O49" s="104">
        <f t="shared" si="22"/>
        <v>96.057224647932301</v>
      </c>
      <c r="P49" s="104">
        <f t="shared" si="22"/>
        <v>110.65153444000001</v>
      </c>
      <c r="Q49" s="104">
        <f t="shared" si="22"/>
        <v>126.53636119200004</v>
      </c>
      <c r="R49" s="104">
        <f t="shared" si="22"/>
        <v>14.594309792067705</v>
      </c>
      <c r="S49" s="25">
        <f t="shared" si="4"/>
        <v>4.2939303082996233E-2</v>
      </c>
      <c r="T49" s="101" t="s">
        <v>32</v>
      </c>
      <c r="W49" s="2"/>
      <c r="AA49" s="35"/>
    </row>
    <row r="50" spans="1:27" ht="31.5" x14ac:dyDescent="0.25">
      <c r="A50" s="40" t="s">
        <v>91</v>
      </c>
      <c r="B50" s="48" t="s">
        <v>93</v>
      </c>
      <c r="C50" s="42" t="s">
        <v>94</v>
      </c>
      <c r="D50" s="108">
        <v>254.36292960800003</v>
      </c>
      <c r="E50" s="108">
        <v>9.5300784499999995</v>
      </c>
      <c r="F50" s="77">
        <f>D50-E50</f>
        <v>244.83285115800004</v>
      </c>
      <c r="G50" s="65">
        <f>I50+K50+M50+O50</f>
        <v>224.43881779393229</v>
      </c>
      <c r="H50" s="65">
        <f>J50+L50+N50+P50</f>
        <v>234.02106028000003</v>
      </c>
      <c r="I50" s="65">
        <v>6.2249989999999995</v>
      </c>
      <c r="J50" s="65">
        <v>6.2249989999999995</v>
      </c>
      <c r="K50" s="65">
        <v>30.191383819999995</v>
      </c>
      <c r="L50" s="65">
        <v>30.191383819999999</v>
      </c>
      <c r="M50" s="65">
        <v>96.959146520000019</v>
      </c>
      <c r="N50" s="65">
        <v>96.959146520000004</v>
      </c>
      <c r="O50" s="65">
        <v>91.063288453932273</v>
      </c>
      <c r="P50" s="65">
        <v>100.64553094000001</v>
      </c>
      <c r="Q50" s="65">
        <f t="shared" ref="Q50:Q51" si="23">F50-H50</f>
        <v>10.811790878000011</v>
      </c>
      <c r="R50" s="65">
        <f t="shared" ref="R50:R51" si="24">H50-(I50+K50+M50+O50)</f>
        <v>9.5822424860677415</v>
      </c>
      <c r="S50" s="113">
        <f t="shared" si="4"/>
        <v>4.2694229903071597E-2</v>
      </c>
      <c r="T50" s="49" t="s">
        <v>32</v>
      </c>
      <c r="W50" s="2"/>
    </row>
    <row r="51" spans="1:27" ht="31.5" x14ac:dyDescent="0.25">
      <c r="A51" s="29" t="s">
        <v>91</v>
      </c>
      <c r="B51" s="37" t="s">
        <v>95</v>
      </c>
      <c r="C51" s="38" t="s">
        <v>96</v>
      </c>
      <c r="D51" s="107">
        <v>236.180136124</v>
      </c>
      <c r="E51" s="107">
        <v>0</v>
      </c>
      <c r="F51" s="77">
        <f>D51-E51</f>
        <v>236.180136124</v>
      </c>
      <c r="G51" s="77">
        <f>I51+K51+M51+O51</f>
        <v>115.443498504</v>
      </c>
      <c r="H51" s="77">
        <f>J51+L51+N51+P51</f>
        <v>120.45556580999997</v>
      </c>
      <c r="I51" s="77">
        <v>1.9745046299999998</v>
      </c>
      <c r="J51" s="77">
        <v>1.97450463</v>
      </c>
      <c r="K51" s="77">
        <v>86.782297619999994</v>
      </c>
      <c r="L51" s="77">
        <v>86.78229761999998</v>
      </c>
      <c r="M51" s="77">
        <v>21.692760059999983</v>
      </c>
      <c r="N51" s="77">
        <v>21.692760060000001</v>
      </c>
      <c r="O51" s="77">
        <v>4.9939361940000282</v>
      </c>
      <c r="P51" s="77">
        <v>10.006003499999998</v>
      </c>
      <c r="Q51" s="65">
        <f t="shared" si="23"/>
        <v>115.72457031400003</v>
      </c>
      <c r="R51" s="65">
        <f t="shared" si="24"/>
        <v>5.0120673059999632</v>
      </c>
      <c r="S51" s="113">
        <f t="shared" si="4"/>
        <v>4.3415760705019693E-2</v>
      </c>
      <c r="T51" s="32" t="s">
        <v>32</v>
      </c>
      <c r="W51" s="2"/>
      <c r="Z51" s="27"/>
      <c r="AA51" s="27"/>
    </row>
    <row r="52" spans="1:27" ht="31.5" x14ac:dyDescent="0.25">
      <c r="A52" s="22" t="s">
        <v>97</v>
      </c>
      <c r="B52" s="26" t="s">
        <v>98</v>
      </c>
      <c r="C52" s="24" t="s">
        <v>31</v>
      </c>
      <c r="D52" s="104">
        <f t="shared" ref="D52:R52" si="25">SUM(D53:D56)</f>
        <v>187.63747212300387</v>
      </c>
      <c r="E52" s="104">
        <f t="shared" si="25"/>
        <v>67.119975699999998</v>
      </c>
      <c r="F52" s="104">
        <f t="shared" si="25"/>
        <v>120.51749642300389</v>
      </c>
      <c r="G52" s="104">
        <f>SUM(G53:G56)</f>
        <v>80.104539579003898</v>
      </c>
      <c r="H52" s="104">
        <f t="shared" si="25"/>
        <v>34.537098840000006</v>
      </c>
      <c r="I52" s="104">
        <f t="shared" si="25"/>
        <v>4.5324873600000002</v>
      </c>
      <c r="J52" s="104">
        <f>SUM(J53:J56)</f>
        <v>4.5324873600000002</v>
      </c>
      <c r="K52" s="104">
        <f t="shared" si="25"/>
        <v>6.3446913100000009</v>
      </c>
      <c r="L52" s="104">
        <f t="shared" si="25"/>
        <v>6.34469131</v>
      </c>
      <c r="M52" s="104">
        <f t="shared" si="25"/>
        <v>12.827802549999998</v>
      </c>
      <c r="N52" s="104">
        <f t="shared" si="25"/>
        <v>12.827802549999999</v>
      </c>
      <c r="O52" s="104">
        <f t="shared" si="25"/>
        <v>56.39955835900389</v>
      </c>
      <c r="P52" s="104">
        <f t="shared" si="25"/>
        <v>10.832117620000002</v>
      </c>
      <c r="Q52" s="104">
        <f t="shared" si="25"/>
        <v>85.980397583003878</v>
      </c>
      <c r="R52" s="104">
        <f t="shared" si="25"/>
        <v>-45.567440739003892</v>
      </c>
      <c r="S52" s="25">
        <f t="shared" si="4"/>
        <v>-0.568849667927528</v>
      </c>
      <c r="T52" s="101" t="s">
        <v>32</v>
      </c>
      <c r="W52" s="2"/>
    </row>
    <row r="53" spans="1:27" ht="31.5" x14ac:dyDescent="0.25">
      <c r="A53" s="40" t="s">
        <v>97</v>
      </c>
      <c r="B53" s="50" t="s">
        <v>99</v>
      </c>
      <c r="C53" s="42" t="s">
        <v>100</v>
      </c>
      <c r="D53" s="110">
        <v>38.875177200000003</v>
      </c>
      <c r="E53" s="108">
        <v>39.473526630000002</v>
      </c>
      <c r="F53" s="77">
        <f>D53-E53</f>
        <v>-0.59834942999999896</v>
      </c>
      <c r="G53" s="65">
        <f t="shared" ref="G53:H56" si="26">I53+K53+M53+O53</f>
        <v>-0.59834942999999996</v>
      </c>
      <c r="H53" s="65">
        <f t="shared" si="26"/>
        <v>-0.59834942999999996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-0.59834942999999996</v>
      </c>
      <c r="P53" s="65">
        <v>-0.59834942999999996</v>
      </c>
      <c r="Q53" s="65">
        <f t="shared" ref="Q53:Q56" si="27">F53-H53</f>
        <v>9.9920072216264089E-16</v>
      </c>
      <c r="R53" s="65">
        <f t="shared" ref="R53:R56" si="28">H53-(I53+K53+M53+O53)</f>
        <v>0</v>
      </c>
      <c r="S53" s="113">
        <f t="shared" si="4"/>
        <v>0</v>
      </c>
      <c r="T53" s="49" t="s">
        <v>32</v>
      </c>
      <c r="W53" s="2"/>
    </row>
    <row r="54" spans="1:27" ht="31.5" x14ac:dyDescent="0.25">
      <c r="A54" s="40" t="s">
        <v>97</v>
      </c>
      <c r="B54" s="50" t="s">
        <v>101</v>
      </c>
      <c r="C54" s="42" t="s">
        <v>102</v>
      </c>
      <c r="D54" s="110">
        <v>35.336481923999997</v>
      </c>
      <c r="E54" s="108">
        <v>0</v>
      </c>
      <c r="F54" s="77">
        <f>D54-E54</f>
        <v>35.336481923999997</v>
      </c>
      <c r="G54" s="65">
        <f t="shared" si="26"/>
        <v>1.8</v>
      </c>
      <c r="H54" s="65">
        <f t="shared" si="26"/>
        <v>0.6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1.8</v>
      </c>
      <c r="P54" s="65">
        <v>0.6</v>
      </c>
      <c r="Q54" s="65">
        <f t="shared" si="27"/>
        <v>34.736481923999996</v>
      </c>
      <c r="R54" s="65">
        <f t="shared" si="28"/>
        <v>-1.2000000000000002</v>
      </c>
      <c r="S54" s="113">
        <f t="shared" si="4"/>
        <v>-0.66666666666666674</v>
      </c>
      <c r="T54" s="49" t="s">
        <v>103</v>
      </c>
      <c r="W54" s="2"/>
    </row>
    <row r="55" spans="1:27" ht="47.25" x14ac:dyDescent="0.25">
      <c r="A55" s="29" t="s">
        <v>97</v>
      </c>
      <c r="B55" s="51" t="s">
        <v>104</v>
      </c>
      <c r="C55" s="47" t="s">
        <v>105</v>
      </c>
      <c r="D55" s="111">
        <v>45.323930397003892</v>
      </c>
      <c r="E55" s="107">
        <v>0</v>
      </c>
      <c r="F55" s="77">
        <v>45.323930397003892</v>
      </c>
      <c r="G55" s="65">
        <f t="shared" si="26"/>
        <v>45.323930397003892</v>
      </c>
      <c r="H55" s="77">
        <f t="shared" si="26"/>
        <v>4.3394228699999999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45.323930397003892</v>
      </c>
      <c r="P55" s="77">
        <v>4.3394228699999999</v>
      </c>
      <c r="Q55" s="65">
        <f t="shared" si="27"/>
        <v>40.984507527003892</v>
      </c>
      <c r="R55" s="65">
        <f t="shared" si="28"/>
        <v>-40.984507527003892</v>
      </c>
      <c r="S55" s="113">
        <f t="shared" si="4"/>
        <v>-0.90425757801695739</v>
      </c>
      <c r="T55" s="32" t="s">
        <v>106</v>
      </c>
      <c r="W55" s="2"/>
    </row>
    <row r="56" spans="1:27" ht="53.25" customHeight="1" x14ac:dyDescent="0.25">
      <c r="A56" s="52" t="s">
        <v>97</v>
      </c>
      <c r="B56" s="53" t="s">
        <v>107</v>
      </c>
      <c r="C56" s="54" t="s">
        <v>108</v>
      </c>
      <c r="D56" s="111">
        <v>68.101882602000003</v>
      </c>
      <c r="E56" s="111">
        <v>27.646449069999999</v>
      </c>
      <c r="F56" s="111">
        <v>40.455433532000001</v>
      </c>
      <c r="G56" s="65">
        <f t="shared" si="26"/>
        <v>33.578958612000001</v>
      </c>
      <c r="H56" s="77">
        <f t="shared" si="26"/>
        <v>30.196025400000003</v>
      </c>
      <c r="I56" s="77">
        <v>4.5324873600000002</v>
      </c>
      <c r="J56" s="77">
        <v>4.5324873600000002</v>
      </c>
      <c r="K56" s="77">
        <v>6.3446913100000009</v>
      </c>
      <c r="L56" s="77">
        <v>6.34469131</v>
      </c>
      <c r="M56" s="77">
        <v>12.827802549999998</v>
      </c>
      <c r="N56" s="77">
        <v>12.827802549999999</v>
      </c>
      <c r="O56" s="77">
        <v>9.8739773920000005</v>
      </c>
      <c r="P56" s="77">
        <v>6.4910441800000012</v>
      </c>
      <c r="Q56" s="65">
        <f t="shared" si="27"/>
        <v>10.259408131999997</v>
      </c>
      <c r="R56" s="65">
        <f t="shared" si="28"/>
        <v>-3.3829332119999975</v>
      </c>
      <c r="S56" s="113">
        <f t="shared" si="4"/>
        <v>-0.10074562618481711</v>
      </c>
      <c r="T56" s="32" t="s">
        <v>109</v>
      </c>
      <c r="W56" s="2"/>
    </row>
    <row r="57" spans="1:27" ht="31.5" x14ac:dyDescent="0.25">
      <c r="A57" s="22" t="s">
        <v>110</v>
      </c>
      <c r="B57" s="26" t="s">
        <v>111</v>
      </c>
      <c r="C57" s="24" t="s">
        <v>31</v>
      </c>
      <c r="D57" s="104">
        <f t="shared" ref="D57:R57" si="29">SUM(D58:D58,)</f>
        <v>382.63411682200001</v>
      </c>
      <c r="E57" s="104">
        <f t="shared" si="29"/>
        <v>153.20590931999999</v>
      </c>
      <c r="F57" s="104">
        <f t="shared" si="29"/>
        <v>229.42820750200002</v>
      </c>
      <c r="G57" s="104">
        <f>SUM(G58:G58,)</f>
        <v>229.42820750199996</v>
      </c>
      <c r="H57" s="104">
        <f t="shared" si="29"/>
        <v>47.530491359999992</v>
      </c>
      <c r="I57" s="104">
        <f t="shared" si="29"/>
        <v>6.1058599400000002</v>
      </c>
      <c r="J57" s="104">
        <f t="shared" si="29"/>
        <v>6.1058599399999993</v>
      </c>
      <c r="K57" s="104">
        <f t="shared" si="29"/>
        <v>22.538104509999997</v>
      </c>
      <c r="L57" s="104">
        <f t="shared" si="29"/>
        <v>22.538104509999997</v>
      </c>
      <c r="M57" s="104">
        <f t="shared" si="29"/>
        <v>8.3014543500000002</v>
      </c>
      <c r="N57" s="104">
        <f t="shared" si="29"/>
        <v>8.3014543499999984</v>
      </c>
      <c r="O57" s="104">
        <f t="shared" si="29"/>
        <v>192.48278870199997</v>
      </c>
      <c r="P57" s="104">
        <f t="shared" si="29"/>
        <v>10.58507256</v>
      </c>
      <c r="Q57" s="104">
        <f t="shared" si="29"/>
        <v>181.89771614200004</v>
      </c>
      <c r="R57" s="104">
        <f t="shared" si="29"/>
        <v>-181.89771614199998</v>
      </c>
      <c r="S57" s="25">
        <f t="shared" si="4"/>
        <v>-0.79283065549127973</v>
      </c>
      <c r="T57" s="101" t="s">
        <v>32</v>
      </c>
      <c r="W57" s="2"/>
    </row>
    <row r="58" spans="1:27" ht="47.25" x14ac:dyDescent="0.25">
      <c r="A58" s="29" t="s">
        <v>110</v>
      </c>
      <c r="B58" s="55" t="s">
        <v>112</v>
      </c>
      <c r="C58" s="38" t="s">
        <v>113</v>
      </c>
      <c r="D58" s="111">
        <v>382.63411682200001</v>
      </c>
      <c r="E58" s="107">
        <v>153.20590931999999</v>
      </c>
      <c r="F58" s="77">
        <f>D58-E58</f>
        <v>229.42820750200002</v>
      </c>
      <c r="G58" s="77">
        <f>I58+K58+M58+O58</f>
        <v>229.42820750199996</v>
      </c>
      <c r="H58" s="77">
        <f>J58+L58+N58+P58</f>
        <v>47.530491359999992</v>
      </c>
      <c r="I58" s="77">
        <v>6.1058599400000002</v>
      </c>
      <c r="J58" s="77">
        <v>6.1058599399999993</v>
      </c>
      <c r="K58" s="77">
        <v>22.538104509999997</v>
      </c>
      <c r="L58" s="77">
        <v>22.538104509999997</v>
      </c>
      <c r="M58" s="77">
        <v>8.3014543500000002</v>
      </c>
      <c r="N58" s="77">
        <v>8.3014543499999984</v>
      </c>
      <c r="O58" s="77">
        <v>192.48278870199997</v>
      </c>
      <c r="P58" s="77">
        <v>10.58507256</v>
      </c>
      <c r="Q58" s="65">
        <f>F58-H58</f>
        <v>181.89771614200004</v>
      </c>
      <c r="R58" s="65">
        <f>H58-(I58+K58+M58+O58)</f>
        <v>-181.89771614199998</v>
      </c>
      <c r="S58" s="113">
        <f>R58/(I58+K58+M58+O58)</f>
        <v>-0.79283065549127973</v>
      </c>
      <c r="T58" s="32" t="s">
        <v>114</v>
      </c>
      <c r="W58" s="2"/>
    </row>
    <row r="59" spans="1:27" ht="31.5" x14ac:dyDescent="0.25">
      <c r="A59" s="22" t="s">
        <v>115</v>
      </c>
      <c r="B59" s="26" t="s">
        <v>116</v>
      </c>
      <c r="C59" s="24" t="s">
        <v>31</v>
      </c>
      <c r="D59" s="104">
        <f>SUM(D60:D63)</f>
        <v>672.24995623129428</v>
      </c>
      <c r="E59" s="104">
        <f t="shared" ref="E59:F59" si="30">SUM(E60:E63)</f>
        <v>219.71907057999999</v>
      </c>
      <c r="F59" s="104">
        <f t="shared" si="30"/>
        <v>452.53088565129434</v>
      </c>
      <c r="G59" s="104">
        <f>SUM(G60:G63)</f>
        <v>339.06906192399998</v>
      </c>
      <c r="H59" s="104">
        <f t="shared" ref="H59:R59" si="31">SUM(H60:H63)</f>
        <v>233.67340399</v>
      </c>
      <c r="I59" s="104">
        <f t="shared" si="31"/>
        <v>26.410162159999999</v>
      </c>
      <c r="J59" s="104">
        <f t="shared" si="31"/>
        <v>26.415968989999996</v>
      </c>
      <c r="K59" s="104">
        <f t="shared" si="31"/>
        <v>57.479590449999996</v>
      </c>
      <c r="L59" s="104">
        <f t="shared" si="31"/>
        <v>57.485397280000001</v>
      </c>
      <c r="M59" s="104">
        <f t="shared" si="31"/>
        <v>73.350855800000033</v>
      </c>
      <c r="N59" s="104">
        <f t="shared" si="31"/>
        <v>73.356662630000002</v>
      </c>
      <c r="O59" s="104">
        <f t="shared" si="31"/>
        <v>181.82845351399993</v>
      </c>
      <c r="P59" s="104">
        <f t="shared" si="31"/>
        <v>76.415375089999998</v>
      </c>
      <c r="Q59" s="104">
        <f t="shared" si="31"/>
        <v>218.9391070312943</v>
      </c>
      <c r="R59" s="104">
        <f t="shared" si="31"/>
        <v>-105.47728330399997</v>
      </c>
      <c r="S59" s="25">
        <f t="shared" si="4"/>
        <v>-0.3110790548258337</v>
      </c>
      <c r="T59" s="101" t="s">
        <v>32</v>
      </c>
      <c r="W59" s="2"/>
      <c r="AA59" s="35"/>
    </row>
    <row r="60" spans="1:27" ht="47.25" customHeight="1" x14ac:dyDescent="0.25">
      <c r="A60" s="43" t="s">
        <v>115</v>
      </c>
      <c r="B60" s="73" t="s">
        <v>117</v>
      </c>
      <c r="C60" s="45" t="s">
        <v>118</v>
      </c>
      <c r="D60" s="65" t="s">
        <v>32</v>
      </c>
      <c r="E60" s="65" t="s">
        <v>32</v>
      </c>
      <c r="F60" s="65" t="s">
        <v>32</v>
      </c>
      <c r="G60" s="65" t="s">
        <v>32</v>
      </c>
      <c r="H60" s="65">
        <f>J60+L60+N60+P60</f>
        <v>8.1625370000000003E-2</v>
      </c>
      <c r="I60" s="65" t="s">
        <v>32</v>
      </c>
      <c r="J60" s="65">
        <v>5.8068299999999998E-3</v>
      </c>
      <c r="K60" s="65" t="s">
        <v>32</v>
      </c>
      <c r="L60" s="65">
        <v>5.8068299999999998E-3</v>
      </c>
      <c r="M60" s="65" t="s">
        <v>32</v>
      </c>
      <c r="N60" s="65">
        <v>5.8068300000000015E-3</v>
      </c>
      <c r="O60" s="65" t="s">
        <v>32</v>
      </c>
      <c r="P60" s="65">
        <v>6.4204880000000006E-2</v>
      </c>
      <c r="Q60" s="65" t="s">
        <v>32</v>
      </c>
      <c r="R60" s="65" t="s">
        <v>32</v>
      </c>
      <c r="S60" s="113" t="s">
        <v>32</v>
      </c>
      <c r="T60" s="49" t="s">
        <v>119</v>
      </c>
      <c r="W60" s="2"/>
    </row>
    <row r="61" spans="1:27" ht="31.5" x14ac:dyDescent="0.25">
      <c r="A61" s="40" t="s">
        <v>115</v>
      </c>
      <c r="B61" s="48" t="s">
        <v>120</v>
      </c>
      <c r="C61" s="42" t="s">
        <v>121</v>
      </c>
      <c r="D61" s="109">
        <v>458.06595800769992</v>
      </c>
      <c r="E61" s="108">
        <v>171.08630237</v>
      </c>
      <c r="F61" s="77">
        <f>D61-E61</f>
        <v>286.97965563769992</v>
      </c>
      <c r="G61" s="65">
        <f>I61+K61+M61+O61</f>
        <v>261.28622973999995</v>
      </c>
      <c r="H61" s="65">
        <f>J61+L61+N61+P61</f>
        <v>172.57446161999999</v>
      </c>
      <c r="I61" s="65">
        <v>13.242919759999999</v>
      </c>
      <c r="J61" s="65">
        <v>13.242919759999999</v>
      </c>
      <c r="K61" s="65">
        <v>53.872728849999994</v>
      </c>
      <c r="L61" s="65">
        <v>53.872728850000001</v>
      </c>
      <c r="M61" s="65">
        <v>66.820147870000028</v>
      </c>
      <c r="N61" s="65">
        <v>66.82014787</v>
      </c>
      <c r="O61" s="65">
        <v>127.35043325999993</v>
      </c>
      <c r="P61" s="65">
        <v>38.638665140000001</v>
      </c>
      <c r="Q61" s="65">
        <f t="shared" ref="Q61:Q63" si="32">F61-H61</f>
        <v>114.40519401769993</v>
      </c>
      <c r="R61" s="65">
        <f t="shared" ref="R61:R63" si="33">H61-(I61+K61+M61+O61)</f>
        <v>-88.711768119999959</v>
      </c>
      <c r="S61" s="113">
        <f t="shared" si="4"/>
        <v>-0.33951949250549884</v>
      </c>
      <c r="T61" s="49" t="s">
        <v>122</v>
      </c>
      <c r="W61" s="2"/>
      <c r="Z61" s="27"/>
      <c r="AA61" s="27"/>
    </row>
    <row r="62" spans="1:27" ht="31.5" x14ac:dyDescent="0.25">
      <c r="A62" s="29" t="s">
        <v>115</v>
      </c>
      <c r="B62" s="56" t="s">
        <v>123</v>
      </c>
      <c r="C62" s="47" t="s">
        <v>124</v>
      </c>
      <c r="D62" s="107">
        <v>209.72670502359438</v>
      </c>
      <c r="E62" s="107">
        <v>44.132202110000001</v>
      </c>
      <c r="F62" s="77">
        <f>D62-E62</f>
        <v>165.59450291359437</v>
      </c>
      <c r="G62" s="77">
        <f>I62+K62+M62+O62</f>
        <v>77.826105084000005</v>
      </c>
      <c r="H62" s="77">
        <f>J62+L62+N62+P62</f>
        <v>61.060589899999997</v>
      </c>
      <c r="I62" s="77">
        <v>13.167242400000001</v>
      </c>
      <c r="J62" s="77">
        <v>13.167242399999999</v>
      </c>
      <c r="K62" s="77">
        <v>3.6068616000000002</v>
      </c>
      <c r="L62" s="77">
        <v>3.6068615999999993</v>
      </c>
      <c r="M62" s="77">
        <v>6.5307079299999984</v>
      </c>
      <c r="N62" s="77">
        <v>6.5307079299999993</v>
      </c>
      <c r="O62" s="77">
        <v>54.521293153999999</v>
      </c>
      <c r="P62" s="77">
        <v>37.755777970000004</v>
      </c>
      <c r="Q62" s="65">
        <f t="shared" si="32"/>
        <v>104.53391301359437</v>
      </c>
      <c r="R62" s="65">
        <f t="shared" si="33"/>
        <v>-16.765515184000009</v>
      </c>
      <c r="S62" s="113">
        <f t="shared" si="4"/>
        <v>-0.21542277062310256</v>
      </c>
      <c r="T62" s="32" t="s">
        <v>86</v>
      </c>
      <c r="W62" s="2"/>
    </row>
    <row r="63" spans="1:27" ht="47.25" x14ac:dyDescent="0.25">
      <c r="A63" s="29" t="s">
        <v>115</v>
      </c>
      <c r="B63" s="56" t="s">
        <v>125</v>
      </c>
      <c r="C63" s="47" t="s">
        <v>126</v>
      </c>
      <c r="D63" s="107">
        <v>4.4572932000000005</v>
      </c>
      <c r="E63" s="107">
        <v>4.5005661000000003</v>
      </c>
      <c r="F63" s="77">
        <v>-4.3272899999999836E-2</v>
      </c>
      <c r="G63" s="77">
        <f>I63+K63+M63+O63</f>
        <v>-4.3272900000000003E-2</v>
      </c>
      <c r="H63" s="77">
        <f>J63+L63+N63+P63</f>
        <v>-4.3272900000000003E-2</v>
      </c>
      <c r="I63" s="77">
        <v>0</v>
      </c>
      <c r="J63" s="77">
        <v>0</v>
      </c>
      <c r="K63" s="77">
        <v>0</v>
      </c>
      <c r="L63" s="77">
        <v>0</v>
      </c>
      <c r="M63" s="77">
        <v>0</v>
      </c>
      <c r="N63" s="77">
        <v>0</v>
      </c>
      <c r="O63" s="77">
        <v>-4.3272900000000003E-2</v>
      </c>
      <c r="P63" s="77">
        <v>-4.3272900000000003E-2</v>
      </c>
      <c r="Q63" s="65">
        <f t="shared" si="32"/>
        <v>1.6653345369377348E-16</v>
      </c>
      <c r="R63" s="65">
        <f t="shared" si="33"/>
        <v>0</v>
      </c>
      <c r="S63" s="113">
        <f t="shared" si="4"/>
        <v>0</v>
      </c>
      <c r="T63" s="32" t="s">
        <v>32</v>
      </c>
      <c r="W63" s="2"/>
    </row>
    <row r="64" spans="1:27" ht="31.5" x14ac:dyDescent="0.25">
      <c r="A64" s="22" t="s">
        <v>127</v>
      </c>
      <c r="B64" s="26" t="s">
        <v>128</v>
      </c>
      <c r="C64" s="24" t="s">
        <v>31</v>
      </c>
      <c r="D64" s="104">
        <f t="shared" ref="D64:R64" si="34">D65+D78+D79+D95</f>
        <v>7793.8751380656995</v>
      </c>
      <c r="E64" s="104">
        <f t="shared" si="34"/>
        <v>2094.0437684499998</v>
      </c>
      <c r="F64" s="104">
        <f t="shared" si="34"/>
        <v>5699.8313696156993</v>
      </c>
      <c r="G64" s="104">
        <f t="shared" si="34"/>
        <v>1683.7757984809009</v>
      </c>
      <c r="H64" s="104">
        <f t="shared" si="34"/>
        <v>1350.5748258800002</v>
      </c>
      <c r="I64" s="104">
        <f t="shared" si="34"/>
        <v>155.74484099</v>
      </c>
      <c r="J64" s="104">
        <f t="shared" si="34"/>
        <v>155.93134187999999</v>
      </c>
      <c r="K64" s="104">
        <f t="shared" si="34"/>
        <v>462.73958304199999</v>
      </c>
      <c r="L64" s="104">
        <f t="shared" si="34"/>
        <v>435.15699883000002</v>
      </c>
      <c r="M64" s="104">
        <f t="shared" si="34"/>
        <v>361.10442928800001</v>
      </c>
      <c r="N64" s="104">
        <f t="shared" si="34"/>
        <v>391.26311238</v>
      </c>
      <c r="O64" s="104">
        <f t="shared" si="34"/>
        <v>704.18694516090102</v>
      </c>
      <c r="P64" s="104">
        <f t="shared" si="34"/>
        <v>368.22337279000004</v>
      </c>
      <c r="Q64" s="104">
        <f t="shared" si="34"/>
        <v>4350.5536937356992</v>
      </c>
      <c r="R64" s="104">
        <f t="shared" si="34"/>
        <v>-334.49812260090107</v>
      </c>
      <c r="S64" s="25">
        <f t="shared" si="4"/>
        <v>-0.19865953822515123</v>
      </c>
      <c r="T64" s="101" t="s">
        <v>32</v>
      </c>
      <c r="W64" s="2"/>
    </row>
    <row r="65" spans="1:27" ht="47.25" x14ac:dyDescent="0.25">
      <c r="A65" s="22" t="s">
        <v>129</v>
      </c>
      <c r="B65" s="26" t="s">
        <v>130</v>
      </c>
      <c r="C65" s="24" t="s">
        <v>31</v>
      </c>
      <c r="D65" s="104">
        <f t="shared" ref="D65:R65" si="35">SUM(D66:D77)</f>
        <v>1654.6765183379998</v>
      </c>
      <c r="E65" s="104">
        <f t="shared" si="35"/>
        <v>543.31961005999995</v>
      </c>
      <c r="F65" s="104">
        <f t="shared" si="35"/>
        <v>1111.356908278</v>
      </c>
      <c r="G65" s="104">
        <f>SUM(G66:G77)</f>
        <v>580.75292855266991</v>
      </c>
      <c r="H65" s="104">
        <f t="shared" si="35"/>
        <v>471.13088214999999</v>
      </c>
      <c r="I65" s="104">
        <f t="shared" si="35"/>
        <v>105.85281978999998</v>
      </c>
      <c r="J65" s="104">
        <f t="shared" si="35"/>
        <v>105.85281978999998</v>
      </c>
      <c r="K65" s="104">
        <f t="shared" si="35"/>
        <v>182.73025606000002</v>
      </c>
      <c r="L65" s="104">
        <f t="shared" si="35"/>
        <v>182.59968182</v>
      </c>
      <c r="M65" s="104">
        <f t="shared" si="35"/>
        <v>76.759075978000041</v>
      </c>
      <c r="N65" s="104">
        <f t="shared" si="35"/>
        <v>77.331405660000001</v>
      </c>
      <c r="O65" s="104">
        <f t="shared" si="35"/>
        <v>215.41077672466997</v>
      </c>
      <c r="P65" s="104">
        <f t="shared" si="35"/>
        <v>105.34697488</v>
      </c>
      <c r="Q65" s="104">
        <f t="shared" si="35"/>
        <v>640.22602612800006</v>
      </c>
      <c r="R65" s="104">
        <f t="shared" si="35"/>
        <v>-109.62204640267001</v>
      </c>
      <c r="S65" s="25">
        <f t="shared" si="4"/>
        <v>-0.18875849094014185</v>
      </c>
      <c r="T65" s="101" t="s">
        <v>32</v>
      </c>
      <c r="W65" s="2"/>
    </row>
    <row r="66" spans="1:27" ht="31.5" x14ac:dyDescent="0.25">
      <c r="A66" s="40" t="s">
        <v>129</v>
      </c>
      <c r="B66" s="41" t="s">
        <v>131</v>
      </c>
      <c r="C66" s="42" t="s">
        <v>132</v>
      </c>
      <c r="D66" s="65">
        <v>35.323654957999992</v>
      </c>
      <c r="E66" s="108">
        <v>0</v>
      </c>
      <c r="F66" s="77">
        <f>D66-E66</f>
        <v>35.323654957999992</v>
      </c>
      <c r="G66" s="65">
        <f>I66+K66+M66+O66</f>
        <v>34.679453858000002</v>
      </c>
      <c r="H66" s="65">
        <f>J66+L66+N66+P66</f>
        <v>33.503317440000004</v>
      </c>
      <c r="I66" s="65">
        <v>0.81731261999999982</v>
      </c>
      <c r="J66" s="65">
        <v>0.81731261999999993</v>
      </c>
      <c r="K66" s="65">
        <v>8.0704716900000015</v>
      </c>
      <c r="L66" s="65">
        <v>8.0704716900000015</v>
      </c>
      <c r="M66" s="65">
        <v>24.615533129999999</v>
      </c>
      <c r="N66" s="65">
        <v>24.615533129999999</v>
      </c>
      <c r="O66" s="65">
        <v>1.1761364179999987</v>
      </c>
      <c r="P66" s="65">
        <v>0</v>
      </c>
      <c r="Q66" s="65">
        <f t="shared" ref="Q66:Q77" si="36">F66-H66</f>
        <v>1.8203375179999881</v>
      </c>
      <c r="R66" s="65">
        <f t="shared" ref="R66:R77" si="37">H66-(I66+K66+M66+O66)</f>
        <v>-1.1761364179999987</v>
      </c>
      <c r="S66" s="113">
        <f t="shared" si="4"/>
        <v>-3.3914502310672424E-2</v>
      </c>
      <c r="T66" s="49" t="s">
        <v>32</v>
      </c>
      <c r="W66" s="2"/>
      <c r="Z66" s="27"/>
      <c r="AA66" s="27"/>
    </row>
    <row r="67" spans="1:27" x14ac:dyDescent="0.25">
      <c r="A67" s="40" t="s">
        <v>129</v>
      </c>
      <c r="B67" s="57" t="s">
        <v>133</v>
      </c>
      <c r="C67" s="58" t="s">
        <v>134</v>
      </c>
      <c r="D67" s="65">
        <v>156.53992847000001</v>
      </c>
      <c r="E67" s="108">
        <v>156.47169407000001</v>
      </c>
      <c r="F67" s="77">
        <f>D67-E67</f>
        <v>6.8234399999994366E-2</v>
      </c>
      <c r="G67" s="65">
        <f>I67+K67+M67+O67</f>
        <v>6.8234400000000001E-2</v>
      </c>
      <c r="H67" s="65">
        <f>J67+L67+N67+P67</f>
        <v>6.8234400000000001E-2</v>
      </c>
      <c r="I67" s="65">
        <v>6.8234400000000001E-2</v>
      </c>
      <c r="J67" s="65">
        <v>6.8234400000000001E-2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f t="shared" si="36"/>
        <v>-5.6343818499726694E-15</v>
      </c>
      <c r="R67" s="65">
        <f t="shared" si="37"/>
        <v>0</v>
      </c>
      <c r="S67" s="113">
        <f t="shared" si="4"/>
        <v>0</v>
      </c>
      <c r="T67" s="49" t="s">
        <v>32</v>
      </c>
      <c r="W67" s="2"/>
    </row>
    <row r="68" spans="1:27" ht="52.5" customHeight="1" x14ac:dyDescent="0.25">
      <c r="A68" s="43" t="s">
        <v>129</v>
      </c>
      <c r="B68" s="44" t="s">
        <v>135</v>
      </c>
      <c r="C68" s="45" t="s">
        <v>136</v>
      </c>
      <c r="D68" s="65">
        <v>281.16206807199995</v>
      </c>
      <c r="E68" s="65">
        <v>0</v>
      </c>
      <c r="F68" s="65">
        <v>281.16206807199995</v>
      </c>
      <c r="G68" s="65">
        <f t="shared" ref="G68:H77" si="38">I68+K68+M68+O68</f>
        <v>0.35883055999999997</v>
      </c>
      <c r="H68" s="65">
        <f t="shared" si="38"/>
        <v>0.35883056000000002</v>
      </c>
      <c r="I68" s="65">
        <v>0.17232966999999999</v>
      </c>
      <c r="J68" s="65">
        <v>0.17232966999999999</v>
      </c>
      <c r="K68" s="65">
        <v>0</v>
      </c>
      <c r="L68" s="65">
        <v>0</v>
      </c>
      <c r="M68" s="65">
        <v>0</v>
      </c>
      <c r="N68" s="65">
        <v>0</v>
      </c>
      <c r="O68" s="65">
        <v>0.18650088999999997</v>
      </c>
      <c r="P68" s="65">
        <v>0.18650089</v>
      </c>
      <c r="Q68" s="65">
        <f t="shared" si="36"/>
        <v>280.80323751199995</v>
      </c>
      <c r="R68" s="65">
        <f t="shared" si="37"/>
        <v>0</v>
      </c>
      <c r="S68" s="113">
        <f t="shared" si="4"/>
        <v>0</v>
      </c>
      <c r="T68" s="49" t="s">
        <v>32</v>
      </c>
      <c r="W68" s="2"/>
    </row>
    <row r="69" spans="1:27" ht="31.5" x14ac:dyDescent="0.25">
      <c r="A69" s="40" t="s">
        <v>129</v>
      </c>
      <c r="B69" s="41" t="s">
        <v>137</v>
      </c>
      <c r="C69" s="42" t="s">
        <v>138</v>
      </c>
      <c r="D69" s="65">
        <v>186.04</v>
      </c>
      <c r="E69" s="108">
        <v>0</v>
      </c>
      <c r="F69" s="77">
        <f>D69-E69</f>
        <v>186.04</v>
      </c>
      <c r="G69" s="65">
        <f t="shared" si="38"/>
        <v>186.04</v>
      </c>
      <c r="H69" s="65">
        <f t="shared" si="38"/>
        <v>201.49176046999997</v>
      </c>
      <c r="I69" s="65">
        <v>16.815187149999996</v>
      </c>
      <c r="J69" s="65">
        <v>16.815187149999996</v>
      </c>
      <c r="K69" s="65">
        <v>109.42578271999999</v>
      </c>
      <c r="L69" s="65">
        <v>109.42578271999999</v>
      </c>
      <c r="M69" s="65">
        <v>25.623462170000025</v>
      </c>
      <c r="N69" s="65">
        <v>25.62346217</v>
      </c>
      <c r="O69" s="65">
        <v>34.175567959999995</v>
      </c>
      <c r="P69" s="65">
        <v>49.627328429999991</v>
      </c>
      <c r="Q69" s="65">
        <f t="shared" si="36"/>
        <v>-15.451760469999982</v>
      </c>
      <c r="R69" s="65">
        <f t="shared" si="37"/>
        <v>15.451760469999982</v>
      </c>
      <c r="S69" s="113">
        <f t="shared" si="4"/>
        <v>8.3056119490432068E-2</v>
      </c>
      <c r="T69" s="49" t="s">
        <v>32</v>
      </c>
      <c r="W69" s="2"/>
      <c r="AA69" s="35"/>
    </row>
    <row r="70" spans="1:27" ht="31.5" x14ac:dyDescent="0.25">
      <c r="A70" s="40" t="s">
        <v>129</v>
      </c>
      <c r="B70" s="59" t="s">
        <v>139</v>
      </c>
      <c r="C70" s="60" t="s">
        <v>140</v>
      </c>
      <c r="D70" s="65">
        <v>15.83117388</v>
      </c>
      <c r="E70" s="108">
        <v>0</v>
      </c>
      <c r="F70" s="77">
        <f>D70-E70</f>
        <v>15.83117388</v>
      </c>
      <c r="G70" s="65">
        <f t="shared" si="38"/>
        <v>14.24807388</v>
      </c>
      <c r="H70" s="65">
        <f t="shared" si="38"/>
        <v>13.621606120000001</v>
      </c>
      <c r="I70" s="65">
        <v>0</v>
      </c>
      <c r="J70" s="65">
        <v>0</v>
      </c>
      <c r="K70" s="65">
        <v>5.1646725700000005</v>
      </c>
      <c r="L70" s="65">
        <v>5.1646725699999996</v>
      </c>
      <c r="M70" s="65">
        <v>7.8809335499999982</v>
      </c>
      <c r="N70" s="65">
        <v>7.8809335500000008</v>
      </c>
      <c r="O70" s="65">
        <v>1.2024677600000011</v>
      </c>
      <c r="P70" s="65">
        <v>0.57599999999999996</v>
      </c>
      <c r="Q70" s="65">
        <f t="shared" si="36"/>
        <v>2.2095677599999988</v>
      </c>
      <c r="R70" s="65">
        <f t="shared" si="37"/>
        <v>-0.62646775999999882</v>
      </c>
      <c r="S70" s="113">
        <f t="shared" si="4"/>
        <v>-4.3968592897273694E-2</v>
      </c>
      <c r="T70" s="49" t="s">
        <v>32</v>
      </c>
      <c r="W70" s="2"/>
    </row>
    <row r="71" spans="1:27" ht="31.5" x14ac:dyDescent="0.25">
      <c r="A71" s="40" t="s">
        <v>129</v>
      </c>
      <c r="B71" s="59" t="s">
        <v>141</v>
      </c>
      <c r="C71" s="60" t="s">
        <v>142</v>
      </c>
      <c r="D71" s="65">
        <v>72.769026579999988</v>
      </c>
      <c r="E71" s="108">
        <v>74.968199379999987</v>
      </c>
      <c r="F71" s="77">
        <v>-2.1991727999999999</v>
      </c>
      <c r="G71" s="65">
        <f t="shared" si="38"/>
        <v>-2.1991727999999999</v>
      </c>
      <c r="H71" s="65">
        <f t="shared" si="38"/>
        <v>-2.1991727999999999</v>
      </c>
      <c r="I71" s="65">
        <v>0</v>
      </c>
      <c r="J71" s="65">
        <v>0</v>
      </c>
      <c r="K71" s="65">
        <v>0</v>
      </c>
      <c r="L71" s="65">
        <v>0</v>
      </c>
      <c r="M71" s="65">
        <v>0</v>
      </c>
      <c r="N71" s="65">
        <v>0</v>
      </c>
      <c r="O71" s="65">
        <v>-2.1991727999999999</v>
      </c>
      <c r="P71" s="65">
        <v>-2.1991727999999999</v>
      </c>
      <c r="Q71" s="65">
        <f t="shared" si="36"/>
        <v>0</v>
      </c>
      <c r="R71" s="65">
        <f t="shared" si="37"/>
        <v>0</v>
      </c>
      <c r="S71" s="113">
        <f t="shared" si="4"/>
        <v>0</v>
      </c>
      <c r="T71" s="49" t="s">
        <v>32</v>
      </c>
      <c r="W71" s="2"/>
    </row>
    <row r="72" spans="1:27" ht="62.25" customHeight="1" x14ac:dyDescent="0.25">
      <c r="A72" s="43" t="s">
        <v>129</v>
      </c>
      <c r="B72" s="61" t="s">
        <v>143</v>
      </c>
      <c r="C72" s="62" t="s">
        <v>144</v>
      </c>
      <c r="D72" s="65">
        <v>75.569064810000015</v>
      </c>
      <c r="E72" s="65">
        <v>69.149009720000009</v>
      </c>
      <c r="F72" s="65">
        <v>6.4200550899999982</v>
      </c>
      <c r="G72" s="65">
        <f t="shared" si="38"/>
        <v>6.42005509</v>
      </c>
      <c r="H72" s="65">
        <f t="shared" si="38"/>
        <v>6.8739634400000007</v>
      </c>
      <c r="I72" s="65">
        <v>4.0697799999999999E-2</v>
      </c>
      <c r="J72" s="65">
        <v>4.0697799999999999E-2</v>
      </c>
      <c r="K72" s="65">
        <v>6.3793572899999997</v>
      </c>
      <c r="L72" s="65">
        <v>6.2487830500000001</v>
      </c>
      <c r="M72" s="65">
        <v>0</v>
      </c>
      <c r="N72" s="65">
        <v>0.58448258999999991</v>
      </c>
      <c r="O72" s="65">
        <v>0</v>
      </c>
      <c r="P72" s="65">
        <v>0</v>
      </c>
      <c r="Q72" s="65">
        <f t="shared" si="36"/>
        <v>-0.45390835000000251</v>
      </c>
      <c r="R72" s="65">
        <f t="shared" si="37"/>
        <v>0.45390835000000074</v>
      </c>
      <c r="S72" s="113">
        <f t="shared" si="4"/>
        <v>7.0701628512038317E-2</v>
      </c>
      <c r="T72" s="49" t="s">
        <v>32</v>
      </c>
      <c r="W72" s="2"/>
    </row>
    <row r="73" spans="1:27" ht="31.5" x14ac:dyDescent="0.25">
      <c r="A73" s="40" t="s">
        <v>129</v>
      </c>
      <c r="B73" s="41" t="s">
        <v>145</v>
      </c>
      <c r="C73" s="42" t="s">
        <v>146</v>
      </c>
      <c r="D73" s="65">
        <v>45.631932927999998</v>
      </c>
      <c r="E73" s="108">
        <v>0</v>
      </c>
      <c r="F73" s="77">
        <f>D73-E73</f>
        <v>45.631932927999998</v>
      </c>
      <c r="G73" s="65">
        <f t="shared" si="38"/>
        <v>43.66845551067</v>
      </c>
      <c r="H73" s="65">
        <f t="shared" si="38"/>
        <v>51.993065179999995</v>
      </c>
      <c r="I73" s="65">
        <v>26.912126350000001</v>
      </c>
      <c r="J73" s="65">
        <v>26.912126349999998</v>
      </c>
      <c r="K73" s="65">
        <v>1.8165939699999996</v>
      </c>
      <c r="L73" s="65">
        <v>1.81659397</v>
      </c>
      <c r="M73" s="65">
        <v>1.6173495399999993</v>
      </c>
      <c r="N73" s="65">
        <v>1.6173495400000002</v>
      </c>
      <c r="O73" s="65">
        <v>13.32238565067</v>
      </c>
      <c r="P73" s="65">
        <v>21.646995319999998</v>
      </c>
      <c r="Q73" s="65">
        <f t="shared" si="36"/>
        <v>-6.3611322519999973</v>
      </c>
      <c r="R73" s="65">
        <f t="shared" si="37"/>
        <v>8.3246096693299947</v>
      </c>
      <c r="S73" s="113">
        <f t="shared" si="4"/>
        <v>0.19063210667700281</v>
      </c>
      <c r="T73" s="49" t="s">
        <v>147</v>
      </c>
      <c r="W73" s="2"/>
    </row>
    <row r="74" spans="1:27" ht="31.5" x14ac:dyDescent="0.25">
      <c r="A74" s="40" t="s">
        <v>129</v>
      </c>
      <c r="B74" s="41" t="s">
        <v>148</v>
      </c>
      <c r="C74" s="42" t="s">
        <v>149</v>
      </c>
      <c r="D74" s="65">
        <v>23.749200000000002</v>
      </c>
      <c r="E74" s="108">
        <v>0</v>
      </c>
      <c r="F74" s="77">
        <f>D74-E74</f>
        <v>23.749200000000002</v>
      </c>
      <c r="G74" s="65">
        <f t="shared" si="38"/>
        <v>21.749200000000002</v>
      </c>
      <c r="H74" s="65">
        <f t="shared" si="38"/>
        <v>10.11220951</v>
      </c>
      <c r="I74" s="65">
        <v>0.93368038000000009</v>
      </c>
      <c r="J74" s="65">
        <v>0.93368037999999998</v>
      </c>
      <c r="K74" s="65">
        <v>3.1867243400000005</v>
      </c>
      <c r="L74" s="65">
        <v>3.18672434</v>
      </c>
      <c r="M74" s="65">
        <v>1.5780630199999992</v>
      </c>
      <c r="N74" s="65">
        <v>1.5780630199999999</v>
      </c>
      <c r="O74" s="65">
        <v>16.050732260000004</v>
      </c>
      <c r="P74" s="65">
        <v>4.4137417699999997</v>
      </c>
      <c r="Q74" s="65">
        <f t="shared" si="36"/>
        <v>13.636990490000002</v>
      </c>
      <c r="R74" s="65">
        <f t="shared" si="37"/>
        <v>-11.636990490000002</v>
      </c>
      <c r="S74" s="113">
        <f t="shared" si="4"/>
        <v>-0.535053725654277</v>
      </c>
      <c r="T74" s="49" t="s">
        <v>150</v>
      </c>
      <c r="W74" s="2"/>
    </row>
    <row r="75" spans="1:27" ht="47.25" x14ac:dyDescent="0.25">
      <c r="A75" s="40" t="s">
        <v>129</v>
      </c>
      <c r="B75" s="41" t="s">
        <v>151</v>
      </c>
      <c r="C75" s="42" t="s">
        <v>152</v>
      </c>
      <c r="D75" s="65">
        <v>198.86506804600003</v>
      </c>
      <c r="E75" s="108">
        <v>129.37026797000001</v>
      </c>
      <c r="F75" s="77">
        <f>D75-E75</f>
        <v>69.494800076000018</v>
      </c>
      <c r="G75" s="65">
        <f t="shared" si="38"/>
        <v>69.494800076000004</v>
      </c>
      <c r="H75" s="65">
        <f t="shared" si="38"/>
        <v>59.905218959999999</v>
      </c>
      <c r="I75" s="65">
        <v>22.162674499999994</v>
      </c>
      <c r="J75" s="65">
        <v>22.162674499999998</v>
      </c>
      <c r="K75" s="65">
        <v>14.864113060000001</v>
      </c>
      <c r="L75" s="65">
        <v>14.864113059999998</v>
      </c>
      <c r="M75" s="65">
        <v>7.215863480000003</v>
      </c>
      <c r="N75" s="65">
        <v>7.2158634800000003</v>
      </c>
      <c r="O75" s="65">
        <v>25.252149036000006</v>
      </c>
      <c r="P75" s="65">
        <v>15.662567919999999</v>
      </c>
      <c r="Q75" s="65">
        <f t="shared" si="36"/>
        <v>9.5895811160000193</v>
      </c>
      <c r="R75" s="65">
        <f t="shared" si="37"/>
        <v>-9.5895811160000051</v>
      </c>
      <c r="S75" s="113">
        <f t="shared" si="4"/>
        <v>-0.13798990867680419</v>
      </c>
      <c r="T75" s="49" t="s">
        <v>150</v>
      </c>
      <c r="W75" s="2"/>
      <c r="Z75" s="27"/>
      <c r="AA75" s="27"/>
    </row>
    <row r="76" spans="1:27" ht="47.25" x14ac:dyDescent="0.25">
      <c r="A76" s="40" t="s">
        <v>129</v>
      </c>
      <c r="B76" s="41" t="s">
        <v>153</v>
      </c>
      <c r="C76" s="42" t="s">
        <v>154</v>
      </c>
      <c r="D76" s="65">
        <v>142.006576534</v>
      </c>
      <c r="E76" s="108">
        <v>90.997959260000002</v>
      </c>
      <c r="F76" s="77">
        <f>D76-E76</f>
        <v>51.008617274000002</v>
      </c>
      <c r="G76" s="65">
        <f t="shared" si="38"/>
        <v>49.217308777999989</v>
      </c>
      <c r="H76" s="65">
        <f t="shared" si="38"/>
        <v>51.719890460000002</v>
      </c>
      <c r="I76" s="65">
        <v>37.261838399999995</v>
      </c>
      <c r="J76" s="65">
        <v>37.261838399999995</v>
      </c>
      <c r="K76" s="65">
        <v>3.9000538599999857</v>
      </c>
      <c r="L76" s="65">
        <v>3.9000538599999999</v>
      </c>
      <c r="M76" s="65">
        <v>8.0554165180000084</v>
      </c>
      <c r="N76" s="65">
        <v>8.0432636100000003</v>
      </c>
      <c r="O76" s="65">
        <v>0</v>
      </c>
      <c r="P76" s="65">
        <v>2.5147345900000002</v>
      </c>
      <c r="Q76" s="65">
        <f t="shared" si="36"/>
        <v>-0.71127318599999967</v>
      </c>
      <c r="R76" s="65">
        <f t="shared" si="37"/>
        <v>2.5025816820000131</v>
      </c>
      <c r="S76" s="113">
        <f t="shared" si="4"/>
        <v>5.084759293296956E-2</v>
      </c>
      <c r="T76" s="49" t="s">
        <v>32</v>
      </c>
      <c r="W76" s="2"/>
      <c r="Z76" s="27"/>
      <c r="AA76" s="27"/>
    </row>
    <row r="77" spans="1:27" ht="47.25" x14ac:dyDescent="0.25">
      <c r="A77" s="29" t="s">
        <v>129</v>
      </c>
      <c r="B77" s="46" t="s">
        <v>155</v>
      </c>
      <c r="C77" s="38" t="s">
        <v>156</v>
      </c>
      <c r="D77" s="77">
        <v>421.18882406</v>
      </c>
      <c r="E77" s="107">
        <v>22.362479660000002</v>
      </c>
      <c r="F77" s="77">
        <f>D77-E77</f>
        <v>398.82634439999998</v>
      </c>
      <c r="G77" s="77">
        <f t="shared" si="38"/>
        <v>157.00768919999999</v>
      </c>
      <c r="H77" s="77">
        <f t="shared" si="38"/>
        <v>43.681958409999993</v>
      </c>
      <c r="I77" s="77">
        <v>0.66873852</v>
      </c>
      <c r="J77" s="77">
        <v>0.66873852</v>
      </c>
      <c r="K77" s="77">
        <v>29.922486559999999</v>
      </c>
      <c r="L77" s="77">
        <v>29.922486559999996</v>
      </c>
      <c r="M77" s="77">
        <v>0.17245457000000286</v>
      </c>
      <c r="N77" s="77">
        <v>0.17245457</v>
      </c>
      <c r="O77" s="77">
        <v>126.24400954999999</v>
      </c>
      <c r="P77" s="77">
        <v>12.91827876</v>
      </c>
      <c r="Q77" s="65">
        <f t="shared" si="36"/>
        <v>355.14438598999999</v>
      </c>
      <c r="R77" s="65">
        <f t="shared" si="37"/>
        <v>-113.32573078999999</v>
      </c>
      <c r="S77" s="113">
        <f t="shared" si="4"/>
        <v>-0.72178459136254836</v>
      </c>
      <c r="T77" s="32" t="s">
        <v>157</v>
      </c>
      <c r="W77" s="2"/>
    </row>
    <row r="78" spans="1:27" ht="47.25" x14ac:dyDescent="0.25">
      <c r="A78" s="22" t="s">
        <v>158</v>
      </c>
      <c r="B78" s="26" t="s">
        <v>159</v>
      </c>
      <c r="C78" s="24" t="s">
        <v>31</v>
      </c>
      <c r="D78" s="104">
        <v>0</v>
      </c>
      <c r="E78" s="104">
        <v>0</v>
      </c>
      <c r="F78" s="104">
        <v>0</v>
      </c>
      <c r="G78" s="104">
        <v>0</v>
      </c>
      <c r="H78" s="104">
        <v>0</v>
      </c>
      <c r="I78" s="104">
        <v>0</v>
      </c>
      <c r="J78" s="104">
        <v>0</v>
      </c>
      <c r="K78" s="104">
        <v>0</v>
      </c>
      <c r="L78" s="104">
        <v>0</v>
      </c>
      <c r="M78" s="104">
        <v>0</v>
      </c>
      <c r="N78" s="104">
        <v>0</v>
      </c>
      <c r="O78" s="104">
        <v>0</v>
      </c>
      <c r="P78" s="104">
        <v>0</v>
      </c>
      <c r="Q78" s="104">
        <v>0</v>
      </c>
      <c r="R78" s="104">
        <v>0</v>
      </c>
      <c r="S78" s="25">
        <v>0</v>
      </c>
      <c r="T78" s="101" t="s">
        <v>32</v>
      </c>
      <c r="W78" s="2"/>
    </row>
    <row r="79" spans="1:27" ht="47.25" x14ac:dyDescent="0.25">
      <c r="A79" s="22" t="s">
        <v>160</v>
      </c>
      <c r="B79" s="26" t="s">
        <v>161</v>
      </c>
      <c r="C79" s="24" t="s">
        <v>31</v>
      </c>
      <c r="D79" s="104">
        <f>SUM(D80:D94)</f>
        <v>3015.5584758369996</v>
      </c>
      <c r="E79" s="104">
        <f t="shared" ref="E79:R79" si="39">SUM(E80:E94)</f>
        <v>938.86659398999984</v>
      </c>
      <c r="F79" s="104">
        <f t="shared" si="39"/>
        <v>2076.6918818470003</v>
      </c>
      <c r="G79" s="104">
        <f>SUM(G80:G94)</f>
        <v>520.54294179599992</v>
      </c>
      <c r="H79" s="104">
        <f t="shared" si="39"/>
        <v>499.61307877000002</v>
      </c>
      <c r="I79" s="104">
        <f t="shared" si="39"/>
        <v>22.996657399999997</v>
      </c>
      <c r="J79" s="104">
        <f t="shared" si="39"/>
        <v>22.996657399999997</v>
      </c>
      <c r="K79" s="104">
        <f t="shared" si="39"/>
        <v>216.85906988799999</v>
      </c>
      <c r="L79" s="104">
        <f t="shared" si="39"/>
        <v>187.75526367000003</v>
      </c>
      <c r="M79" s="104">
        <f t="shared" si="39"/>
        <v>117.58004615999999</v>
      </c>
      <c r="N79" s="104">
        <f t="shared" si="39"/>
        <v>146.78062684</v>
      </c>
      <c r="O79" s="104">
        <f t="shared" si="39"/>
        <v>163.10716834799996</v>
      </c>
      <c r="P79" s="104">
        <f t="shared" si="39"/>
        <v>142.08053086000004</v>
      </c>
      <c r="Q79" s="104">
        <f t="shared" si="39"/>
        <v>1577.0788030770002</v>
      </c>
      <c r="R79" s="104">
        <f t="shared" si="39"/>
        <v>-20.929863025999957</v>
      </c>
      <c r="S79" s="25">
        <f t="shared" si="4"/>
        <v>-4.0207754914103402E-2</v>
      </c>
      <c r="T79" s="101" t="s">
        <v>32</v>
      </c>
      <c r="W79" s="2"/>
    </row>
    <row r="80" spans="1:27" ht="63" x14ac:dyDescent="0.25">
      <c r="A80" s="40" t="s">
        <v>160</v>
      </c>
      <c r="B80" s="41" t="s">
        <v>162</v>
      </c>
      <c r="C80" s="60" t="s">
        <v>163</v>
      </c>
      <c r="D80" s="65">
        <v>225</v>
      </c>
      <c r="E80" s="65">
        <v>0</v>
      </c>
      <c r="F80" s="77">
        <v>225</v>
      </c>
      <c r="G80" s="65">
        <f t="shared" ref="G80:H94" si="40">I80+K80+M80+O80</f>
        <v>0</v>
      </c>
      <c r="H80" s="65">
        <f t="shared" si="40"/>
        <v>8.5268001800000004</v>
      </c>
      <c r="I80" s="65">
        <v>0</v>
      </c>
      <c r="J80" s="65">
        <v>0</v>
      </c>
      <c r="K80" s="65">
        <v>0</v>
      </c>
      <c r="L80" s="65">
        <v>0</v>
      </c>
      <c r="M80" s="65">
        <v>0</v>
      </c>
      <c r="N80" s="65">
        <v>0</v>
      </c>
      <c r="O80" s="65">
        <v>0</v>
      </c>
      <c r="P80" s="65">
        <v>8.5268001800000004</v>
      </c>
      <c r="Q80" s="65">
        <f>F80-H80</f>
        <v>216.47319981999999</v>
      </c>
      <c r="R80" s="65">
        <f>H80-(I80+K80+M80+O80)</f>
        <v>8.5268001800000004</v>
      </c>
      <c r="S80" s="113">
        <v>1</v>
      </c>
      <c r="T80" s="32" t="s">
        <v>164</v>
      </c>
      <c r="W80" s="2"/>
    </row>
    <row r="81" spans="1:27" ht="31.5" x14ac:dyDescent="0.25">
      <c r="A81" s="40" t="s">
        <v>160</v>
      </c>
      <c r="B81" s="41" t="s">
        <v>165</v>
      </c>
      <c r="C81" s="60" t="s">
        <v>166</v>
      </c>
      <c r="D81" s="65">
        <v>313.75069999999994</v>
      </c>
      <c r="E81" s="108">
        <v>59.732661149999998</v>
      </c>
      <c r="F81" s="77">
        <f t="shared" ref="F81:F94" si="41">D81-E81</f>
        <v>254.01803884999993</v>
      </c>
      <c r="G81" s="65">
        <f t="shared" si="40"/>
        <v>109.15971532200001</v>
      </c>
      <c r="H81" s="65">
        <f t="shared" si="40"/>
        <v>102.17164364</v>
      </c>
      <c r="I81" s="65">
        <v>1.9326929799999999</v>
      </c>
      <c r="J81" s="65">
        <v>1.9326929799999999</v>
      </c>
      <c r="K81" s="65">
        <v>33.911269670000003</v>
      </c>
      <c r="L81" s="65">
        <v>33.911269669999996</v>
      </c>
      <c r="M81" s="65">
        <v>20.433688029999999</v>
      </c>
      <c r="N81" s="65">
        <v>20.433688029999999</v>
      </c>
      <c r="O81" s="65">
        <v>52.882064642000003</v>
      </c>
      <c r="P81" s="65">
        <v>45.893992960000006</v>
      </c>
      <c r="Q81" s="65">
        <f t="shared" ref="Q81:Q94" si="42">F81-H81</f>
        <v>151.84639520999991</v>
      </c>
      <c r="R81" s="65">
        <f t="shared" ref="R81:R94" si="43">H81-(I81+K81+M81+O81)</f>
        <v>-6.9880716820000117</v>
      </c>
      <c r="S81" s="113">
        <f t="shared" si="4"/>
        <v>-6.4016946740714314E-2</v>
      </c>
      <c r="T81" s="49" t="s">
        <v>32</v>
      </c>
      <c r="W81" s="2"/>
      <c r="Z81" s="27"/>
      <c r="AA81" s="27"/>
    </row>
    <row r="82" spans="1:27" ht="31.5" x14ac:dyDescent="0.25">
      <c r="A82" s="40" t="s">
        <v>160</v>
      </c>
      <c r="B82" s="41" t="s">
        <v>167</v>
      </c>
      <c r="C82" s="60" t="s">
        <v>168</v>
      </c>
      <c r="D82" s="65">
        <v>186.41013648299997</v>
      </c>
      <c r="E82" s="108">
        <v>27.972499449999997</v>
      </c>
      <c r="F82" s="77">
        <f t="shared" si="41"/>
        <v>158.43763703299999</v>
      </c>
      <c r="G82" s="65">
        <f t="shared" si="40"/>
        <v>44.554236925999994</v>
      </c>
      <c r="H82" s="65">
        <f t="shared" si="40"/>
        <v>41.747328320000008</v>
      </c>
      <c r="I82" s="65">
        <v>0.75746506000000002</v>
      </c>
      <c r="J82" s="65">
        <v>0.75746506000000002</v>
      </c>
      <c r="K82" s="65">
        <v>16.20061475</v>
      </c>
      <c r="L82" s="65">
        <v>16.20061475</v>
      </c>
      <c r="M82" s="65">
        <v>6.1839686799999996</v>
      </c>
      <c r="N82" s="65">
        <v>6.1839686799999996</v>
      </c>
      <c r="O82" s="65">
        <v>21.412188435999994</v>
      </c>
      <c r="P82" s="65">
        <v>18.605279830000004</v>
      </c>
      <c r="Q82" s="65">
        <f t="shared" si="42"/>
        <v>116.69030871299998</v>
      </c>
      <c r="R82" s="65">
        <f t="shared" si="43"/>
        <v>-2.8069086059999862</v>
      </c>
      <c r="S82" s="113">
        <f t="shared" si="4"/>
        <v>-6.2999813253719797E-2</v>
      </c>
      <c r="T82" s="49" t="s">
        <v>32</v>
      </c>
      <c r="W82" s="2"/>
      <c r="Z82" s="27"/>
      <c r="AA82" s="27"/>
    </row>
    <row r="83" spans="1:27" ht="31.5" x14ac:dyDescent="0.25">
      <c r="A83" s="40" t="s">
        <v>160</v>
      </c>
      <c r="B83" s="41" t="s">
        <v>169</v>
      </c>
      <c r="C83" s="60" t="s">
        <v>170</v>
      </c>
      <c r="D83" s="65">
        <v>215.0130382774</v>
      </c>
      <c r="E83" s="108">
        <v>152.90998669000001</v>
      </c>
      <c r="F83" s="77">
        <f t="shared" si="41"/>
        <v>62.103051587399989</v>
      </c>
      <c r="G83" s="65">
        <f t="shared" si="40"/>
        <v>1.5058636800000003</v>
      </c>
      <c r="H83" s="65">
        <f t="shared" si="40"/>
        <v>1.5205564200000001</v>
      </c>
      <c r="I83" s="65">
        <v>1.5058636800000003</v>
      </c>
      <c r="J83" s="65">
        <v>1.50586368</v>
      </c>
      <c r="K83" s="65">
        <v>0</v>
      </c>
      <c r="L83" s="65">
        <v>0</v>
      </c>
      <c r="M83" s="65">
        <v>0</v>
      </c>
      <c r="N83" s="65">
        <v>0</v>
      </c>
      <c r="O83" s="65">
        <v>0</v>
      </c>
      <c r="P83" s="65">
        <v>1.4692740000000001E-2</v>
      </c>
      <c r="Q83" s="65">
        <f t="shared" si="42"/>
        <v>60.582495167399991</v>
      </c>
      <c r="R83" s="65">
        <f t="shared" si="43"/>
        <v>1.4692739999999871E-2</v>
      </c>
      <c r="S83" s="113">
        <f t="shared" si="4"/>
        <v>9.7570186432810891E-3</v>
      </c>
      <c r="T83" s="49" t="s">
        <v>32</v>
      </c>
      <c r="W83" s="2"/>
      <c r="Z83" s="27"/>
      <c r="AA83" s="27"/>
    </row>
    <row r="84" spans="1:27" ht="31.5" x14ac:dyDescent="0.25">
      <c r="A84" s="40" t="s">
        <v>160</v>
      </c>
      <c r="B84" s="41" t="s">
        <v>171</v>
      </c>
      <c r="C84" s="60" t="s">
        <v>172</v>
      </c>
      <c r="D84" s="65">
        <v>80.82277972</v>
      </c>
      <c r="E84" s="108">
        <v>62.178350929999993</v>
      </c>
      <c r="F84" s="77">
        <f t="shared" si="41"/>
        <v>18.644428790000006</v>
      </c>
      <c r="G84" s="65">
        <f t="shared" si="40"/>
        <v>17.297428790000001</v>
      </c>
      <c r="H84" s="65">
        <f t="shared" si="40"/>
        <v>17.772061790000002</v>
      </c>
      <c r="I84" s="65">
        <v>0.02</v>
      </c>
      <c r="J84" s="65">
        <v>0.02</v>
      </c>
      <c r="K84" s="65">
        <v>6.6172257800000001</v>
      </c>
      <c r="L84" s="65">
        <v>6.6172257800000001</v>
      </c>
      <c r="M84" s="65">
        <v>6.8807253600000013</v>
      </c>
      <c r="N84" s="65">
        <v>6.8807253600000005</v>
      </c>
      <c r="O84" s="65">
        <v>3.7794776500000005</v>
      </c>
      <c r="P84" s="65">
        <v>4.2541106500000003</v>
      </c>
      <c r="Q84" s="65">
        <f t="shared" si="42"/>
        <v>0.87236700000000411</v>
      </c>
      <c r="R84" s="65">
        <f t="shared" si="43"/>
        <v>0.47463300000000075</v>
      </c>
      <c r="S84" s="113">
        <f t="shared" ref="S84:S147" si="44">R84/(I84+K84+M84+O84)</f>
        <v>2.7439511719475663E-2</v>
      </c>
      <c r="T84" s="49" t="s">
        <v>32</v>
      </c>
      <c r="W84" s="2"/>
      <c r="Z84" s="27"/>
      <c r="AA84" s="27"/>
    </row>
    <row r="85" spans="1:27" ht="31.5" x14ac:dyDescent="0.25">
      <c r="A85" s="40" t="s">
        <v>160</v>
      </c>
      <c r="B85" s="41" t="s">
        <v>173</v>
      </c>
      <c r="C85" s="60" t="s">
        <v>174</v>
      </c>
      <c r="D85" s="65">
        <v>19.5283835</v>
      </c>
      <c r="E85" s="108">
        <v>19.989625669999999</v>
      </c>
      <c r="F85" s="77">
        <v>-0.46124217000000001</v>
      </c>
      <c r="G85" s="65">
        <f t="shared" si="40"/>
        <v>-0.46124217000000001</v>
      </c>
      <c r="H85" s="65">
        <f t="shared" si="40"/>
        <v>-0.46124000000000015</v>
      </c>
      <c r="I85" s="65">
        <v>0</v>
      </c>
      <c r="J85" s="65">
        <v>0</v>
      </c>
      <c r="K85" s="65">
        <v>0</v>
      </c>
      <c r="L85" s="65">
        <v>0</v>
      </c>
      <c r="M85" s="65">
        <v>0</v>
      </c>
      <c r="N85" s="65">
        <v>0</v>
      </c>
      <c r="O85" s="65">
        <v>-0.46124217000000001</v>
      </c>
      <c r="P85" s="65">
        <v>-0.46124000000000015</v>
      </c>
      <c r="Q85" s="65">
        <f t="shared" si="42"/>
        <v>-2.1699999998570085E-6</v>
      </c>
      <c r="R85" s="65">
        <f t="shared" si="43"/>
        <v>2.1699999998570085E-6</v>
      </c>
      <c r="S85" s="113">
        <f t="shared" si="44"/>
        <v>-4.7046869106894723E-6</v>
      </c>
      <c r="T85" s="49" t="s">
        <v>32</v>
      </c>
      <c r="W85" s="2"/>
    </row>
    <row r="86" spans="1:27" ht="31.5" x14ac:dyDescent="0.25">
      <c r="A86" s="40" t="s">
        <v>160</v>
      </c>
      <c r="B86" s="41" t="s">
        <v>175</v>
      </c>
      <c r="C86" s="60" t="s">
        <v>176</v>
      </c>
      <c r="D86" s="65">
        <v>163.19261551399998</v>
      </c>
      <c r="E86" s="108">
        <v>76.147180980000002</v>
      </c>
      <c r="F86" s="77">
        <f t="shared" si="41"/>
        <v>87.04543453399998</v>
      </c>
      <c r="G86" s="65">
        <f t="shared" si="40"/>
        <v>10.521608845999999</v>
      </c>
      <c r="H86" s="65">
        <f t="shared" si="40"/>
        <v>10.438063509999999</v>
      </c>
      <c r="I86" s="65">
        <v>2.2924491000000002</v>
      </c>
      <c r="J86" s="65">
        <v>2.2924490999999998</v>
      </c>
      <c r="K86" s="65">
        <v>2.7774761799999994</v>
      </c>
      <c r="L86" s="65">
        <v>2.7774761799999999</v>
      </c>
      <c r="M86" s="65">
        <v>3.7200798299999991</v>
      </c>
      <c r="N86" s="65">
        <v>3.72007983</v>
      </c>
      <c r="O86" s="65">
        <v>1.7316037360000007</v>
      </c>
      <c r="P86" s="65">
        <v>1.6480584000000003</v>
      </c>
      <c r="Q86" s="65">
        <f t="shared" si="42"/>
        <v>76.607371023999974</v>
      </c>
      <c r="R86" s="65">
        <f t="shared" si="43"/>
        <v>-8.3545336000000248E-2</v>
      </c>
      <c r="S86" s="113">
        <f t="shared" si="44"/>
        <v>-7.9403575273340136E-3</v>
      </c>
      <c r="T86" s="49" t="s">
        <v>32</v>
      </c>
      <c r="W86" s="2"/>
      <c r="Z86" s="27"/>
      <c r="AA86" s="27"/>
    </row>
    <row r="87" spans="1:27" ht="31.5" x14ac:dyDescent="0.25">
      <c r="A87" s="40" t="s">
        <v>160</v>
      </c>
      <c r="B87" s="41" t="s">
        <v>177</v>
      </c>
      <c r="C87" s="60" t="s">
        <v>178</v>
      </c>
      <c r="D87" s="65">
        <v>52.272740458000001</v>
      </c>
      <c r="E87" s="108">
        <v>0</v>
      </c>
      <c r="F87" s="77">
        <f t="shared" si="41"/>
        <v>52.272740458000001</v>
      </c>
      <c r="G87" s="65">
        <f t="shared" si="40"/>
        <v>48.331740457999999</v>
      </c>
      <c r="H87" s="65">
        <f t="shared" si="40"/>
        <v>50.834912239999994</v>
      </c>
      <c r="I87" s="65">
        <v>0.27557209999999999</v>
      </c>
      <c r="J87" s="65">
        <v>0.27557209999999999</v>
      </c>
      <c r="K87" s="65">
        <v>48.056168358000001</v>
      </c>
      <c r="L87" s="65">
        <v>18.952362140000002</v>
      </c>
      <c r="M87" s="65">
        <v>0</v>
      </c>
      <c r="N87" s="65">
        <v>29.200580679999995</v>
      </c>
      <c r="O87" s="65">
        <v>0</v>
      </c>
      <c r="P87" s="65">
        <v>2.40639732</v>
      </c>
      <c r="Q87" s="65">
        <f t="shared" si="42"/>
        <v>1.437828218000007</v>
      </c>
      <c r="R87" s="65">
        <f t="shared" si="43"/>
        <v>2.5031717819999955</v>
      </c>
      <c r="S87" s="113">
        <f t="shared" si="44"/>
        <v>5.1791467848653974E-2</v>
      </c>
      <c r="T87" s="49" t="s">
        <v>32</v>
      </c>
      <c r="W87" s="2"/>
    </row>
    <row r="88" spans="1:27" ht="31.5" x14ac:dyDescent="0.25">
      <c r="A88" s="40" t="s">
        <v>160</v>
      </c>
      <c r="B88" s="41" t="s">
        <v>179</v>
      </c>
      <c r="C88" s="60" t="s">
        <v>180</v>
      </c>
      <c r="D88" s="65">
        <v>136.93549514</v>
      </c>
      <c r="E88" s="108">
        <v>65.927466319999994</v>
      </c>
      <c r="F88" s="77">
        <f t="shared" si="41"/>
        <v>71.008028820000007</v>
      </c>
      <c r="G88" s="65">
        <f t="shared" si="40"/>
        <v>23.035904979999994</v>
      </c>
      <c r="H88" s="65">
        <f t="shared" si="40"/>
        <v>23.051493689999997</v>
      </c>
      <c r="I88" s="65">
        <v>3.0000000000000002E-2</v>
      </c>
      <c r="J88" s="65">
        <v>0.03</v>
      </c>
      <c r="K88" s="65">
        <v>11.076435179999999</v>
      </c>
      <c r="L88" s="65">
        <v>11.076435179999999</v>
      </c>
      <c r="M88" s="65">
        <v>7.0527117899999983</v>
      </c>
      <c r="N88" s="65">
        <v>7.05271179</v>
      </c>
      <c r="O88" s="65">
        <v>4.8767580099999996</v>
      </c>
      <c r="P88" s="65">
        <v>4.8923467199999999</v>
      </c>
      <c r="Q88" s="65">
        <f t="shared" si="42"/>
        <v>47.956535130000006</v>
      </c>
      <c r="R88" s="65">
        <f t="shared" si="43"/>
        <v>1.5588710000002948E-2</v>
      </c>
      <c r="S88" s="113">
        <f t="shared" si="44"/>
        <v>6.7671359182707271E-4</v>
      </c>
      <c r="T88" s="49" t="s">
        <v>32</v>
      </c>
      <c r="W88" s="2"/>
      <c r="Z88" s="27"/>
      <c r="AA88" s="27"/>
    </row>
    <row r="89" spans="1:27" ht="31.5" x14ac:dyDescent="0.25">
      <c r="A89" s="40" t="s">
        <v>160</v>
      </c>
      <c r="B89" s="41" t="s">
        <v>181</v>
      </c>
      <c r="C89" s="60" t="s">
        <v>182</v>
      </c>
      <c r="D89" s="65">
        <v>177.18503197299998</v>
      </c>
      <c r="E89" s="108">
        <v>50.187795010000002</v>
      </c>
      <c r="F89" s="77">
        <f t="shared" si="41"/>
        <v>126.99723696299998</v>
      </c>
      <c r="G89" s="65">
        <f t="shared" si="40"/>
        <v>0.57495888000000006</v>
      </c>
      <c r="H89" s="65">
        <f t="shared" si="40"/>
        <v>0.57495888000000006</v>
      </c>
      <c r="I89" s="65">
        <v>0.57495888000000006</v>
      </c>
      <c r="J89" s="65">
        <v>0.57495888000000006</v>
      </c>
      <c r="K89" s="65">
        <v>0</v>
      </c>
      <c r="L89" s="65">
        <v>0</v>
      </c>
      <c r="M89" s="65">
        <v>0</v>
      </c>
      <c r="N89" s="65">
        <v>0</v>
      </c>
      <c r="O89" s="65">
        <v>0</v>
      </c>
      <c r="P89" s="65">
        <v>0</v>
      </c>
      <c r="Q89" s="65">
        <f t="shared" si="42"/>
        <v>126.42227808299998</v>
      </c>
      <c r="R89" s="65">
        <f t="shared" si="43"/>
        <v>0</v>
      </c>
      <c r="S89" s="113">
        <f t="shared" si="44"/>
        <v>0</v>
      </c>
      <c r="T89" s="49" t="s">
        <v>32</v>
      </c>
      <c r="W89" s="2"/>
    </row>
    <row r="90" spans="1:27" ht="31.5" x14ac:dyDescent="0.25">
      <c r="A90" s="40" t="s">
        <v>160</v>
      </c>
      <c r="B90" s="41" t="s">
        <v>183</v>
      </c>
      <c r="C90" s="60" t="s">
        <v>184</v>
      </c>
      <c r="D90" s="65">
        <v>282.31409908300003</v>
      </c>
      <c r="E90" s="108">
        <v>160.90409469999997</v>
      </c>
      <c r="F90" s="77">
        <f t="shared" si="41"/>
        <v>121.41000438300006</v>
      </c>
      <c r="G90" s="65">
        <f t="shared" si="40"/>
        <v>61.770214861999996</v>
      </c>
      <c r="H90" s="65">
        <f t="shared" si="40"/>
        <v>58.358719409999992</v>
      </c>
      <c r="I90" s="65">
        <v>0.8375999999999999</v>
      </c>
      <c r="J90" s="65">
        <v>0.83760000000000001</v>
      </c>
      <c r="K90" s="65">
        <v>20.662713029999999</v>
      </c>
      <c r="L90" s="65">
        <v>20.662713029999999</v>
      </c>
      <c r="M90" s="65">
        <v>30.514939800000001</v>
      </c>
      <c r="N90" s="65">
        <v>30.514939800000001</v>
      </c>
      <c r="O90" s="65">
        <v>9.7549620320000017</v>
      </c>
      <c r="P90" s="65">
        <v>6.3434665799999994</v>
      </c>
      <c r="Q90" s="65">
        <f t="shared" si="42"/>
        <v>63.051284973000065</v>
      </c>
      <c r="R90" s="65">
        <f t="shared" si="43"/>
        <v>-3.411495452000004</v>
      </c>
      <c r="S90" s="113">
        <f t="shared" si="44"/>
        <v>-5.5228809866075097E-2</v>
      </c>
      <c r="T90" s="49" t="s">
        <v>32</v>
      </c>
      <c r="W90" s="2"/>
      <c r="AA90" s="35"/>
    </row>
    <row r="91" spans="1:27" ht="31.5" x14ac:dyDescent="0.25">
      <c r="A91" s="40" t="s">
        <v>160</v>
      </c>
      <c r="B91" s="41" t="s">
        <v>185</v>
      </c>
      <c r="C91" s="60" t="s">
        <v>186</v>
      </c>
      <c r="D91" s="65">
        <v>551.9275702356</v>
      </c>
      <c r="E91" s="108">
        <v>213.15253587999999</v>
      </c>
      <c r="F91" s="77">
        <f t="shared" si="41"/>
        <v>338.77503435560004</v>
      </c>
      <c r="G91" s="65">
        <f t="shared" si="40"/>
        <v>67.02961390599998</v>
      </c>
      <c r="H91" s="65">
        <f t="shared" si="40"/>
        <v>62.584560339999989</v>
      </c>
      <c r="I91" s="65">
        <v>0.91643600000000003</v>
      </c>
      <c r="J91" s="65">
        <v>0.91643600000000003</v>
      </c>
      <c r="K91" s="65">
        <v>37.183058559999999</v>
      </c>
      <c r="L91" s="65">
        <v>37.183058559999999</v>
      </c>
      <c r="M91" s="65">
        <v>17.21902832</v>
      </c>
      <c r="N91" s="65">
        <v>17.219028319999996</v>
      </c>
      <c r="O91" s="65">
        <v>11.711091025999991</v>
      </c>
      <c r="P91" s="65">
        <v>7.2660374600000006</v>
      </c>
      <c r="Q91" s="65">
        <f t="shared" si="42"/>
        <v>276.19047401560005</v>
      </c>
      <c r="R91" s="65">
        <f t="shared" si="43"/>
        <v>-4.4450535659999915</v>
      </c>
      <c r="S91" s="113">
        <f t="shared" si="44"/>
        <v>-6.631477203842441E-2</v>
      </c>
      <c r="T91" s="49" t="s">
        <v>32</v>
      </c>
      <c r="W91" s="2"/>
      <c r="Z91" s="27"/>
      <c r="AA91" s="27"/>
    </row>
    <row r="92" spans="1:27" ht="31.5" x14ac:dyDescent="0.25">
      <c r="A92" s="40" t="s">
        <v>160</v>
      </c>
      <c r="B92" s="41" t="s">
        <v>187</v>
      </c>
      <c r="C92" s="60" t="s">
        <v>188</v>
      </c>
      <c r="D92" s="65">
        <v>130.41720039</v>
      </c>
      <c r="E92" s="108">
        <v>21.86245907</v>
      </c>
      <c r="F92" s="77">
        <f t="shared" si="41"/>
        <v>108.55474132000001</v>
      </c>
      <c r="G92" s="65">
        <f t="shared" si="40"/>
        <v>0.44001780000000001</v>
      </c>
      <c r="H92" s="65">
        <f t="shared" si="40"/>
        <v>0.44001779999999996</v>
      </c>
      <c r="I92" s="65">
        <v>0.44001780000000001</v>
      </c>
      <c r="J92" s="65">
        <v>0.44001779999999996</v>
      </c>
      <c r="K92" s="65">
        <v>0</v>
      </c>
      <c r="L92" s="65">
        <v>0</v>
      </c>
      <c r="M92" s="65">
        <v>0</v>
      </c>
      <c r="N92" s="65">
        <v>0</v>
      </c>
      <c r="O92" s="65">
        <v>0</v>
      </c>
      <c r="P92" s="65">
        <v>0</v>
      </c>
      <c r="Q92" s="65">
        <f t="shared" si="42"/>
        <v>108.11472352</v>
      </c>
      <c r="R92" s="65">
        <f t="shared" si="43"/>
        <v>0</v>
      </c>
      <c r="S92" s="113">
        <f t="shared" si="44"/>
        <v>0</v>
      </c>
      <c r="T92" s="49" t="s">
        <v>32</v>
      </c>
      <c r="W92" s="2"/>
    </row>
    <row r="93" spans="1:27" ht="31.5" x14ac:dyDescent="0.25">
      <c r="A93" s="40" t="s">
        <v>160</v>
      </c>
      <c r="B93" s="41" t="s">
        <v>189</v>
      </c>
      <c r="C93" s="60" t="s">
        <v>190</v>
      </c>
      <c r="D93" s="65">
        <v>344.87247318200002</v>
      </c>
      <c r="E93" s="108">
        <v>27.901938139999999</v>
      </c>
      <c r="F93" s="77">
        <f t="shared" si="41"/>
        <v>316.97053504200005</v>
      </c>
      <c r="G93" s="65">
        <f t="shared" si="40"/>
        <v>97.719451705999973</v>
      </c>
      <c r="H93" s="65">
        <f t="shared" si="40"/>
        <v>87.155209430000014</v>
      </c>
      <c r="I93" s="65">
        <v>1.2347568</v>
      </c>
      <c r="J93" s="65">
        <v>1.2347568000000002</v>
      </c>
      <c r="K93" s="65">
        <v>37.483581539999996</v>
      </c>
      <c r="L93" s="65">
        <v>37.483581540000003</v>
      </c>
      <c r="M93" s="65">
        <v>14.192308740000001</v>
      </c>
      <c r="N93" s="65">
        <v>14.192308740000001</v>
      </c>
      <c r="O93" s="65">
        <v>44.808804625999976</v>
      </c>
      <c r="P93" s="65">
        <v>34.244562350000002</v>
      </c>
      <c r="Q93" s="65">
        <f t="shared" si="42"/>
        <v>229.81532561200004</v>
      </c>
      <c r="R93" s="65">
        <f t="shared" si="43"/>
        <v>-10.564242275999959</v>
      </c>
      <c r="S93" s="113">
        <f t="shared" si="44"/>
        <v>-0.10810787506036851</v>
      </c>
      <c r="T93" s="49" t="s">
        <v>32</v>
      </c>
      <c r="W93" s="2"/>
    </row>
    <row r="94" spans="1:27" ht="31.5" x14ac:dyDescent="0.25">
      <c r="A94" s="29" t="s">
        <v>160</v>
      </c>
      <c r="B94" s="46" t="s">
        <v>191</v>
      </c>
      <c r="C94" s="38" t="s">
        <v>192</v>
      </c>
      <c r="D94" s="77">
        <v>135.91621188100001</v>
      </c>
      <c r="E94" s="107">
        <v>0</v>
      </c>
      <c r="F94" s="77">
        <f t="shared" si="41"/>
        <v>135.91621188100001</v>
      </c>
      <c r="G94" s="77">
        <f t="shared" si="40"/>
        <v>39.06342781</v>
      </c>
      <c r="H94" s="77">
        <f t="shared" si="40"/>
        <v>34.897993119999995</v>
      </c>
      <c r="I94" s="77">
        <v>12.178845000000001</v>
      </c>
      <c r="J94" s="77">
        <v>12.178844999999999</v>
      </c>
      <c r="K94" s="77">
        <v>2.8905268399999997</v>
      </c>
      <c r="L94" s="77">
        <v>2.8905268400000002</v>
      </c>
      <c r="M94" s="77">
        <v>11.382595609999997</v>
      </c>
      <c r="N94" s="77">
        <v>11.382595610000001</v>
      </c>
      <c r="O94" s="77">
        <v>12.611460360000001</v>
      </c>
      <c r="P94" s="77">
        <v>8.4460256700000009</v>
      </c>
      <c r="Q94" s="65">
        <f t="shared" si="42"/>
        <v>101.01821876100001</v>
      </c>
      <c r="R94" s="65">
        <f t="shared" si="43"/>
        <v>-4.165434690000005</v>
      </c>
      <c r="S94" s="113">
        <f t="shared" si="44"/>
        <v>-0.10663259533342026</v>
      </c>
      <c r="T94" s="49" t="s">
        <v>32</v>
      </c>
      <c r="W94" s="2"/>
    </row>
    <row r="95" spans="1:27" ht="47.25" x14ac:dyDescent="0.25">
      <c r="A95" s="22" t="s">
        <v>193</v>
      </c>
      <c r="B95" s="26" t="s">
        <v>194</v>
      </c>
      <c r="C95" s="24" t="s">
        <v>31</v>
      </c>
      <c r="D95" s="104">
        <f>SUM(D96:D132)</f>
        <v>3123.6401438906996</v>
      </c>
      <c r="E95" s="104">
        <f t="shared" ref="E95:R95" si="45">SUM(E96:E132)</f>
        <v>611.8575644</v>
      </c>
      <c r="F95" s="104">
        <f t="shared" si="45"/>
        <v>2511.7825794906989</v>
      </c>
      <c r="G95" s="104">
        <f t="shared" si="45"/>
        <v>582.47992813223129</v>
      </c>
      <c r="H95" s="104">
        <f t="shared" si="45"/>
        <v>379.83086496000004</v>
      </c>
      <c r="I95" s="104">
        <f t="shared" si="45"/>
        <v>26.895363799999998</v>
      </c>
      <c r="J95" s="104">
        <f t="shared" si="45"/>
        <v>27.08186469</v>
      </c>
      <c r="K95" s="104">
        <f t="shared" si="45"/>
        <v>63.150257093999997</v>
      </c>
      <c r="L95" s="104">
        <f t="shared" si="45"/>
        <v>64.802053339999986</v>
      </c>
      <c r="M95" s="104">
        <f t="shared" si="45"/>
        <v>166.76530714999998</v>
      </c>
      <c r="N95" s="104">
        <f t="shared" si="45"/>
        <v>167.15107988</v>
      </c>
      <c r="O95" s="104">
        <f t="shared" si="45"/>
        <v>325.66900008823109</v>
      </c>
      <c r="P95" s="104">
        <f t="shared" si="45"/>
        <v>120.79586705</v>
      </c>
      <c r="Q95" s="104">
        <f t="shared" si="45"/>
        <v>2133.2488645306989</v>
      </c>
      <c r="R95" s="104">
        <f t="shared" si="45"/>
        <v>-203.94621317223113</v>
      </c>
      <c r="S95" s="25">
        <f t="shared" si="44"/>
        <v>-0.35013431935105666</v>
      </c>
      <c r="T95" s="21" t="s">
        <v>32</v>
      </c>
      <c r="W95" s="2"/>
    </row>
    <row r="96" spans="1:27" ht="78.75" x14ac:dyDescent="0.25">
      <c r="A96" s="40" t="s">
        <v>193</v>
      </c>
      <c r="B96" s="41" t="s">
        <v>195</v>
      </c>
      <c r="C96" s="42" t="s">
        <v>196</v>
      </c>
      <c r="D96" s="65">
        <v>293.55357750220003</v>
      </c>
      <c r="E96" s="108">
        <v>76.674138309999989</v>
      </c>
      <c r="F96" s="77">
        <f t="shared" ref="F96:F127" si="46">D96-E96</f>
        <v>216.87943919220004</v>
      </c>
      <c r="G96" s="65">
        <f t="shared" ref="G96:H128" si="47">I96+K96+M96+O96</f>
        <v>1.2249999999999999</v>
      </c>
      <c r="H96" s="65">
        <f t="shared" si="47"/>
        <v>0.32789111999999998</v>
      </c>
      <c r="I96" s="65">
        <v>8.1972779999999995E-2</v>
      </c>
      <c r="J96" s="65">
        <v>8.1972779999999995E-2</v>
      </c>
      <c r="K96" s="65">
        <v>8.1972779999999995E-2</v>
      </c>
      <c r="L96" s="65">
        <v>8.1972779999999995E-2</v>
      </c>
      <c r="M96" s="65">
        <v>8.1972780000000051E-2</v>
      </c>
      <c r="N96" s="65">
        <v>8.1972780000000023E-2</v>
      </c>
      <c r="O96" s="65">
        <v>0.97908165999999985</v>
      </c>
      <c r="P96" s="65">
        <v>8.1972779999999967E-2</v>
      </c>
      <c r="Q96" s="65">
        <f t="shared" ref="Q96:Q130" si="48">F96-H96</f>
        <v>216.55154807220003</v>
      </c>
      <c r="R96" s="65">
        <f t="shared" ref="R96:R130" si="49">H96-(I96+K96+M96+O96)</f>
        <v>-0.89710887999999989</v>
      </c>
      <c r="S96" s="113">
        <f t="shared" si="44"/>
        <v>-0.73233377959183676</v>
      </c>
      <c r="T96" s="49" t="s">
        <v>197</v>
      </c>
      <c r="W96" s="2"/>
    </row>
    <row r="97" spans="1:27" ht="47.25" x14ac:dyDescent="0.25">
      <c r="A97" s="40" t="s">
        <v>193</v>
      </c>
      <c r="B97" s="41" t="s">
        <v>198</v>
      </c>
      <c r="C97" s="60" t="s">
        <v>199</v>
      </c>
      <c r="D97" s="108">
        <v>67.388796909999996</v>
      </c>
      <c r="E97" s="108">
        <v>66.951165799999998</v>
      </c>
      <c r="F97" s="77">
        <f t="shared" si="46"/>
        <v>0.4376311099999981</v>
      </c>
      <c r="G97" s="65">
        <f t="shared" si="47"/>
        <v>0.43763110999999993</v>
      </c>
      <c r="H97" s="65">
        <f t="shared" si="47"/>
        <v>0.43763110999999988</v>
      </c>
      <c r="I97" s="65">
        <v>0.43763110999999993</v>
      </c>
      <c r="J97" s="65">
        <v>0.62413199999999991</v>
      </c>
      <c r="K97" s="65">
        <v>0</v>
      </c>
      <c r="L97" s="65">
        <v>0</v>
      </c>
      <c r="M97" s="108">
        <v>0</v>
      </c>
      <c r="N97" s="65">
        <v>0</v>
      </c>
      <c r="O97" s="108">
        <v>0</v>
      </c>
      <c r="P97" s="65">
        <v>-0.18650089</v>
      </c>
      <c r="Q97" s="65">
        <f t="shared" si="48"/>
        <v>-1.7763568394002505E-15</v>
      </c>
      <c r="R97" s="65">
        <f t="shared" si="49"/>
        <v>0</v>
      </c>
      <c r="S97" s="113">
        <f t="shared" si="44"/>
        <v>0</v>
      </c>
      <c r="T97" s="49" t="s">
        <v>32</v>
      </c>
      <c r="W97" s="2"/>
    </row>
    <row r="98" spans="1:27" ht="47.25" x14ac:dyDescent="0.25">
      <c r="A98" s="40" t="s">
        <v>193</v>
      </c>
      <c r="B98" s="63" t="s">
        <v>200</v>
      </c>
      <c r="C98" s="64" t="s">
        <v>201</v>
      </c>
      <c r="D98" s="110">
        <v>224.08759465</v>
      </c>
      <c r="E98" s="108">
        <v>5.1974099999999996</v>
      </c>
      <c r="F98" s="77">
        <f t="shared" si="46"/>
        <v>218.89018465000001</v>
      </c>
      <c r="G98" s="65">
        <f t="shared" si="47"/>
        <v>197.31764802999999</v>
      </c>
      <c r="H98" s="65">
        <f t="shared" si="47"/>
        <v>177.54357651999999</v>
      </c>
      <c r="I98" s="65">
        <v>0.81360904000000012</v>
      </c>
      <c r="J98" s="65">
        <v>0.81360904000000001</v>
      </c>
      <c r="K98" s="65">
        <v>11.690484</v>
      </c>
      <c r="L98" s="65">
        <v>11.690484</v>
      </c>
      <c r="M98" s="65">
        <v>143.68996497000001</v>
      </c>
      <c r="N98" s="65">
        <v>143.68996497000001</v>
      </c>
      <c r="O98" s="65">
        <v>41.123590019999995</v>
      </c>
      <c r="P98" s="65">
        <v>21.349518509999999</v>
      </c>
      <c r="Q98" s="65">
        <f t="shared" si="48"/>
        <v>41.346608130000021</v>
      </c>
      <c r="R98" s="65">
        <f t="shared" si="49"/>
        <v>-19.774071509999999</v>
      </c>
      <c r="S98" s="113">
        <f t="shared" si="44"/>
        <v>-0.10021440913888031</v>
      </c>
      <c r="T98" s="49" t="s">
        <v>202</v>
      </c>
      <c r="W98" s="2"/>
    </row>
    <row r="99" spans="1:27" ht="63" x14ac:dyDescent="0.25">
      <c r="A99" s="40" t="s">
        <v>193</v>
      </c>
      <c r="B99" s="41" t="s">
        <v>203</v>
      </c>
      <c r="C99" s="60" t="s">
        <v>204</v>
      </c>
      <c r="D99" s="65">
        <v>392.27368778248439</v>
      </c>
      <c r="E99" s="108">
        <v>74.279852880000007</v>
      </c>
      <c r="F99" s="77">
        <f t="shared" si="46"/>
        <v>317.99383490248437</v>
      </c>
      <c r="G99" s="65">
        <f t="shared" si="47"/>
        <v>10.578044020000002</v>
      </c>
      <c r="H99" s="65">
        <f t="shared" si="47"/>
        <v>13.15324333</v>
      </c>
      <c r="I99" s="65">
        <v>1.09026231</v>
      </c>
      <c r="J99" s="65">
        <v>1.0902623100000002</v>
      </c>
      <c r="K99" s="65">
        <v>2.33140042</v>
      </c>
      <c r="L99" s="65">
        <v>2.33140042</v>
      </c>
      <c r="M99" s="65">
        <v>0.19122229000000024</v>
      </c>
      <c r="N99" s="65">
        <v>0.19122228999999999</v>
      </c>
      <c r="O99" s="65">
        <v>6.9651590000000017</v>
      </c>
      <c r="P99" s="65">
        <v>9.5403583100000002</v>
      </c>
      <c r="Q99" s="65">
        <f t="shared" si="48"/>
        <v>304.84059157248436</v>
      </c>
      <c r="R99" s="65">
        <f t="shared" si="49"/>
        <v>2.5751993099999986</v>
      </c>
      <c r="S99" s="113">
        <f t="shared" si="44"/>
        <v>0.24344758871593333</v>
      </c>
      <c r="T99" s="49" t="s">
        <v>205</v>
      </c>
      <c r="W99" s="2"/>
      <c r="AA99" s="35"/>
    </row>
    <row r="100" spans="1:27" ht="47.25" x14ac:dyDescent="0.25">
      <c r="A100" s="40" t="s">
        <v>193</v>
      </c>
      <c r="B100" s="41" t="s">
        <v>206</v>
      </c>
      <c r="C100" s="42" t="s">
        <v>207</v>
      </c>
      <c r="D100" s="65">
        <v>155.22384537599999</v>
      </c>
      <c r="E100" s="108">
        <v>79.136067019999999</v>
      </c>
      <c r="F100" s="77">
        <f t="shared" si="46"/>
        <v>76.087778355999987</v>
      </c>
      <c r="G100" s="65">
        <f t="shared" si="47"/>
        <v>25.74310754</v>
      </c>
      <c r="H100" s="65">
        <f t="shared" si="47"/>
        <v>3.11724808</v>
      </c>
      <c r="I100" s="65">
        <v>0.63830754000000001</v>
      </c>
      <c r="J100" s="65">
        <v>0.63830754000000001</v>
      </c>
      <c r="K100" s="65">
        <v>0</v>
      </c>
      <c r="L100" s="65">
        <v>0</v>
      </c>
      <c r="M100" s="65">
        <v>2.4086874799999993</v>
      </c>
      <c r="N100" s="65">
        <v>2.4086874799999998</v>
      </c>
      <c r="O100" s="65">
        <v>22.69611252</v>
      </c>
      <c r="P100" s="65">
        <v>7.0253059999999992E-2</v>
      </c>
      <c r="Q100" s="65">
        <f t="shared" si="48"/>
        <v>72.970530275999991</v>
      </c>
      <c r="R100" s="65">
        <f t="shared" si="49"/>
        <v>-22.625859460000001</v>
      </c>
      <c r="S100" s="113">
        <f t="shared" si="44"/>
        <v>-0.87890941001755996</v>
      </c>
      <c r="T100" s="49" t="s">
        <v>208</v>
      </c>
      <c r="W100" s="2"/>
    </row>
    <row r="101" spans="1:27" ht="47.25" x14ac:dyDescent="0.25">
      <c r="A101" s="40" t="s">
        <v>193</v>
      </c>
      <c r="B101" s="59" t="s">
        <v>209</v>
      </c>
      <c r="C101" s="42" t="s">
        <v>210</v>
      </c>
      <c r="D101" s="65">
        <v>117.71412860199997</v>
      </c>
      <c r="E101" s="108">
        <v>16.143603070000001</v>
      </c>
      <c r="F101" s="77">
        <f t="shared" si="46"/>
        <v>101.57052553199998</v>
      </c>
      <c r="G101" s="65">
        <f t="shared" si="47"/>
        <v>22.846960319999997</v>
      </c>
      <c r="H101" s="65">
        <f t="shared" si="47"/>
        <v>11.840128730000002</v>
      </c>
      <c r="I101" s="65">
        <v>0.91918975000000003</v>
      </c>
      <c r="J101" s="65">
        <v>0.91918975000000003</v>
      </c>
      <c r="K101" s="65">
        <v>1.2069336799999997</v>
      </c>
      <c r="L101" s="65">
        <v>1.2069336800000001</v>
      </c>
      <c r="M101" s="65">
        <v>4.0976749800000007</v>
      </c>
      <c r="N101" s="65">
        <v>4.0976749799999999</v>
      </c>
      <c r="O101" s="65">
        <v>16.623161909999997</v>
      </c>
      <c r="P101" s="65">
        <v>5.6163303200000012</v>
      </c>
      <c r="Q101" s="65">
        <f t="shared" si="48"/>
        <v>89.730396801999973</v>
      </c>
      <c r="R101" s="65">
        <f t="shared" si="49"/>
        <v>-11.006831589999996</v>
      </c>
      <c r="S101" s="113">
        <f t="shared" si="44"/>
        <v>-0.48176350095748743</v>
      </c>
      <c r="T101" s="49" t="s">
        <v>208</v>
      </c>
      <c r="W101" s="2"/>
    </row>
    <row r="102" spans="1:27" ht="47.25" x14ac:dyDescent="0.25">
      <c r="A102" s="40" t="s">
        <v>193</v>
      </c>
      <c r="B102" s="41" t="s">
        <v>211</v>
      </c>
      <c r="C102" s="60" t="s">
        <v>212</v>
      </c>
      <c r="D102" s="65">
        <v>227.46042743929999</v>
      </c>
      <c r="E102" s="108">
        <v>46.941790089999998</v>
      </c>
      <c r="F102" s="77">
        <f t="shared" si="46"/>
        <v>180.51863734929998</v>
      </c>
      <c r="G102" s="65">
        <f t="shared" si="47"/>
        <v>59.315065845299983</v>
      </c>
      <c r="H102" s="65">
        <f t="shared" si="47"/>
        <v>8.0182915599999998</v>
      </c>
      <c r="I102" s="65">
        <v>1.3904177399999997</v>
      </c>
      <c r="J102" s="65">
        <v>1.39041774</v>
      </c>
      <c r="K102" s="65">
        <v>0</v>
      </c>
      <c r="L102" s="65">
        <v>0</v>
      </c>
      <c r="M102" s="65">
        <v>0</v>
      </c>
      <c r="N102" s="65">
        <v>0</v>
      </c>
      <c r="O102" s="65">
        <v>57.924648105299987</v>
      </c>
      <c r="P102" s="65">
        <v>6.6278738199999996</v>
      </c>
      <c r="Q102" s="65">
        <f>F102-H102</f>
        <v>172.50034578929998</v>
      </c>
      <c r="R102" s="65">
        <f t="shared" si="49"/>
        <v>-51.296774285299982</v>
      </c>
      <c r="S102" s="113">
        <f t="shared" si="44"/>
        <v>-0.8648186351017032</v>
      </c>
      <c r="T102" s="49" t="s">
        <v>213</v>
      </c>
      <c r="W102" s="2"/>
    </row>
    <row r="103" spans="1:27" ht="63" x14ac:dyDescent="0.25">
      <c r="A103" s="40" t="s">
        <v>193</v>
      </c>
      <c r="B103" s="41" t="s">
        <v>214</v>
      </c>
      <c r="C103" s="42" t="s">
        <v>215</v>
      </c>
      <c r="D103" s="65">
        <v>175.605682452</v>
      </c>
      <c r="E103" s="108">
        <v>17.752256099999997</v>
      </c>
      <c r="F103" s="77">
        <f t="shared" si="46"/>
        <v>157.85342635199999</v>
      </c>
      <c r="G103" s="65">
        <f t="shared" si="47"/>
        <v>31.904078760000004</v>
      </c>
      <c r="H103" s="65">
        <f t="shared" si="47"/>
        <v>16.31679364</v>
      </c>
      <c r="I103" s="65">
        <v>2.05629705</v>
      </c>
      <c r="J103" s="65">
        <v>2.05629705</v>
      </c>
      <c r="K103" s="65">
        <v>4.1418209499999996</v>
      </c>
      <c r="L103" s="65">
        <v>4.1418209499999996</v>
      </c>
      <c r="M103" s="65">
        <v>0.35679052999999961</v>
      </c>
      <c r="N103" s="65">
        <v>0.35679052999999999</v>
      </c>
      <c r="O103" s="65">
        <v>25.349170230000006</v>
      </c>
      <c r="P103" s="65">
        <v>9.7618851099999997</v>
      </c>
      <c r="Q103" s="65">
        <f t="shared" si="48"/>
        <v>141.53663271199997</v>
      </c>
      <c r="R103" s="65">
        <f t="shared" si="49"/>
        <v>-15.587285120000004</v>
      </c>
      <c r="S103" s="113">
        <f t="shared" si="44"/>
        <v>-0.48856715899105313</v>
      </c>
      <c r="T103" s="49" t="s">
        <v>213</v>
      </c>
      <c r="W103" s="2"/>
    </row>
    <row r="104" spans="1:27" ht="63" x14ac:dyDescent="0.25">
      <c r="A104" s="40" t="s">
        <v>193</v>
      </c>
      <c r="B104" s="41" t="s">
        <v>216</v>
      </c>
      <c r="C104" s="42" t="s">
        <v>217</v>
      </c>
      <c r="D104" s="65">
        <v>18</v>
      </c>
      <c r="E104" s="108">
        <v>0</v>
      </c>
      <c r="F104" s="77">
        <f t="shared" si="46"/>
        <v>18</v>
      </c>
      <c r="G104" s="65">
        <f t="shared" si="47"/>
        <v>18.000000000000004</v>
      </c>
      <c r="H104" s="65">
        <f t="shared" si="47"/>
        <v>16.627084380000003</v>
      </c>
      <c r="I104" s="65">
        <v>1.026E-2</v>
      </c>
      <c r="J104" s="65">
        <v>1.026E-2</v>
      </c>
      <c r="K104" s="65">
        <v>15.21219456</v>
      </c>
      <c r="L104" s="65">
        <v>15.21219456</v>
      </c>
      <c r="M104" s="65">
        <v>1.0022582400000033</v>
      </c>
      <c r="N104" s="65">
        <v>1.00225824</v>
      </c>
      <c r="O104" s="65">
        <v>1.7752871999999975</v>
      </c>
      <c r="P104" s="65">
        <v>0.40237158000000006</v>
      </c>
      <c r="Q104" s="65">
        <f t="shared" si="48"/>
        <v>1.372915619999997</v>
      </c>
      <c r="R104" s="65">
        <f t="shared" si="49"/>
        <v>-1.3729156200000006</v>
      </c>
      <c r="S104" s="113">
        <f t="shared" si="44"/>
        <v>-7.6273090000000016E-2</v>
      </c>
      <c r="T104" s="49" t="s">
        <v>32</v>
      </c>
      <c r="W104" s="2"/>
      <c r="AA104" s="35"/>
    </row>
    <row r="105" spans="1:27" ht="47.25" x14ac:dyDescent="0.25">
      <c r="A105" s="40" t="s">
        <v>193</v>
      </c>
      <c r="B105" s="41" t="s">
        <v>218</v>
      </c>
      <c r="C105" s="42" t="s">
        <v>219</v>
      </c>
      <c r="D105" s="65">
        <v>141.25683686400001</v>
      </c>
      <c r="E105" s="108">
        <v>40.708214559999995</v>
      </c>
      <c r="F105" s="77">
        <f t="shared" si="46"/>
        <v>100.54862230400002</v>
      </c>
      <c r="G105" s="65">
        <f t="shared" si="47"/>
        <v>22.588400000000004</v>
      </c>
      <c r="H105" s="65">
        <f t="shared" si="47"/>
        <v>8.444446150000001</v>
      </c>
      <c r="I105" s="65">
        <v>0</v>
      </c>
      <c r="J105" s="65">
        <v>0</v>
      </c>
      <c r="K105" s="65">
        <v>2.0718671899999999</v>
      </c>
      <c r="L105" s="65">
        <v>2.0718671899999999</v>
      </c>
      <c r="M105" s="65">
        <v>0.11877581000000026</v>
      </c>
      <c r="N105" s="65">
        <v>0.11877581000000001</v>
      </c>
      <c r="O105" s="65">
        <v>20.397757000000002</v>
      </c>
      <c r="P105" s="65">
        <v>6.2538031500000004</v>
      </c>
      <c r="Q105" s="65">
        <f t="shared" si="48"/>
        <v>92.104176154000015</v>
      </c>
      <c r="R105" s="65">
        <f t="shared" si="49"/>
        <v>-14.143953850000003</v>
      </c>
      <c r="S105" s="113">
        <f t="shared" si="44"/>
        <v>-0.62616005781728679</v>
      </c>
      <c r="T105" s="49" t="s">
        <v>220</v>
      </c>
      <c r="W105" s="2"/>
    </row>
    <row r="106" spans="1:27" ht="47.25" x14ac:dyDescent="0.25">
      <c r="A106" s="40" t="s">
        <v>193</v>
      </c>
      <c r="B106" s="41" t="s">
        <v>221</v>
      </c>
      <c r="C106" s="60" t="s">
        <v>222</v>
      </c>
      <c r="D106" s="65">
        <v>422.33309861999999</v>
      </c>
      <c r="E106" s="108">
        <v>79.764284930000002</v>
      </c>
      <c r="F106" s="77">
        <f t="shared" si="46"/>
        <v>342.56881368999996</v>
      </c>
      <c r="G106" s="65">
        <f t="shared" si="47"/>
        <v>30.702486700000001</v>
      </c>
      <c r="H106" s="65">
        <f t="shared" si="47"/>
        <v>28.832843869999998</v>
      </c>
      <c r="I106" s="65">
        <v>1.0626867</v>
      </c>
      <c r="J106" s="65">
        <v>1.0626867</v>
      </c>
      <c r="K106" s="65">
        <v>3.0967512199999994</v>
      </c>
      <c r="L106" s="65">
        <v>3.0967512200000002</v>
      </c>
      <c r="M106" s="65">
        <v>4.7886019199999996</v>
      </c>
      <c r="N106" s="65">
        <v>4.7886019199999996</v>
      </c>
      <c r="O106" s="65">
        <v>21.754446860000002</v>
      </c>
      <c r="P106" s="65">
        <v>19.884804029999998</v>
      </c>
      <c r="Q106" s="65">
        <f t="shared" si="48"/>
        <v>313.73596981999998</v>
      </c>
      <c r="R106" s="65">
        <f t="shared" si="49"/>
        <v>-1.8696428300000036</v>
      </c>
      <c r="S106" s="113">
        <f t="shared" si="44"/>
        <v>-6.0895485380993701E-2</v>
      </c>
      <c r="T106" s="49" t="s">
        <v>32</v>
      </c>
      <c r="W106" s="2"/>
      <c r="AA106" s="35"/>
    </row>
    <row r="107" spans="1:27" ht="63" x14ac:dyDescent="0.25">
      <c r="A107" s="40" t="s">
        <v>193</v>
      </c>
      <c r="B107" s="41" t="s">
        <v>223</v>
      </c>
      <c r="C107" s="60" t="s">
        <v>224</v>
      </c>
      <c r="D107" s="65">
        <v>43.735175999999996</v>
      </c>
      <c r="E107" s="108">
        <v>0.438</v>
      </c>
      <c r="F107" s="77">
        <f t="shared" si="46"/>
        <v>43.297175999999993</v>
      </c>
      <c r="G107" s="65">
        <f t="shared" si="47"/>
        <v>38.997175999999996</v>
      </c>
      <c r="H107" s="65">
        <f t="shared" si="47"/>
        <v>0.45</v>
      </c>
      <c r="I107" s="65">
        <v>0</v>
      </c>
      <c r="J107" s="65">
        <v>0</v>
      </c>
      <c r="K107" s="65">
        <v>0</v>
      </c>
      <c r="L107" s="65">
        <v>0</v>
      </c>
      <c r="M107" s="65">
        <v>0</v>
      </c>
      <c r="N107" s="65">
        <v>0</v>
      </c>
      <c r="O107" s="65">
        <v>38.997175999999996</v>
      </c>
      <c r="P107" s="65">
        <v>0.45</v>
      </c>
      <c r="Q107" s="65">
        <f t="shared" si="48"/>
        <v>42.84717599999999</v>
      </c>
      <c r="R107" s="65">
        <f t="shared" si="49"/>
        <v>-38.547175999999993</v>
      </c>
      <c r="S107" s="113">
        <f t="shared" si="44"/>
        <v>-0.98846070289807642</v>
      </c>
      <c r="T107" s="49" t="s">
        <v>208</v>
      </c>
      <c r="W107" s="2"/>
    </row>
    <row r="108" spans="1:27" ht="47.25" x14ac:dyDescent="0.25">
      <c r="A108" s="40" t="s">
        <v>193</v>
      </c>
      <c r="B108" s="41" t="s">
        <v>225</v>
      </c>
      <c r="C108" s="42" t="s">
        <v>226</v>
      </c>
      <c r="D108" s="65">
        <v>33.672737628000007</v>
      </c>
      <c r="E108" s="108">
        <v>0</v>
      </c>
      <c r="F108" s="77">
        <f t="shared" si="46"/>
        <v>33.672737628000007</v>
      </c>
      <c r="G108" s="65">
        <f t="shared" si="47"/>
        <v>30.588737627999997</v>
      </c>
      <c r="H108" s="65">
        <f t="shared" si="47"/>
        <v>25.608103379999996</v>
      </c>
      <c r="I108" s="65">
        <v>0</v>
      </c>
      <c r="J108" s="65">
        <v>0</v>
      </c>
      <c r="K108" s="65">
        <v>2.7675475599999997</v>
      </c>
      <c r="L108" s="65">
        <v>2.7675475600000001</v>
      </c>
      <c r="M108" s="65">
        <v>5.6182860400000001</v>
      </c>
      <c r="N108" s="65">
        <v>5.6182860400000001</v>
      </c>
      <c r="O108" s="65">
        <v>22.202904027999995</v>
      </c>
      <c r="P108" s="65">
        <v>17.222269779999998</v>
      </c>
      <c r="Q108" s="65">
        <f t="shared" si="48"/>
        <v>8.0646342480000115</v>
      </c>
      <c r="R108" s="65">
        <f t="shared" si="49"/>
        <v>-4.9806342480000012</v>
      </c>
      <c r="S108" s="113">
        <f t="shared" si="44"/>
        <v>-0.1628257533400424</v>
      </c>
      <c r="T108" s="49" t="s">
        <v>227</v>
      </c>
      <c r="W108" s="2"/>
      <c r="AA108" s="35"/>
    </row>
    <row r="109" spans="1:27" ht="47.25" x14ac:dyDescent="0.25">
      <c r="A109" s="66" t="s">
        <v>193</v>
      </c>
      <c r="B109" s="57" t="s">
        <v>228</v>
      </c>
      <c r="C109" s="58" t="s">
        <v>229</v>
      </c>
      <c r="D109" s="65">
        <v>11.928892707999999</v>
      </c>
      <c r="E109" s="108">
        <v>0</v>
      </c>
      <c r="F109" s="77">
        <f t="shared" si="46"/>
        <v>11.928892707999999</v>
      </c>
      <c r="G109" s="65">
        <f t="shared" si="47"/>
        <v>0.62127256799999997</v>
      </c>
      <c r="H109" s="65">
        <f t="shared" si="47"/>
        <v>0.60068465999999998</v>
      </c>
      <c r="I109" s="65">
        <v>0</v>
      </c>
      <c r="J109" s="65">
        <v>0</v>
      </c>
      <c r="K109" s="65">
        <v>0.62127256799999997</v>
      </c>
      <c r="L109" s="65">
        <v>0.60068465999999998</v>
      </c>
      <c r="M109" s="65">
        <v>0</v>
      </c>
      <c r="N109" s="65">
        <v>0</v>
      </c>
      <c r="O109" s="65">
        <v>0</v>
      </c>
      <c r="P109" s="65">
        <v>0</v>
      </c>
      <c r="Q109" s="65">
        <f t="shared" si="48"/>
        <v>11.328208047999999</v>
      </c>
      <c r="R109" s="65">
        <f t="shared" si="49"/>
        <v>-2.0587907999999988E-2</v>
      </c>
      <c r="S109" s="113">
        <f t="shared" si="44"/>
        <v>-3.3138285931852036E-2</v>
      </c>
      <c r="T109" s="49" t="s">
        <v>32</v>
      </c>
      <c r="W109" s="2"/>
    </row>
    <row r="110" spans="1:27" ht="47.25" x14ac:dyDescent="0.25">
      <c r="A110" s="58" t="s">
        <v>193</v>
      </c>
      <c r="B110" s="57" t="s">
        <v>230</v>
      </c>
      <c r="C110" s="58" t="s">
        <v>231</v>
      </c>
      <c r="D110" s="65">
        <v>8.3108279439999997</v>
      </c>
      <c r="E110" s="108">
        <v>0</v>
      </c>
      <c r="F110" s="77">
        <f t="shared" si="46"/>
        <v>8.3108279439999997</v>
      </c>
      <c r="G110" s="65">
        <f t="shared" si="47"/>
        <v>0.49732877999999997</v>
      </c>
      <c r="H110" s="65">
        <f t="shared" si="47"/>
        <v>0.47934392999999997</v>
      </c>
      <c r="I110" s="65">
        <v>0</v>
      </c>
      <c r="J110" s="65">
        <v>0</v>
      </c>
      <c r="K110" s="65">
        <v>0.49732877999999997</v>
      </c>
      <c r="L110" s="65">
        <v>0.47934392999999997</v>
      </c>
      <c r="M110" s="65">
        <v>0</v>
      </c>
      <c r="N110" s="65">
        <v>0</v>
      </c>
      <c r="O110" s="65">
        <v>0</v>
      </c>
      <c r="P110" s="65">
        <v>0</v>
      </c>
      <c r="Q110" s="65">
        <f t="shared" si="48"/>
        <v>7.8314840139999999</v>
      </c>
      <c r="R110" s="65">
        <f t="shared" si="49"/>
        <v>-1.7984849999999997E-2</v>
      </c>
      <c r="S110" s="113">
        <f t="shared" si="44"/>
        <v>-3.616289811339693E-2</v>
      </c>
      <c r="T110" s="49" t="s">
        <v>32</v>
      </c>
      <c r="W110" s="2"/>
    </row>
    <row r="111" spans="1:27" ht="47.25" x14ac:dyDescent="0.25">
      <c r="A111" s="40" t="s">
        <v>193</v>
      </c>
      <c r="B111" s="67" t="s">
        <v>232</v>
      </c>
      <c r="C111" s="60" t="s">
        <v>233</v>
      </c>
      <c r="D111" s="65">
        <v>11.910921382000002</v>
      </c>
      <c r="E111" s="108">
        <v>0</v>
      </c>
      <c r="F111" s="77">
        <f t="shared" si="46"/>
        <v>11.910921382000002</v>
      </c>
      <c r="G111" s="65">
        <f t="shared" si="47"/>
        <v>0.586402596</v>
      </c>
      <c r="H111" s="65">
        <f t="shared" si="47"/>
        <v>0.5651630700000001</v>
      </c>
      <c r="I111" s="65">
        <v>0</v>
      </c>
      <c r="J111" s="65">
        <v>0</v>
      </c>
      <c r="K111" s="65">
        <v>0.586402596</v>
      </c>
      <c r="L111" s="65">
        <v>0.5651630700000001</v>
      </c>
      <c r="M111" s="65">
        <v>0</v>
      </c>
      <c r="N111" s="65">
        <v>0</v>
      </c>
      <c r="O111" s="65">
        <v>0</v>
      </c>
      <c r="P111" s="65">
        <v>0</v>
      </c>
      <c r="Q111" s="65">
        <f t="shared" si="48"/>
        <v>11.345758312000001</v>
      </c>
      <c r="R111" s="65">
        <f t="shared" si="49"/>
        <v>-2.1239525999999898E-2</v>
      </c>
      <c r="S111" s="113">
        <f t="shared" si="44"/>
        <v>-3.6220040881264959E-2</v>
      </c>
      <c r="T111" s="49" t="s">
        <v>32</v>
      </c>
      <c r="W111" s="2"/>
    </row>
    <row r="112" spans="1:27" ht="47.25" x14ac:dyDescent="0.25">
      <c r="A112" s="40" t="s">
        <v>193</v>
      </c>
      <c r="B112" s="67" t="s">
        <v>234</v>
      </c>
      <c r="C112" s="60" t="s">
        <v>235</v>
      </c>
      <c r="D112" s="65">
        <v>8.2637092620000008</v>
      </c>
      <c r="E112" s="108">
        <v>0</v>
      </c>
      <c r="F112" s="77">
        <f t="shared" si="46"/>
        <v>8.2637092620000008</v>
      </c>
      <c r="G112" s="65">
        <f t="shared" si="47"/>
        <v>0.45106563599999999</v>
      </c>
      <c r="H112" s="65">
        <f t="shared" si="47"/>
        <v>0.43790208999999997</v>
      </c>
      <c r="I112" s="65">
        <v>0</v>
      </c>
      <c r="J112" s="65">
        <v>0</v>
      </c>
      <c r="K112" s="65">
        <v>0.45106563599999999</v>
      </c>
      <c r="L112" s="65">
        <v>0.43790208999999997</v>
      </c>
      <c r="M112" s="65">
        <v>0</v>
      </c>
      <c r="N112" s="65">
        <v>0</v>
      </c>
      <c r="O112" s="65">
        <v>0</v>
      </c>
      <c r="P112" s="65">
        <v>0</v>
      </c>
      <c r="Q112" s="65">
        <f t="shared" si="48"/>
        <v>7.8258071720000011</v>
      </c>
      <c r="R112" s="65">
        <f t="shared" si="49"/>
        <v>-1.3163546000000026E-2</v>
      </c>
      <c r="S112" s="113">
        <f t="shared" si="44"/>
        <v>-2.9183216253698446E-2</v>
      </c>
      <c r="T112" s="49" t="s">
        <v>32</v>
      </c>
      <c r="W112" s="2"/>
    </row>
    <row r="113" spans="1:27" ht="47.25" x14ac:dyDescent="0.25">
      <c r="A113" s="40" t="s">
        <v>193</v>
      </c>
      <c r="B113" s="67" t="s">
        <v>236</v>
      </c>
      <c r="C113" s="60" t="s">
        <v>237</v>
      </c>
      <c r="D113" s="65">
        <v>27.272478992</v>
      </c>
      <c r="E113" s="108">
        <v>0</v>
      </c>
      <c r="F113" s="77">
        <f t="shared" si="46"/>
        <v>27.272478992</v>
      </c>
      <c r="G113" s="65">
        <f t="shared" si="47"/>
        <v>0.451238256</v>
      </c>
      <c r="H113" s="65">
        <f t="shared" si="47"/>
        <v>0.43790209000000002</v>
      </c>
      <c r="I113" s="65">
        <v>0</v>
      </c>
      <c r="J113" s="65">
        <v>0</v>
      </c>
      <c r="K113" s="65">
        <v>0.451238256</v>
      </c>
      <c r="L113" s="65">
        <v>0.43790209000000002</v>
      </c>
      <c r="M113" s="65">
        <v>0</v>
      </c>
      <c r="N113" s="65">
        <v>0</v>
      </c>
      <c r="O113" s="65">
        <v>0</v>
      </c>
      <c r="P113" s="65">
        <v>0</v>
      </c>
      <c r="Q113" s="65">
        <f t="shared" si="48"/>
        <v>26.834576901999998</v>
      </c>
      <c r="R113" s="65">
        <f t="shared" si="49"/>
        <v>-1.3336165999999983E-2</v>
      </c>
      <c r="S113" s="113">
        <f t="shared" si="44"/>
        <v>-2.9554599643696836E-2</v>
      </c>
      <c r="T113" s="49" t="s">
        <v>32</v>
      </c>
      <c r="W113" s="2"/>
    </row>
    <row r="114" spans="1:27" ht="31.5" x14ac:dyDescent="0.25">
      <c r="A114" s="40" t="s">
        <v>193</v>
      </c>
      <c r="B114" s="67" t="s">
        <v>238</v>
      </c>
      <c r="C114" s="60" t="s">
        <v>239</v>
      </c>
      <c r="D114" s="65">
        <v>1.7248464000000001</v>
      </c>
      <c r="E114" s="108">
        <v>0</v>
      </c>
      <c r="F114" s="77">
        <f t="shared" si="46"/>
        <v>1.7248464000000001</v>
      </c>
      <c r="G114" s="65">
        <f t="shared" si="47"/>
        <v>1.7248464000000001</v>
      </c>
      <c r="H114" s="65">
        <f t="shared" si="47"/>
        <v>0.76258275999999992</v>
      </c>
      <c r="I114" s="65">
        <v>0</v>
      </c>
      <c r="J114" s="65">
        <v>0</v>
      </c>
      <c r="K114" s="65">
        <v>2.4205800000000003E-3</v>
      </c>
      <c r="L114" s="65">
        <v>2.4205800000000003E-3</v>
      </c>
      <c r="M114" s="65">
        <v>0.75560333999999996</v>
      </c>
      <c r="N114" s="65">
        <v>0.75560333999999996</v>
      </c>
      <c r="O114" s="65">
        <v>0.96682248000000026</v>
      </c>
      <c r="P114" s="65">
        <v>4.558840000000005E-3</v>
      </c>
      <c r="Q114" s="65">
        <f t="shared" si="48"/>
        <v>0.9622636400000002</v>
      </c>
      <c r="R114" s="65">
        <f t="shared" si="49"/>
        <v>-0.9622636400000002</v>
      </c>
      <c r="S114" s="113">
        <f t="shared" si="44"/>
        <v>-0.55788367010534978</v>
      </c>
      <c r="T114" s="49" t="s">
        <v>227</v>
      </c>
      <c r="W114" s="2"/>
    </row>
    <row r="115" spans="1:27" ht="78.75" x14ac:dyDescent="0.25">
      <c r="A115" s="40" t="s">
        <v>193</v>
      </c>
      <c r="B115" s="67" t="s">
        <v>240</v>
      </c>
      <c r="C115" s="60" t="s">
        <v>241</v>
      </c>
      <c r="D115" s="65">
        <v>0.42676320000000001</v>
      </c>
      <c r="E115" s="108">
        <v>0</v>
      </c>
      <c r="F115" s="77">
        <f t="shared" si="46"/>
        <v>0.42676320000000001</v>
      </c>
      <c r="G115" s="65">
        <f t="shared" si="47"/>
        <v>0.18</v>
      </c>
      <c r="H115" s="65">
        <f t="shared" si="47"/>
        <v>1.314825E-2</v>
      </c>
      <c r="I115" s="65">
        <v>0</v>
      </c>
      <c r="J115" s="65">
        <v>0</v>
      </c>
      <c r="K115" s="65">
        <v>0</v>
      </c>
      <c r="L115" s="65">
        <v>0</v>
      </c>
      <c r="M115" s="65">
        <v>0</v>
      </c>
      <c r="N115" s="65">
        <v>0</v>
      </c>
      <c r="O115" s="65">
        <v>0.18</v>
      </c>
      <c r="P115" s="65">
        <v>1.314825E-2</v>
      </c>
      <c r="Q115" s="65">
        <f t="shared" si="48"/>
        <v>0.41361495000000004</v>
      </c>
      <c r="R115" s="65">
        <f t="shared" si="49"/>
        <v>-0.16685174999999999</v>
      </c>
      <c r="S115" s="113">
        <f t="shared" si="44"/>
        <v>-0.92695416666666663</v>
      </c>
      <c r="T115" s="49" t="s">
        <v>227</v>
      </c>
      <c r="W115" s="2"/>
    </row>
    <row r="116" spans="1:27" ht="78.75" x14ac:dyDescent="0.25">
      <c r="A116" s="40" t="s">
        <v>193</v>
      </c>
      <c r="B116" s="67" t="s">
        <v>242</v>
      </c>
      <c r="C116" s="60" t="s">
        <v>243</v>
      </c>
      <c r="D116" s="65">
        <v>0.64014480000000007</v>
      </c>
      <c r="E116" s="108">
        <v>0</v>
      </c>
      <c r="F116" s="77">
        <f t="shared" si="46"/>
        <v>0.64014480000000007</v>
      </c>
      <c r="G116" s="65">
        <f t="shared" si="47"/>
        <v>0.27</v>
      </c>
      <c r="H116" s="65">
        <f t="shared" si="47"/>
        <v>1.42623E-2</v>
      </c>
      <c r="I116" s="65">
        <v>0</v>
      </c>
      <c r="J116" s="65">
        <v>0</v>
      </c>
      <c r="K116" s="65">
        <v>0</v>
      </c>
      <c r="L116" s="65">
        <v>0</v>
      </c>
      <c r="M116" s="65">
        <v>0</v>
      </c>
      <c r="N116" s="65">
        <v>0</v>
      </c>
      <c r="O116" s="65">
        <v>0.27</v>
      </c>
      <c r="P116" s="65">
        <v>1.42623E-2</v>
      </c>
      <c r="Q116" s="65">
        <f t="shared" si="48"/>
        <v>0.62588250000000012</v>
      </c>
      <c r="R116" s="65">
        <f t="shared" si="49"/>
        <v>-0.25573770000000001</v>
      </c>
      <c r="S116" s="113">
        <f t="shared" si="44"/>
        <v>-0.94717666666666667</v>
      </c>
      <c r="T116" s="49" t="s">
        <v>227</v>
      </c>
      <c r="W116" s="2"/>
    </row>
    <row r="117" spans="1:27" ht="78.75" x14ac:dyDescent="0.25">
      <c r="A117" s="40" t="s">
        <v>193</v>
      </c>
      <c r="B117" s="67" t="s">
        <v>244</v>
      </c>
      <c r="C117" s="60" t="s">
        <v>245</v>
      </c>
      <c r="D117" s="65">
        <v>0.2133816</v>
      </c>
      <c r="E117" s="108">
        <v>0</v>
      </c>
      <c r="F117" s="77">
        <f t="shared" si="46"/>
        <v>0.2133816</v>
      </c>
      <c r="G117" s="65">
        <f t="shared" si="47"/>
        <v>0.09</v>
      </c>
      <c r="H117" s="65">
        <f t="shared" si="47"/>
        <v>1.4518610000000001E-2</v>
      </c>
      <c r="I117" s="65">
        <v>0</v>
      </c>
      <c r="J117" s="65">
        <v>0</v>
      </c>
      <c r="K117" s="65">
        <v>0</v>
      </c>
      <c r="L117" s="65">
        <v>0</v>
      </c>
      <c r="M117" s="65">
        <v>0</v>
      </c>
      <c r="N117" s="65">
        <v>0</v>
      </c>
      <c r="O117" s="65">
        <v>0.09</v>
      </c>
      <c r="P117" s="65">
        <v>1.4518610000000001E-2</v>
      </c>
      <c r="Q117" s="65">
        <f t="shared" si="48"/>
        <v>0.19886299000000002</v>
      </c>
      <c r="R117" s="65">
        <f t="shared" si="49"/>
        <v>-7.5481389999999995E-2</v>
      </c>
      <c r="S117" s="113">
        <f t="shared" si="44"/>
        <v>-0.83868211111111113</v>
      </c>
      <c r="T117" s="49" t="s">
        <v>227</v>
      </c>
      <c r="W117" s="2"/>
    </row>
    <row r="118" spans="1:27" ht="78.75" x14ac:dyDescent="0.25">
      <c r="A118" s="40" t="s">
        <v>193</v>
      </c>
      <c r="B118" s="67" t="s">
        <v>246</v>
      </c>
      <c r="C118" s="60" t="s">
        <v>247</v>
      </c>
      <c r="D118" s="65">
        <v>0.85352640000000002</v>
      </c>
      <c r="E118" s="108">
        <v>0</v>
      </c>
      <c r="F118" s="77">
        <f t="shared" si="46"/>
        <v>0.85352640000000002</v>
      </c>
      <c r="G118" s="65">
        <f t="shared" si="47"/>
        <v>0.36</v>
      </c>
      <c r="H118" s="65">
        <f t="shared" si="47"/>
        <v>1.4426940000000001E-2</v>
      </c>
      <c r="I118" s="65">
        <v>0</v>
      </c>
      <c r="J118" s="65">
        <v>0</v>
      </c>
      <c r="K118" s="65">
        <v>0</v>
      </c>
      <c r="L118" s="65">
        <v>0</v>
      </c>
      <c r="M118" s="65">
        <v>0</v>
      </c>
      <c r="N118" s="65">
        <v>0</v>
      </c>
      <c r="O118" s="65">
        <v>0.36</v>
      </c>
      <c r="P118" s="65">
        <v>1.4426940000000001E-2</v>
      </c>
      <c r="Q118" s="65">
        <f t="shared" si="48"/>
        <v>0.83909946000000002</v>
      </c>
      <c r="R118" s="65">
        <f t="shared" si="49"/>
        <v>-0.34557305999999999</v>
      </c>
      <c r="S118" s="113">
        <f t="shared" si="44"/>
        <v>-0.95992516666666672</v>
      </c>
      <c r="T118" s="49" t="s">
        <v>227</v>
      </c>
      <c r="W118" s="2"/>
    </row>
    <row r="119" spans="1:27" ht="78.75" x14ac:dyDescent="0.25">
      <c r="A119" s="40" t="s">
        <v>193</v>
      </c>
      <c r="B119" s="67" t="s">
        <v>248</v>
      </c>
      <c r="C119" s="60" t="s">
        <v>249</v>
      </c>
      <c r="D119" s="65">
        <v>0.42676320000000001</v>
      </c>
      <c r="E119" s="108">
        <v>0</v>
      </c>
      <c r="F119" s="77">
        <f t="shared" si="46"/>
        <v>0.42676320000000001</v>
      </c>
      <c r="G119" s="65">
        <f t="shared" si="47"/>
        <v>0.18</v>
      </c>
      <c r="H119" s="65">
        <f t="shared" si="47"/>
        <v>1.83561E-2</v>
      </c>
      <c r="I119" s="65">
        <v>0</v>
      </c>
      <c r="J119" s="65">
        <v>0</v>
      </c>
      <c r="K119" s="65">
        <v>0</v>
      </c>
      <c r="L119" s="65">
        <v>0</v>
      </c>
      <c r="M119" s="65">
        <v>0</v>
      </c>
      <c r="N119" s="65">
        <v>0</v>
      </c>
      <c r="O119" s="65">
        <v>0.18</v>
      </c>
      <c r="P119" s="65">
        <v>1.83561E-2</v>
      </c>
      <c r="Q119" s="65">
        <f t="shared" si="48"/>
        <v>0.40840710000000002</v>
      </c>
      <c r="R119" s="65">
        <f t="shared" si="49"/>
        <v>-0.16164390000000001</v>
      </c>
      <c r="S119" s="113">
        <f t="shared" si="44"/>
        <v>-0.89802166666666672</v>
      </c>
      <c r="T119" s="49" t="s">
        <v>227</v>
      </c>
      <c r="W119" s="2"/>
    </row>
    <row r="120" spans="1:27" ht="47.25" x14ac:dyDescent="0.25">
      <c r="A120" s="40" t="s">
        <v>193</v>
      </c>
      <c r="B120" s="67" t="s">
        <v>250</v>
      </c>
      <c r="C120" s="60" t="s">
        <v>251</v>
      </c>
      <c r="D120" s="65">
        <v>4.0185544680000005</v>
      </c>
      <c r="E120" s="108">
        <v>0</v>
      </c>
      <c r="F120" s="77">
        <f t="shared" si="46"/>
        <v>4.0185544680000005</v>
      </c>
      <c r="G120" s="65">
        <f t="shared" si="47"/>
        <v>1.8460920000000001</v>
      </c>
      <c r="H120" s="65">
        <f t="shared" si="47"/>
        <v>4.0390142600000001</v>
      </c>
      <c r="I120" s="65">
        <v>0.37040904000000002</v>
      </c>
      <c r="J120" s="65">
        <v>0.37040904000000002</v>
      </c>
      <c r="K120" s="65">
        <v>1.4756829600000001</v>
      </c>
      <c r="L120" s="65">
        <v>3.2828324899999997</v>
      </c>
      <c r="M120" s="65">
        <v>0</v>
      </c>
      <c r="N120" s="65">
        <v>0.38577272999999995</v>
      </c>
      <c r="O120" s="65">
        <v>0</v>
      </c>
      <c r="P120" s="65">
        <v>0</v>
      </c>
      <c r="Q120" s="65">
        <f t="shared" si="48"/>
        <v>-2.0459791999999588E-2</v>
      </c>
      <c r="R120" s="65">
        <f t="shared" si="49"/>
        <v>2.19292226</v>
      </c>
      <c r="S120" s="113">
        <f t="shared" si="44"/>
        <v>1.1878726845682663</v>
      </c>
      <c r="T120" s="49" t="s">
        <v>252</v>
      </c>
      <c r="W120" s="2"/>
    </row>
    <row r="121" spans="1:27" ht="47.25" x14ac:dyDescent="0.25">
      <c r="A121" s="40" t="s">
        <v>193</v>
      </c>
      <c r="B121" s="67" t="s">
        <v>253</v>
      </c>
      <c r="C121" s="60" t="s">
        <v>254</v>
      </c>
      <c r="D121" s="65">
        <v>83.624160078796081</v>
      </c>
      <c r="E121" s="108">
        <v>60.059891189999995</v>
      </c>
      <c r="F121" s="77">
        <f t="shared" si="46"/>
        <v>23.564268888796086</v>
      </c>
      <c r="G121" s="65">
        <f t="shared" si="47"/>
        <v>15.874365854796082</v>
      </c>
      <c r="H121" s="65">
        <f t="shared" si="47"/>
        <v>15.809375380000001</v>
      </c>
      <c r="I121" s="65">
        <v>13.462273339999999</v>
      </c>
      <c r="J121" s="65">
        <v>13.462273339999999</v>
      </c>
      <c r="K121" s="65">
        <v>0</v>
      </c>
      <c r="L121" s="65">
        <v>0</v>
      </c>
      <c r="M121" s="65">
        <v>0.53957216000000052</v>
      </c>
      <c r="N121" s="65">
        <v>0.53957216000000008</v>
      </c>
      <c r="O121" s="65">
        <v>1.872520354796082</v>
      </c>
      <c r="P121" s="65">
        <v>1.8075298800000001</v>
      </c>
      <c r="Q121" s="65">
        <f t="shared" si="48"/>
        <v>7.7548935087960853</v>
      </c>
      <c r="R121" s="65">
        <f t="shared" si="49"/>
        <v>-6.4990474796081443E-2</v>
      </c>
      <c r="S121" s="113">
        <f t="shared" si="44"/>
        <v>-4.0940517177538802E-3</v>
      </c>
      <c r="T121" s="49" t="s">
        <v>255</v>
      </c>
      <c r="W121" s="2"/>
    </row>
    <row r="122" spans="1:27" ht="63" x14ac:dyDescent="0.25">
      <c r="A122" s="40" t="s">
        <v>193</v>
      </c>
      <c r="B122" s="67" t="s">
        <v>256</v>
      </c>
      <c r="C122" s="60" t="s">
        <v>257</v>
      </c>
      <c r="D122" s="65">
        <v>76.560210158918991</v>
      </c>
      <c r="E122" s="108">
        <v>3.4019645300000003</v>
      </c>
      <c r="F122" s="77">
        <f t="shared" si="46"/>
        <v>73.158245628918991</v>
      </c>
      <c r="G122" s="65">
        <f>I122+K122+M122+O122</f>
        <v>11.327948418135</v>
      </c>
      <c r="H122" s="65">
        <f t="shared" si="47"/>
        <v>8.9558307299999989</v>
      </c>
      <c r="I122" s="65">
        <v>1.4300297799999999</v>
      </c>
      <c r="J122" s="65">
        <v>1.4300297800000001</v>
      </c>
      <c r="K122" s="65">
        <v>0</v>
      </c>
      <c r="L122" s="65">
        <v>0</v>
      </c>
      <c r="M122" s="65">
        <v>0.81825246000000007</v>
      </c>
      <c r="N122" s="65">
        <v>0.81825246000000007</v>
      </c>
      <c r="O122" s="65">
        <v>9.0796661781349997</v>
      </c>
      <c r="P122" s="65">
        <v>6.7075484899999989</v>
      </c>
      <c r="Q122" s="65">
        <f t="shared" si="48"/>
        <v>64.202414898918988</v>
      </c>
      <c r="R122" s="65">
        <f t="shared" si="49"/>
        <v>-2.3721176881350008</v>
      </c>
      <c r="S122" s="113">
        <f t="shared" si="44"/>
        <v>-0.20940399802116502</v>
      </c>
      <c r="T122" s="49" t="s">
        <v>258</v>
      </c>
      <c r="W122" s="2"/>
    </row>
    <row r="123" spans="1:27" ht="31.5" x14ac:dyDescent="0.25">
      <c r="A123" s="40" t="s">
        <v>193</v>
      </c>
      <c r="B123" s="67" t="s">
        <v>259</v>
      </c>
      <c r="C123" s="60" t="s">
        <v>260</v>
      </c>
      <c r="D123" s="65">
        <v>77.625529599999993</v>
      </c>
      <c r="E123" s="108">
        <v>3.2485529999999998</v>
      </c>
      <c r="F123" s="77">
        <f t="shared" si="46"/>
        <v>74.376976599999992</v>
      </c>
      <c r="G123" s="65">
        <f t="shared" si="47"/>
        <v>18.328775800000006</v>
      </c>
      <c r="H123" s="65">
        <f t="shared" si="47"/>
        <v>0</v>
      </c>
      <c r="I123" s="65">
        <v>0</v>
      </c>
      <c r="J123" s="65">
        <v>0</v>
      </c>
      <c r="K123" s="65">
        <v>1.7899999999999999E-4</v>
      </c>
      <c r="L123" s="65">
        <v>1.7899999999999999E-4</v>
      </c>
      <c r="M123" s="65">
        <v>-1.7899999999999999E-4</v>
      </c>
      <c r="N123" s="65">
        <v>-1.7899999999999999E-4</v>
      </c>
      <c r="O123" s="65">
        <v>18.328775800000006</v>
      </c>
      <c r="P123" s="65">
        <v>0</v>
      </c>
      <c r="Q123" s="65">
        <f t="shared" si="48"/>
        <v>74.376976599999992</v>
      </c>
      <c r="R123" s="65">
        <f t="shared" si="49"/>
        <v>-18.328775800000006</v>
      </c>
      <c r="S123" s="113">
        <f>R123/(I123+K123+M123+O123)</f>
        <v>-1</v>
      </c>
      <c r="T123" s="32" t="s">
        <v>261</v>
      </c>
      <c r="W123" s="2"/>
    </row>
    <row r="124" spans="1:27" ht="47.25" x14ac:dyDescent="0.25">
      <c r="A124" s="40" t="s">
        <v>193</v>
      </c>
      <c r="B124" s="67" t="s">
        <v>262</v>
      </c>
      <c r="C124" s="60" t="s">
        <v>263</v>
      </c>
      <c r="D124" s="65">
        <v>8.1424758440000016</v>
      </c>
      <c r="E124" s="108">
        <v>0</v>
      </c>
      <c r="F124" s="77">
        <f t="shared" si="46"/>
        <v>8.1424758440000016</v>
      </c>
      <c r="G124" s="65">
        <f t="shared" si="47"/>
        <v>0.34818193200000003</v>
      </c>
      <c r="H124" s="65">
        <f t="shared" si="47"/>
        <v>0.33567295999999996</v>
      </c>
      <c r="I124" s="65">
        <v>0</v>
      </c>
      <c r="J124" s="65">
        <v>0</v>
      </c>
      <c r="K124" s="65">
        <v>0.34818193200000003</v>
      </c>
      <c r="L124" s="65">
        <v>0.33567295999999996</v>
      </c>
      <c r="M124" s="65">
        <v>0</v>
      </c>
      <c r="N124" s="65">
        <v>0</v>
      </c>
      <c r="O124" s="65">
        <v>0</v>
      </c>
      <c r="P124" s="65">
        <v>0</v>
      </c>
      <c r="Q124" s="65">
        <f t="shared" si="48"/>
        <v>7.8068028840000014</v>
      </c>
      <c r="R124" s="65">
        <f t="shared" si="49"/>
        <v>-1.2508972000000063E-2</v>
      </c>
      <c r="S124" s="113">
        <f t="shared" si="44"/>
        <v>-3.5926539691898948E-2</v>
      </c>
      <c r="T124" s="49" t="s">
        <v>32</v>
      </c>
      <c r="W124" s="2"/>
    </row>
    <row r="125" spans="1:27" ht="47.25" x14ac:dyDescent="0.25">
      <c r="A125" s="40" t="s">
        <v>193</v>
      </c>
      <c r="B125" s="67" t="s">
        <v>264</v>
      </c>
      <c r="C125" s="60" t="s">
        <v>265</v>
      </c>
      <c r="D125" s="65">
        <v>11.930775584000001</v>
      </c>
      <c r="E125" s="108">
        <v>0</v>
      </c>
      <c r="F125" s="77">
        <f t="shared" si="46"/>
        <v>11.930775584000001</v>
      </c>
      <c r="G125" s="65">
        <f t="shared" si="47"/>
        <v>0.619891584</v>
      </c>
      <c r="H125" s="65">
        <f t="shared" si="47"/>
        <v>0.60068465000000004</v>
      </c>
      <c r="I125" s="65">
        <v>0</v>
      </c>
      <c r="J125" s="65">
        <v>0</v>
      </c>
      <c r="K125" s="65">
        <v>0.619891584</v>
      </c>
      <c r="L125" s="65">
        <v>0.60068465000000004</v>
      </c>
      <c r="M125" s="65">
        <v>0</v>
      </c>
      <c r="N125" s="65">
        <v>0</v>
      </c>
      <c r="O125" s="65">
        <v>0</v>
      </c>
      <c r="P125" s="65">
        <v>0</v>
      </c>
      <c r="Q125" s="65">
        <f t="shared" si="48"/>
        <v>11.330090934000001</v>
      </c>
      <c r="R125" s="65">
        <f t="shared" si="49"/>
        <v>-1.9206933999999953E-2</v>
      </c>
      <c r="S125" s="113">
        <f t="shared" si="44"/>
        <v>-3.0984343868749722E-2</v>
      </c>
      <c r="T125" s="68" t="s">
        <v>266</v>
      </c>
      <c r="W125" s="2"/>
    </row>
    <row r="126" spans="1:27" ht="47.25" x14ac:dyDescent="0.25">
      <c r="A126" s="40" t="s">
        <v>193</v>
      </c>
      <c r="B126" s="67" t="s">
        <v>267</v>
      </c>
      <c r="C126" s="60" t="s">
        <v>268</v>
      </c>
      <c r="D126" s="65">
        <v>8.3699437259999989</v>
      </c>
      <c r="E126" s="108">
        <v>0</v>
      </c>
      <c r="F126" s="77">
        <f t="shared" si="46"/>
        <v>8.3699437259999989</v>
      </c>
      <c r="G126" s="65">
        <f t="shared" si="47"/>
        <v>0.55429459199999997</v>
      </c>
      <c r="H126" s="65">
        <f t="shared" si="47"/>
        <v>0.53854654000000002</v>
      </c>
      <c r="I126" s="65">
        <v>0</v>
      </c>
      <c r="J126" s="65">
        <v>0</v>
      </c>
      <c r="K126" s="65">
        <v>0.55429459199999997</v>
      </c>
      <c r="L126" s="65">
        <v>0.53854654000000002</v>
      </c>
      <c r="M126" s="65">
        <v>0</v>
      </c>
      <c r="N126" s="65">
        <v>0</v>
      </c>
      <c r="O126" s="65">
        <v>0</v>
      </c>
      <c r="P126" s="65">
        <v>0</v>
      </c>
      <c r="Q126" s="65">
        <f t="shared" si="48"/>
        <v>7.8313971859999985</v>
      </c>
      <c r="R126" s="65">
        <f t="shared" si="49"/>
        <v>-1.5748051999999957E-2</v>
      </c>
      <c r="S126" s="113">
        <f t="shared" si="44"/>
        <v>-2.8410978976320153E-2</v>
      </c>
      <c r="T126" s="49" t="s">
        <v>32</v>
      </c>
      <c r="W126" s="2"/>
    </row>
    <row r="127" spans="1:27" ht="78.75" x14ac:dyDescent="0.25">
      <c r="A127" s="40" t="s">
        <v>193</v>
      </c>
      <c r="B127" s="67" t="s">
        <v>269</v>
      </c>
      <c r="C127" s="60" t="s">
        <v>270</v>
      </c>
      <c r="D127" s="65">
        <v>311.83455887099996</v>
      </c>
      <c r="E127" s="108">
        <v>39.979509970000002</v>
      </c>
      <c r="F127" s="77">
        <f t="shared" si="46"/>
        <v>271.85504890099998</v>
      </c>
      <c r="G127" s="65">
        <f t="shared" si="47"/>
        <v>22.088685914000003</v>
      </c>
      <c r="H127" s="65">
        <f t="shared" si="47"/>
        <v>21.046912599999999</v>
      </c>
      <c r="I127" s="65">
        <v>3.1320176200000001</v>
      </c>
      <c r="J127" s="65">
        <v>3.1320176199999996</v>
      </c>
      <c r="K127" s="65">
        <v>11.013392070000002</v>
      </c>
      <c r="L127" s="65">
        <v>11.01339207</v>
      </c>
      <c r="M127" s="65">
        <v>0</v>
      </c>
      <c r="N127" s="65">
        <v>0</v>
      </c>
      <c r="O127" s="65">
        <v>7.9432762240000017</v>
      </c>
      <c r="P127" s="65">
        <v>6.9015029100000005</v>
      </c>
      <c r="Q127" s="65">
        <f t="shared" si="48"/>
        <v>250.80813630099999</v>
      </c>
      <c r="R127" s="65">
        <f t="shared" si="49"/>
        <v>-1.0417733140000038</v>
      </c>
      <c r="S127" s="113">
        <f t="shared" si="44"/>
        <v>-4.716320916762725E-2</v>
      </c>
      <c r="T127" s="49" t="s">
        <v>32</v>
      </c>
      <c r="W127" s="2"/>
      <c r="AA127" s="35"/>
    </row>
    <row r="128" spans="1:27" ht="47.25" x14ac:dyDescent="0.25">
      <c r="A128" s="43" t="s">
        <v>193</v>
      </c>
      <c r="B128" s="44" t="s">
        <v>271</v>
      </c>
      <c r="C128" s="45" t="s">
        <v>272</v>
      </c>
      <c r="D128" s="65">
        <v>6.4834395960000002</v>
      </c>
      <c r="E128" s="65">
        <v>0.52786295000000005</v>
      </c>
      <c r="F128" s="65">
        <v>5.9555766459999999</v>
      </c>
      <c r="G128" s="65">
        <f t="shared" si="47"/>
        <v>5.9555766459999999</v>
      </c>
      <c r="H128" s="65">
        <f>J128+L128+N128+P128</f>
        <v>4.7413647699999997</v>
      </c>
      <c r="I128" s="65">
        <v>0</v>
      </c>
      <c r="J128" s="65">
        <v>0</v>
      </c>
      <c r="K128" s="65">
        <v>3.2938316799999998</v>
      </c>
      <c r="L128" s="65">
        <v>3.2938316800000003</v>
      </c>
      <c r="M128" s="65">
        <v>1.4317604300000002</v>
      </c>
      <c r="N128" s="65">
        <v>1.4317604299999998</v>
      </c>
      <c r="O128" s="65">
        <v>1.2299845359999999</v>
      </c>
      <c r="P128" s="65">
        <v>1.5772660000000001E-2</v>
      </c>
      <c r="Q128" s="65">
        <f t="shared" si="48"/>
        <v>1.2142118760000002</v>
      </c>
      <c r="R128" s="65">
        <f t="shared" si="49"/>
        <v>-1.2142118760000002</v>
      </c>
      <c r="S128" s="113">
        <f t="shared" si="44"/>
        <v>-0.20387813778125294</v>
      </c>
      <c r="T128" s="116" t="s">
        <v>273</v>
      </c>
      <c r="W128" s="2"/>
    </row>
    <row r="129" spans="1:27" ht="63" x14ac:dyDescent="0.25">
      <c r="A129" s="40" t="s">
        <v>193</v>
      </c>
      <c r="B129" s="67" t="s">
        <v>274</v>
      </c>
      <c r="C129" s="60" t="s">
        <v>275</v>
      </c>
      <c r="D129" s="65">
        <v>63.124838353999998</v>
      </c>
      <c r="E129" s="108">
        <v>0.65300000000000002</v>
      </c>
      <c r="F129" s="77">
        <f>D129-E129</f>
        <v>62.471838353999999</v>
      </c>
      <c r="G129" s="65">
        <f>I129+K129+M129+O129</f>
        <v>9.2455227020000006</v>
      </c>
      <c r="H129" s="65">
        <f>J129+L129+N129+P129</f>
        <v>7.7782152300000007</v>
      </c>
      <c r="I129" s="65">
        <v>0</v>
      </c>
      <c r="J129" s="65">
        <v>0</v>
      </c>
      <c r="K129" s="65">
        <v>0</v>
      </c>
      <c r="L129" s="65">
        <v>0</v>
      </c>
      <c r="M129" s="65">
        <v>0.86606272000000006</v>
      </c>
      <c r="N129" s="65">
        <v>0.86606272000000006</v>
      </c>
      <c r="O129" s="65">
        <v>8.3794599820000002</v>
      </c>
      <c r="P129" s="65">
        <v>6.9121525100000003</v>
      </c>
      <c r="Q129" s="65">
        <f t="shared" si="48"/>
        <v>54.693623123999998</v>
      </c>
      <c r="R129" s="65">
        <f t="shared" si="49"/>
        <v>-1.4673074719999999</v>
      </c>
      <c r="S129" s="113">
        <f t="shared" si="44"/>
        <v>-0.15870465297571446</v>
      </c>
      <c r="T129" s="49" t="s">
        <v>276</v>
      </c>
      <c r="W129" s="2"/>
      <c r="AA129" s="35"/>
    </row>
    <row r="130" spans="1:27" ht="47.25" x14ac:dyDescent="0.25">
      <c r="A130" s="29" t="s">
        <v>193</v>
      </c>
      <c r="B130" s="37" t="s">
        <v>277</v>
      </c>
      <c r="C130" s="38" t="s">
        <v>278</v>
      </c>
      <c r="D130" s="77">
        <v>87.647811896000007</v>
      </c>
      <c r="E130" s="107">
        <v>0</v>
      </c>
      <c r="F130" s="77">
        <f>D130-E130</f>
        <v>87.647811896000007</v>
      </c>
      <c r="G130" s="77">
        <f>I130+K130+M130+O130</f>
        <v>0.63410250000000001</v>
      </c>
      <c r="H130" s="77">
        <f>J130+L130+N130+P130</f>
        <v>0.61252516999999995</v>
      </c>
      <c r="I130" s="77">
        <v>0</v>
      </c>
      <c r="J130" s="77">
        <v>0</v>
      </c>
      <c r="K130" s="77">
        <v>0.63410250000000001</v>
      </c>
      <c r="L130" s="77">
        <v>0.61252516999999995</v>
      </c>
      <c r="M130" s="77">
        <v>0</v>
      </c>
      <c r="N130" s="77">
        <v>0</v>
      </c>
      <c r="O130" s="77">
        <v>0</v>
      </c>
      <c r="P130" s="77">
        <v>0</v>
      </c>
      <c r="Q130" s="65">
        <f t="shared" si="48"/>
        <v>87.03528672600001</v>
      </c>
      <c r="R130" s="65">
        <f t="shared" si="49"/>
        <v>-2.1577330000000061E-2</v>
      </c>
      <c r="S130" s="113">
        <f t="shared" si="44"/>
        <v>-3.4028142137903665E-2</v>
      </c>
      <c r="T130" s="32" t="s">
        <v>32</v>
      </c>
      <c r="W130" s="2"/>
    </row>
    <row r="131" spans="1:27" ht="78.75" x14ac:dyDescent="0.25">
      <c r="A131" s="29" t="s">
        <v>193</v>
      </c>
      <c r="B131" s="37" t="s">
        <v>279</v>
      </c>
      <c r="C131" s="38" t="s">
        <v>280</v>
      </c>
      <c r="D131" s="77" t="s">
        <v>32</v>
      </c>
      <c r="E131" s="107" t="s">
        <v>32</v>
      </c>
      <c r="F131" s="77" t="s">
        <v>32</v>
      </c>
      <c r="G131" s="77" t="s">
        <v>32</v>
      </c>
      <c r="H131" s="77">
        <f>J131+L131+N131+P131</f>
        <v>0.22075</v>
      </c>
      <c r="I131" s="77" t="s">
        <v>32</v>
      </c>
      <c r="J131" s="77">
        <v>0</v>
      </c>
      <c r="K131" s="77" t="s">
        <v>32</v>
      </c>
      <c r="L131" s="77">
        <v>0</v>
      </c>
      <c r="M131" s="77" t="s">
        <v>32</v>
      </c>
      <c r="N131" s="77">
        <v>0</v>
      </c>
      <c r="O131" s="77" t="s">
        <v>32</v>
      </c>
      <c r="P131" s="77">
        <v>0.22075</v>
      </c>
      <c r="Q131" s="65" t="s">
        <v>32</v>
      </c>
      <c r="R131" s="65" t="s">
        <v>32</v>
      </c>
      <c r="S131" s="113" t="s">
        <v>32</v>
      </c>
      <c r="T131" s="32" t="s">
        <v>281</v>
      </c>
      <c r="W131" s="2"/>
    </row>
    <row r="132" spans="1:27" ht="63" x14ac:dyDescent="0.25">
      <c r="A132" s="29" t="s">
        <v>193</v>
      </c>
      <c r="B132" s="37" t="s">
        <v>282</v>
      </c>
      <c r="C132" s="38" t="s">
        <v>283</v>
      </c>
      <c r="D132" s="77" t="s">
        <v>32</v>
      </c>
      <c r="E132" s="107" t="s">
        <v>32</v>
      </c>
      <c r="F132" s="77" t="s">
        <v>32</v>
      </c>
      <c r="G132" s="77" t="s">
        <v>32</v>
      </c>
      <c r="H132" s="77">
        <f>J132+L132+N132+P132</f>
        <v>1.0764</v>
      </c>
      <c r="I132" s="77" t="s">
        <v>32</v>
      </c>
      <c r="J132" s="77">
        <v>0</v>
      </c>
      <c r="K132" s="77" t="s">
        <v>32</v>
      </c>
      <c r="L132" s="77">
        <v>0</v>
      </c>
      <c r="M132" s="77" t="s">
        <v>32</v>
      </c>
      <c r="N132" s="77">
        <v>0</v>
      </c>
      <c r="O132" s="77" t="s">
        <v>32</v>
      </c>
      <c r="P132" s="77">
        <v>1.0764</v>
      </c>
      <c r="Q132" s="65" t="s">
        <v>32</v>
      </c>
      <c r="R132" s="65" t="s">
        <v>32</v>
      </c>
      <c r="S132" s="113" t="s">
        <v>32</v>
      </c>
      <c r="T132" s="32" t="s">
        <v>284</v>
      </c>
      <c r="W132" s="2"/>
    </row>
    <row r="133" spans="1:27" ht="47.25" x14ac:dyDescent="0.25">
      <c r="A133" s="22" t="s">
        <v>285</v>
      </c>
      <c r="B133" s="26" t="s">
        <v>286</v>
      </c>
      <c r="C133" s="24" t="s">
        <v>31</v>
      </c>
      <c r="D133" s="104">
        <f t="shared" ref="D133:R133" si="50">D134</f>
        <v>0</v>
      </c>
      <c r="E133" s="104">
        <f t="shared" si="50"/>
        <v>0</v>
      </c>
      <c r="F133" s="104">
        <f t="shared" si="50"/>
        <v>0</v>
      </c>
      <c r="G133" s="104">
        <f t="shared" si="50"/>
        <v>0</v>
      </c>
      <c r="H133" s="104">
        <f t="shared" si="50"/>
        <v>0</v>
      </c>
      <c r="I133" s="104">
        <f t="shared" si="50"/>
        <v>0</v>
      </c>
      <c r="J133" s="104">
        <f t="shared" si="50"/>
        <v>0</v>
      </c>
      <c r="K133" s="104">
        <f t="shared" si="50"/>
        <v>0</v>
      </c>
      <c r="L133" s="104">
        <f t="shared" si="50"/>
        <v>0</v>
      </c>
      <c r="M133" s="104">
        <f t="shared" si="50"/>
        <v>0</v>
      </c>
      <c r="N133" s="104">
        <f t="shared" si="50"/>
        <v>0</v>
      </c>
      <c r="O133" s="104">
        <f t="shared" si="50"/>
        <v>0</v>
      </c>
      <c r="P133" s="104">
        <f t="shared" si="50"/>
        <v>0</v>
      </c>
      <c r="Q133" s="104">
        <f t="shared" si="50"/>
        <v>0</v>
      </c>
      <c r="R133" s="104">
        <f t="shared" si="50"/>
        <v>0</v>
      </c>
      <c r="S133" s="25">
        <v>0</v>
      </c>
      <c r="T133" s="101" t="s">
        <v>32</v>
      </c>
      <c r="W133" s="2"/>
    </row>
    <row r="134" spans="1:27" x14ac:dyDescent="0.25">
      <c r="A134" s="22" t="s">
        <v>287</v>
      </c>
      <c r="B134" s="26" t="s">
        <v>288</v>
      </c>
      <c r="C134" s="24" t="s">
        <v>31</v>
      </c>
      <c r="D134" s="104">
        <f t="shared" ref="D134:R134" si="51">D135+D136</f>
        <v>0</v>
      </c>
      <c r="E134" s="104">
        <f t="shared" si="51"/>
        <v>0</v>
      </c>
      <c r="F134" s="104">
        <f t="shared" si="51"/>
        <v>0</v>
      </c>
      <c r="G134" s="104">
        <f t="shared" si="51"/>
        <v>0</v>
      </c>
      <c r="H134" s="104">
        <f t="shared" si="51"/>
        <v>0</v>
      </c>
      <c r="I134" s="104">
        <f t="shared" si="51"/>
        <v>0</v>
      </c>
      <c r="J134" s="104">
        <f t="shared" si="51"/>
        <v>0</v>
      </c>
      <c r="K134" s="104">
        <f t="shared" si="51"/>
        <v>0</v>
      </c>
      <c r="L134" s="104">
        <f t="shared" si="51"/>
        <v>0</v>
      </c>
      <c r="M134" s="104">
        <f t="shared" si="51"/>
        <v>0</v>
      </c>
      <c r="N134" s="104">
        <f t="shared" si="51"/>
        <v>0</v>
      </c>
      <c r="O134" s="104">
        <f t="shared" si="51"/>
        <v>0</v>
      </c>
      <c r="P134" s="104">
        <f t="shared" si="51"/>
        <v>0</v>
      </c>
      <c r="Q134" s="104">
        <f t="shared" si="51"/>
        <v>0</v>
      </c>
      <c r="R134" s="104">
        <f t="shared" si="51"/>
        <v>0</v>
      </c>
      <c r="S134" s="25">
        <v>0</v>
      </c>
      <c r="T134" s="101" t="s">
        <v>32</v>
      </c>
      <c r="W134" s="2"/>
    </row>
    <row r="135" spans="1:27" ht="63" x14ac:dyDescent="0.25">
      <c r="A135" s="22" t="s">
        <v>289</v>
      </c>
      <c r="B135" s="23" t="s">
        <v>290</v>
      </c>
      <c r="C135" s="24" t="s">
        <v>31</v>
      </c>
      <c r="D135" s="104">
        <v>0</v>
      </c>
      <c r="E135" s="104">
        <v>0</v>
      </c>
      <c r="F135" s="104">
        <v>0</v>
      </c>
      <c r="G135" s="104">
        <v>0</v>
      </c>
      <c r="H135" s="104">
        <v>0</v>
      </c>
      <c r="I135" s="104">
        <v>0</v>
      </c>
      <c r="J135" s="104">
        <v>0</v>
      </c>
      <c r="K135" s="104">
        <v>0</v>
      </c>
      <c r="L135" s="104">
        <v>0</v>
      </c>
      <c r="M135" s="104">
        <v>0</v>
      </c>
      <c r="N135" s="104">
        <v>0</v>
      </c>
      <c r="O135" s="104">
        <v>0</v>
      </c>
      <c r="P135" s="104">
        <v>0</v>
      </c>
      <c r="Q135" s="104">
        <v>0</v>
      </c>
      <c r="R135" s="104">
        <v>0</v>
      </c>
      <c r="S135" s="25">
        <v>0</v>
      </c>
      <c r="T135" s="101" t="s">
        <v>32</v>
      </c>
      <c r="W135" s="2"/>
    </row>
    <row r="136" spans="1:27" ht="63" x14ac:dyDescent="0.25">
      <c r="A136" s="26" t="s">
        <v>291</v>
      </c>
      <c r="B136" s="26" t="s">
        <v>292</v>
      </c>
      <c r="C136" s="24" t="s">
        <v>31</v>
      </c>
      <c r="D136" s="104">
        <v>0</v>
      </c>
      <c r="E136" s="104">
        <v>0</v>
      </c>
      <c r="F136" s="104">
        <v>0</v>
      </c>
      <c r="G136" s="104">
        <v>0</v>
      </c>
      <c r="H136" s="104">
        <v>0</v>
      </c>
      <c r="I136" s="104">
        <v>0</v>
      </c>
      <c r="J136" s="104">
        <v>0</v>
      </c>
      <c r="K136" s="104">
        <v>0</v>
      </c>
      <c r="L136" s="104">
        <v>0</v>
      </c>
      <c r="M136" s="104">
        <v>0</v>
      </c>
      <c r="N136" s="104">
        <v>0</v>
      </c>
      <c r="O136" s="104">
        <v>0</v>
      </c>
      <c r="P136" s="104">
        <v>0</v>
      </c>
      <c r="Q136" s="104">
        <v>0</v>
      </c>
      <c r="R136" s="104">
        <v>0</v>
      </c>
      <c r="S136" s="25">
        <v>0</v>
      </c>
      <c r="T136" s="28" t="s">
        <v>32</v>
      </c>
      <c r="W136" s="2"/>
    </row>
    <row r="137" spans="1:27" ht="31.5" x14ac:dyDescent="0.25">
      <c r="A137" s="22" t="s">
        <v>293</v>
      </c>
      <c r="B137" s="69" t="s">
        <v>294</v>
      </c>
      <c r="C137" s="70" t="s">
        <v>31</v>
      </c>
      <c r="D137" s="104">
        <v>0</v>
      </c>
      <c r="E137" s="106">
        <v>0</v>
      </c>
      <c r="F137" s="104">
        <v>0</v>
      </c>
      <c r="G137" s="104">
        <v>0</v>
      </c>
      <c r="H137" s="104">
        <v>0</v>
      </c>
      <c r="I137" s="104">
        <v>0</v>
      </c>
      <c r="J137" s="104">
        <v>0</v>
      </c>
      <c r="K137" s="104">
        <v>0</v>
      </c>
      <c r="L137" s="104">
        <v>0</v>
      </c>
      <c r="M137" s="104">
        <v>0</v>
      </c>
      <c r="N137" s="104">
        <v>0</v>
      </c>
      <c r="O137" s="104">
        <v>0</v>
      </c>
      <c r="P137" s="104">
        <v>0</v>
      </c>
      <c r="Q137" s="104">
        <v>0</v>
      </c>
      <c r="R137" s="104">
        <v>0</v>
      </c>
      <c r="S137" s="25">
        <v>0</v>
      </c>
      <c r="T137" s="101" t="s">
        <v>32</v>
      </c>
      <c r="W137" s="2"/>
    </row>
    <row r="138" spans="1:27" ht="63" x14ac:dyDescent="0.25">
      <c r="A138" s="22" t="s">
        <v>295</v>
      </c>
      <c r="B138" s="69" t="s">
        <v>290</v>
      </c>
      <c r="C138" s="70" t="s">
        <v>31</v>
      </c>
      <c r="D138" s="104">
        <v>0</v>
      </c>
      <c r="E138" s="106">
        <v>0</v>
      </c>
      <c r="F138" s="104">
        <v>0</v>
      </c>
      <c r="G138" s="104">
        <v>0</v>
      </c>
      <c r="H138" s="104">
        <v>0</v>
      </c>
      <c r="I138" s="104">
        <v>0</v>
      </c>
      <c r="J138" s="104">
        <v>0</v>
      </c>
      <c r="K138" s="104">
        <v>0</v>
      </c>
      <c r="L138" s="104">
        <v>0</v>
      </c>
      <c r="M138" s="104">
        <v>0</v>
      </c>
      <c r="N138" s="104">
        <v>0</v>
      </c>
      <c r="O138" s="104">
        <v>0</v>
      </c>
      <c r="P138" s="104">
        <v>0</v>
      </c>
      <c r="Q138" s="104">
        <v>0</v>
      </c>
      <c r="R138" s="104">
        <v>0</v>
      </c>
      <c r="S138" s="25">
        <v>0</v>
      </c>
      <c r="T138" s="101" t="s">
        <v>32</v>
      </c>
      <c r="W138" s="2"/>
    </row>
    <row r="139" spans="1:27" ht="63" x14ac:dyDescent="0.25">
      <c r="A139" s="22" t="s">
        <v>296</v>
      </c>
      <c r="B139" s="69" t="s">
        <v>292</v>
      </c>
      <c r="C139" s="70" t="s">
        <v>31</v>
      </c>
      <c r="D139" s="104">
        <v>0</v>
      </c>
      <c r="E139" s="106">
        <v>0</v>
      </c>
      <c r="F139" s="104">
        <v>0</v>
      </c>
      <c r="G139" s="104">
        <v>0</v>
      </c>
      <c r="H139" s="104">
        <v>0</v>
      </c>
      <c r="I139" s="104">
        <v>0</v>
      </c>
      <c r="J139" s="104">
        <v>0</v>
      </c>
      <c r="K139" s="104">
        <v>0</v>
      </c>
      <c r="L139" s="104">
        <v>0</v>
      </c>
      <c r="M139" s="104">
        <v>0</v>
      </c>
      <c r="N139" s="104">
        <v>0</v>
      </c>
      <c r="O139" s="104">
        <v>0</v>
      </c>
      <c r="P139" s="104">
        <v>0</v>
      </c>
      <c r="Q139" s="104">
        <v>0</v>
      </c>
      <c r="R139" s="104">
        <v>0</v>
      </c>
      <c r="S139" s="25">
        <v>0</v>
      </c>
      <c r="T139" s="101" t="s">
        <v>32</v>
      </c>
      <c r="W139" s="2"/>
    </row>
    <row r="140" spans="1:27" x14ac:dyDescent="0.25">
      <c r="A140" s="24" t="s">
        <v>297</v>
      </c>
      <c r="B140" s="26" t="s">
        <v>298</v>
      </c>
      <c r="C140" s="24" t="s">
        <v>31</v>
      </c>
      <c r="D140" s="104">
        <f t="shared" ref="D140:R140" si="52">SUM(D147,D144,D142,D141)</f>
        <v>5896.9646862440632</v>
      </c>
      <c r="E140" s="104">
        <f t="shared" si="52"/>
        <v>1960.7069493200001</v>
      </c>
      <c r="F140" s="104">
        <f t="shared" si="52"/>
        <v>3936.2577369240635</v>
      </c>
      <c r="G140" s="104">
        <f t="shared" si="52"/>
        <v>960.67019199049969</v>
      </c>
      <c r="H140" s="104">
        <f t="shared" si="52"/>
        <v>913.40509055999996</v>
      </c>
      <c r="I140" s="104">
        <f t="shared" si="52"/>
        <v>157.30212760000001</v>
      </c>
      <c r="J140" s="104">
        <f t="shared" si="52"/>
        <v>157.30042244000003</v>
      </c>
      <c r="K140" s="104">
        <f t="shared" si="52"/>
        <v>179.22452755</v>
      </c>
      <c r="L140" s="104">
        <f t="shared" si="52"/>
        <v>174.36546902000003</v>
      </c>
      <c r="M140" s="104">
        <f t="shared" si="52"/>
        <v>174.65294814000003</v>
      </c>
      <c r="N140" s="104">
        <f t="shared" si="52"/>
        <v>401.35364230000005</v>
      </c>
      <c r="O140" s="104">
        <f t="shared" si="52"/>
        <v>449.49058870049981</v>
      </c>
      <c r="P140" s="104">
        <f t="shared" si="52"/>
        <v>180.38555680000002</v>
      </c>
      <c r="Q140" s="104">
        <f t="shared" si="52"/>
        <v>3022.8526463640637</v>
      </c>
      <c r="R140" s="104">
        <f t="shared" si="52"/>
        <v>-47.265101430499712</v>
      </c>
      <c r="S140" s="25">
        <f t="shared" si="44"/>
        <v>-4.9200133224251347E-2</v>
      </c>
      <c r="T140" s="101" t="s">
        <v>32</v>
      </c>
      <c r="W140" s="2"/>
    </row>
    <row r="141" spans="1:27" ht="47.25" x14ac:dyDescent="0.25">
      <c r="A141" s="22" t="s">
        <v>299</v>
      </c>
      <c r="B141" s="26" t="s">
        <v>300</v>
      </c>
      <c r="C141" s="24" t="s">
        <v>31</v>
      </c>
      <c r="D141" s="104">
        <v>0</v>
      </c>
      <c r="E141" s="104">
        <v>0</v>
      </c>
      <c r="F141" s="104">
        <v>0</v>
      </c>
      <c r="G141" s="104">
        <v>0</v>
      </c>
      <c r="H141" s="104">
        <v>0</v>
      </c>
      <c r="I141" s="104">
        <v>0</v>
      </c>
      <c r="J141" s="104">
        <v>0</v>
      </c>
      <c r="K141" s="104">
        <v>0</v>
      </c>
      <c r="L141" s="104">
        <v>0</v>
      </c>
      <c r="M141" s="104">
        <v>0</v>
      </c>
      <c r="N141" s="104">
        <v>0</v>
      </c>
      <c r="O141" s="104">
        <v>0</v>
      </c>
      <c r="P141" s="104">
        <v>0</v>
      </c>
      <c r="Q141" s="104">
        <v>0</v>
      </c>
      <c r="R141" s="104">
        <v>0</v>
      </c>
      <c r="S141" s="25">
        <v>0</v>
      </c>
      <c r="T141" s="101" t="s">
        <v>32</v>
      </c>
      <c r="W141" s="2"/>
    </row>
    <row r="142" spans="1:27" ht="31.5" x14ac:dyDescent="0.25">
      <c r="A142" s="22" t="s">
        <v>301</v>
      </c>
      <c r="B142" s="26" t="s">
        <v>302</v>
      </c>
      <c r="C142" s="24" t="s">
        <v>31</v>
      </c>
      <c r="D142" s="104">
        <f t="shared" ref="D142:R142" si="53">SUM(D143)</f>
        <v>599.44512506399985</v>
      </c>
      <c r="E142" s="104">
        <f t="shared" si="53"/>
        <v>29.854887169999998</v>
      </c>
      <c r="F142" s="104">
        <f t="shared" si="53"/>
        <v>569.59023789399987</v>
      </c>
      <c r="G142" s="104">
        <f t="shared" si="53"/>
        <v>569.59023789399976</v>
      </c>
      <c r="H142" s="106">
        <f t="shared" si="53"/>
        <v>427.54762200000005</v>
      </c>
      <c r="I142" s="104">
        <f t="shared" si="53"/>
        <v>76.883207710000008</v>
      </c>
      <c r="J142" s="104">
        <f t="shared" si="53"/>
        <v>76.883207710000008</v>
      </c>
      <c r="K142" s="104">
        <f t="shared" si="53"/>
        <v>79.255217999999999</v>
      </c>
      <c r="L142" s="104">
        <f t="shared" si="53"/>
        <v>79.255218000000013</v>
      </c>
      <c r="M142" s="104">
        <f t="shared" si="53"/>
        <v>141.06583834000003</v>
      </c>
      <c r="N142" s="104">
        <f t="shared" si="53"/>
        <v>141.06583834000003</v>
      </c>
      <c r="O142" s="104">
        <f t="shared" si="53"/>
        <v>272.38597384399981</v>
      </c>
      <c r="P142" s="104">
        <f t="shared" si="53"/>
        <v>130.34335795000001</v>
      </c>
      <c r="Q142" s="104">
        <f t="shared" si="53"/>
        <v>142.04261589399982</v>
      </c>
      <c r="R142" s="104">
        <f t="shared" si="53"/>
        <v>-142.04261589399971</v>
      </c>
      <c r="S142" s="25">
        <f t="shared" si="44"/>
        <v>-0.24937684399084403</v>
      </c>
      <c r="T142" s="101" t="s">
        <v>32</v>
      </c>
      <c r="W142" s="2"/>
    </row>
    <row r="143" spans="1:27" ht="47.25" x14ac:dyDescent="0.25">
      <c r="A143" s="29" t="s">
        <v>301</v>
      </c>
      <c r="B143" s="55" t="s">
        <v>303</v>
      </c>
      <c r="C143" s="38" t="s">
        <v>304</v>
      </c>
      <c r="D143" s="77">
        <v>599.44512506399985</v>
      </c>
      <c r="E143" s="107">
        <v>29.854887169999998</v>
      </c>
      <c r="F143" s="77">
        <f>D143-E143</f>
        <v>569.59023789399987</v>
      </c>
      <c r="G143" s="77">
        <f>I143+K143+M143+O143</f>
        <v>569.59023789399976</v>
      </c>
      <c r="H143" s="77">
        <f>J143+L143+N143+P143</f>
        <v>427.54762200000005</v>
      </c>
      <c r="I143" s="77">
        <v>76.883207710000008</v>
      </c>
      <c r="J143" s="77">
        <v>76.883207710000008</v>
      </c>
      <c r="K143" s="77">
        <v>79.255217999999999</v>
      </c>
      <c r="L143" s="77">
        <v>79.255218000000013</v>
      </c>
      <c r="M143" s="77">
        <v>141.06583834000003</v>
      </c>
      <c r="N143" s="77">
        <v>141.06583834000003</v>
      </c>
      <c r="O143" s="77">
        <v>272.38597384399981</v>
      </c>
      <c r="P143" s="77">
        <v>130.34335795000001</v>
      </c>
      <c r="Q143" s="65">
        <f>F143-H143</f>
        <v>142.04261589399982</v>
      </c>
      <c r="R143" s="65">
        <f>H143-(I143+K143+M143+O143)</f>
        <v>-142.04261589399971</v>
      </c>
      <c r="S143" s="113">
        <f t="shared" si="44"/>
        <v>-0.24937684399084403</v>
      </c>
      <c r="T143" s="32" t="s">
        <v>305</v>
      </c>
      <c r="W143" s="2"/>
    </row>
    <row r="144" spans="1:27" ht="31.5" x14ac:dyDescent="0.25">
      <c r="A144" s="22" t="s">
        <v>306</v>
      </c>
      <c r="B144" s="26" t="s">
        <v>307</v>
      </c>
      <c r="C144" s="24" t="s">
        <v>31</v>
      </c>
      <c r="D144" s="104">
        <f t="shared" ref="D144:R144" si="54">SUM(D145:D146)</f>
        <v>1004.2424189099919</v>
      </c>
      <c r="E144" s="104">
        <f t="shared" si="54"/>
        <v>745.78273939000007</v>
      </c>
      <c r="F144" s="104">
        <f t="shared" si="54"/>
        <v>258.45967951999188</v>
      </c>
      <c r="G144" s="104">
        <f>SUM(G145:G146)</f>
        <v>212.06886916979997</v>
      </c>
      <c r="H144" s="104">
        <f t="shared" si="54"/>
        <v>86.926141560000005</v>
      </c>
      <c r="I144" s="104">
        <f t="shared" si="54"/>
        <v>35.173983589999999</v>
      </c>
      <c r="J144" s="104">
        <f t="shared" si="54"/>
        <v>35.173983590000006</v>
      </c>
      <c r="K144" s="104">
        <f t="shared" si="54"/>
        <v>24.308066030000006</v>
      </c>
      <c r="L144" s="104">
        <f t="shared" si="54"/>
        <v>24.308066030000003</v>
      </c>
      <c r="M144" s="104">
        <f t="shared" si="54"/>
        <v>20.198537609999995</v>
      </c>
      <c r="N144" s="104">
        <f t="shared" si="54"/>
        <v>20.198537609999995</v>
      </c>
      <c r="O144" s="104">
        <f t="shared" si="54"/>
        <v>132.38828193979998</v>
      </c>
      <c r="P144" s="104">
        <f t="shared" si="54"/>
        <v>7.2455543299999965</v>
      </c>
      <c r="Q144" s="104">
        <f t="shared" si="54"/>
        <v>171.53353795999186</v>
      </c>
      <c r="R144" s="104">
        <f t="shared" si="54"/>
        <v>-125.14272760979996</v>
      </c>
      <c r="S144" s="25">
        <f t="shared" si="44"/>
        <v>-0.59010418690732147</v>
      </c>
      <c r="T144" s="101" t="s">
        <v>32</v>
      </c>
      <c r="W144" s="2"/>
      <c r="AA144" s="35"/>
    </row>
    <row r="145" spans="1:23" ht="78.75" x14ac:dyDescent="0.25">
      <c r="A145" s="40" t="s">
        <v>306</v>
      </c>
      <c r="B145" s="63" t="s">
        <v>308</v>
      </c>
      <c r="C145" s="60" t="s">
        <v>309</v>
      </c>
      <c r="D145" s="65">
        <v>826.14564603199995</v>
      </c>
      <c r="E145" s="108">
        <v>650.07293572000003</v>
      </c>
      <c r="F145" s="77">
        <f>D145-E145</f>
        <v>176.07271031199991</v>
      </c>
      <c r="G145" s="65">
        <f>I145+K145+M145+O145</f>
        <v>131.09566602999999</v>
      </c>
      <c r="H145" s="65">
        <f>J145+L145+N145+P145</f>
        <v>48.946395670000001</v>
      </c>
      <c r="I145" s="65">
        <v>12.528438980000001</v>
      </c>
      <c r="J145" s="65">
        <v>12.528438980000001</v>
      </c>
      <c r="K145" s="65">
        <v>21.728131780000002</v>
      </c>
      <c r="L145" s="65">
        <v>21.728131780000002</v>
      </c>
      <c r="M145" s="65">
        <v>8.4111084599999941</v>
      </c>
      <c r="N145" s="65">
        <v>8.4111084599999995</v>
      </c>
      <c r="O145" s="65">
        <v>88.427986809999993</v>
      </c>
      <c r="P145" s="65">
        <v>6.2787164499999966</v>
      </c>
      <c r="Q145" s="65">
        <f t="shared" ref="Q145:Q146" si="55">F145-H145</f>
        <v>127.12631464199991</v>
      </c>
      <c r="R145" s="65">
        <f t="shared" ref="R145:R146" si="56">H145-(I145+K145+M145+O145)</f>
        <v>-82.149270359999989</v>
      </c>
      <c r="S145" s="113">
        <f t="shared" si="44"/>
        <v>-0.62663605020474833</v>
      </c>
      <c r="T145" s="49" t="s">
        <v>310</v>
      </c>
      <c r="W145" s="2"/>
    </row>
    <row r="146" spans="1:23" ht="63" x14ac:dyDescent="0.25">
      <c r="A146" s="29" t="s">
        <v>306</v>
      </c>
      <c r="B146" s="71" t="s">
        <v>311</v>
      </c>
      <c r="C146" s="72" t="s">
        <v>312</v>
      </c>
      <c r="D146" s="77">
        <v>178.09677287799198</v>
      </c>
      <c r="E146" s="107">
        <v>95.709803670000014</v>
      </c>
      <c r="F146" s="77">
        <f>D146-E146</f>
        <v>82.386969207991967</v>
      </c>
      <c r="G146" s="77">
        <f>I146+K146+M146+O146</f>
        <v>80.973203139799978</v>
      </c>
      <c r="H146" s="77">
        <f>J146+L146+N146+P146</f>
        <v>37.979745890000004</v>
      </c>
      <c r="I146" s="77">
        <v>22.645544609999998</v>
      </c>
      <c r="J146" s="77">
        <v>22.645544610000005</v>
      </c>
      <c r="K146" s="77">
        <v>2.5799342500000044</v>
      </c>
      <c r="L146" s="77">
        <v>2.5799342500000004</v>
      </c>
      <c r="M146" s="77">
        <v>11.787429150000001</v>
      </c>
      <c r="N146" s="77">
        <v>11.787429149999998</v>
      </c>
      <c r="O146" s="77">
        <v>43.960295129799981</v>
      </c>
      <c r="P146" s="77">
        <v>0.96683788000000004</v>
      </c>
      <c r="Q146" s="65">
        <f t="shared" si="55"/>
        <v>44.407223317991964</v>
      </c>
      <c r="R146" s="65">
        <f t="shared" si="56"/>
        <v>-42.993457249799974</v>
      </c>
      <c r="S146" s="113">
        <f t="shared" si="44"/>
        <v>-0.53095907760462313</v>
      </c>
      <c r="T146" s="49" t="s">
        <v>114</v>
      </c>
      <c r="W146" s="2"/>
    </row>
    <row r="147" spans="1:23" ht="31.5" x14ac:dyDescent="0.25">
      <c r="A147" s="22" t="s">
        <v>313</v>
      </c>
      <c r="B147" s="26" t="s">
        <v>314</v>
      </c>
      <c r="C147" s="24" t="s">
        <v>31</v>
      </c>
      <c r="D147" s="104">
        <f t="shared" ref="D147:R147" si="57">SUM(D148:D154)</f>
        <v>4293.2771422700716</v>
      </c>
      <c r="E147" s="104">
        <f t="shared" si="57"/>
        <v>1185.06932276</v>
      </c>
      <c r="F147" s="104">
        <f t="shared" si="57"/>
        <v>3108.2078195100717</v>
      </c>
      <c r="G147" s="104">
        <f>SUM(G148:G154)</f>
        <v>179.01108492670002</v>
      </c>
      <c r="H147" s="104">
        <f t="shared" si="57"/>
        <v>398.93132699999995</v>
      </c>
      <c r="I147" s="104">
        <f t="shared" si="57"/>
        <v>45.244936299999999</v>
      </c>
      <c r="J147" s="104">
        <f t="shared" si="57"/>
        <v>45.243231139999999</v>
      </c>
      <c r="K147" s="104">
        <f t="shared" si="57"/>
        <v>75.661243519999999</v>
      </c>
      <c r="L147" s="104">
        <f t="shared" si="57"/>
        <v>70.802184990000001</v>
      </c>
      <c r="M147" s="104">
        <f t="shared" si="57"/>
        <v>13.388572189999996</v>
      </c>
      <c r="N147" s="104">
        <f t="shared" si="57"/>
        <v>240.08926635</v>
      </c>
      <c r="O147" s="104">
        <f t="shared" si="57"/>
        <v>44.716332916700019</v>
      </c>
      <c r="P147" s="104">
        <f t="shared" si="57"/>
        <v>42.796644520000001</v>
      </c>
      <c r="Q147" s="104">
        <f t="shared" si="57"/>
        <v>2709.2764925100719</v>
      </c>
      <c r="R147" s="104">
        <f t="shared" si="57"/>
        <v>219.92024207329996</v>
      </c>
      <c r="S147" s="25">
        <f t="shared" si="44"/>
        <v>1.2285286252711729</v>
      </c>
      <c r="T147" s="21" t="s">
        <v>32</v>
      </c>
      <c r="W147" s="2"/>
    </row>
    <row r="148" spans="1:23" ht="47.25" x14ac:dyDescent="0.25">
      <c r="A148" s="40" t="s">
        <v>313</v>
      </c>
      <c r="B148" s="63" t="s">
        <v>315</v>
      </c>
      <c r="C148" s="60" t="s">
        <v>316</v>
      </c>
      <c r="D148" s="65">
        <v>1791.0005641759719</v>
      </c>
      <c r="E148" s="108">
        <v>64.683708460000005</v>
      </c>
      <c r="F148" s="77">
        <f>D148-E148</f>
        <v>1726.316855715972</v>
      </c>
      <c r="G148" s="65">
        <f t="shared" ref="G148:H153" si="58">I148+K148+M148+O148</f>
        <v>4.8616700000000002</v>
      </c>
      <c r="H148" s="65">
        <f t="shared" si="58"/>
        <v>4.1437540000000002E-2</v>
      </c>
      <c r="I148" s="65">
        <v>1.035939E-2</v>
      </c>
      <c r="J148" s="65">
        <v>1.035939E-2</v>
      </c>
      <c r="K148" s="65">
        <v>1.035939E-2</v>
      </c>
      <c r="L148" s="65">
        <v>1.035939E-2</v>
      </c>
      <c r="M148" s="65">
        <v>1.035939E-2</v>
      </c>
      <c r="N148" s="65">
        <v>1.0359390000000001E-2</v>
      </c>
      <c r="O148" s="65">
        <v>4.8305918300000004</v>
      </c>
      <c r="P148" s="65">
        <v>1.0359369999999998E-2</v>
      </c>
      <c r="Q148" s="65">
        <f t="shared" ref="Q148:Q154" si="59">F148-H148</f>
        <v>1726.2754181759719</v>
      </c>
      <c r="R148" s="65">
        <f t="shared" ref="R148:R154" si="60">H148-(I148+K148+M148+O148)</f>
        <v>-4.8202324599999997</v>
      </c>
      <c r="S148" s="113">
        <f t="shared" ref="S148:S212" si="61">R148/(I148+K148+M148+O148)</f>
        <v>-0.99147668599473016</v>
      </c>
      <c r="T148" s="49" t="s">
        <v>317</v>
      </c>
      <c r="W148" s="2"/>
    </row>
    <row r="149" spans="1:23" ht="63" x14ac:dyDescent="0.25">
      <c r="A149" s="40" t="s">
        <v>313</v>
      </c>
      <c r="B149" s="48" t="s">
        <v>318</v>
      </c>
      <c r="C149" s="60" t="s">
        <v>319</v>
      </c>
      <c r="D149" s="65">
        <v>467.54055574270001</v>
      </c>
      <c r="E149" s="108">
        <v>377.73862923999997</v>
      </c>
      <c r="F149" s="77">
        <f>D149-E149</f>
        <v>89.801926502700042</v>
      </c>
      <c r="G149" s="65">
        <f t="shared" si="58"/>
        <v>69.334559746700009</v>
      </c>
      <c r="H149" s="65">
        <f t="shared" si="58"/>
        <v>53.376240349999996</v>
      </c>
      <c r="I149" s="65">
        <v>9.6144411400000003</v>
      </c>
      <c r="J149" s="65">
        <v>9.6144411399999985</v>
      </c>
      <c r="K149" s="65">
        <v>24.454813980000001</v>
      </c>
      <c r="L149" s="65">
        <v>24.454813979999997</v>
      </c>
      <c r="M149" s="65">
        <v>13.329892339999997</v>
      </c>
      <c r="N149" s="65">
        <v>13.329892339999999</v>
      </c>
      <c r="O149" s="65">
        <v>21.935412286700018</v>
      </c>
      <c r="P149" s="65">
        <v>5.9770928899999998</v>
      </c>
      <c r="Q149" s="65">
        <f t="shared" si="59"/>
        <v>36.425686152700045</v>
      </c>
      <c r="R149" s="65">
        <f t="shared" si="60"/>
        <v>-15.958319396700013</v>
      </c>
      <c r="S149" s="113">
        <f t="shared" si="61"/>
        <v>-0.23016399693025458</v>
      </c>
      <c r="T149" s="49" t="s">
        <v>320</v>
      </c>
      <c r="W149" s="2"/>
    </row>
    <row r="150" spans="1:23" ht="63" x14ac:dyDescent="0.25">
      <c r="A150" s="40" t="s">
        <v>313</v>
      </c>
      <c r="B150" s="48" t="s">
        <v>321</v>
      </c>
      <c r="C150" s="60" t="s">
        <v>322</v>
      </c>
      <c r="D150" s="65">
        <v>276.1959566868</v>
      </c>
      <c r="E150" s="108">
        <v>59.297427470000002</v>
      </c>
      <c r="F150" s="77">
        <f>D150-E150</f>
        <v>216.8985292168</v>
      </c>
      <c r="G150" s="65">
        <f t="shared" si="58"/>
        <v>0.33777994</v>
      </c>
      <c r="H150" s="65">
        <f t="shared" si="58"/>
        <v>9.0247800000000003E-2</v>
      </c>
      <c r="I150" s="65">
        <v>2.2561950000000001E-2</v>
      </c>
      <c r="J150" s="65">
        <v>2.2561950000000001E-2</v>
      </c>
      <c r="K150" s="65">
        <v>2.2561950000000001E-2</v>
      </c>
      <c r="L150" s="65">
        <v>2.2561950000000001E-2</v>
      </c>
      <c r="M150" s="65">
        <v>2.2561950000000008E-2</v>
      </c>
      <c r="N150" s="65">
        <v>2.2561950000000004E-2</v>
      </c>
      <c r="O150" s="65">
        <v>0.27009409000000001</v>
      </c>
      <c r="P150" s="65">
        <v>2.2561949999999997E-2</v>
      </c>
      <c r="Q150" s="65">
        <f t="shared" si="59"/>
        <v>216.80828141680001</v>
      </c>
      <c r="R150" s="65">
        <f t="shared" si="60"/>
        <v>-0.24753214000000001</v>
      </c>
      <c r="S150" s="113">
        <f t="shared" si="61"/>
        <v>-0.73282072345681637</v>
      </c>
      <c r="T150" s="49" t="s">
        <v>317</v>
      </c>
      <c r="W150" s="2"/>
    </row>
    <row r="151" spans="1:23" ht="63" x14ac:dyDescent="0.25">
      <c r="A151" s="40" t="s">
        <v>313</v>
      </c>
      <c r="B151" s="48" t="s">
        <v>323</v>
      </c>
      <c r="C151" s="42" t="s">
        <v>324</v>
      </c>
      <c r="D151" s="65">
        <v>396.345642924</v>
      </c>
      <c r="E151" s="108">
        <v>152.03145157</v>
      </c>
      <c r="F151" s="77">
        <f>D151-E151</f>
        <v>244.314191354</v>
      </c>
      <c r="G151" s="65">
        <f t="shared" si="58"/>
        <v>17.757510240000002</v>
      </c>
      <c r="H151" s="65">
        <f t="shared" si="58"/>
        <v>0.10303408</v>
      </c>
      <c r="I151" s="65">
        <v>2.5758510000000002E-2</v>
      </c>
      <c r="J151" s="65">
        <v>2.5758510000000002E-2</v>
      </c>
      <c r="K151" s="65">
        <v>2.5758509999999995E-2</v>
      </c>
      <c r="L151" s="65">
        <v>2.5758509999999995E-2</v>
      </c>
      <c r="M151" s="65">
        <v>2.5758510000000002E-2</v>
      </c>
      <c r="N151" s="65">
        <v>2.5758509999999995E-2</v>
      </c>
      <c r="O151" s="65">
        <v>17.680234710000001</v>
      </c>
      <c r="P151" s="65">
        <v>2.5758549999999998E-2</v>
      </c>
      <c r="Q151" s="65">
        <f t="shared" si="59"/>
        <v>244.21115727400002</v>
      </c>
      <c r="R151" s="65">
        <f t="shared" si="60"/>
        <v>-17.654476160000002</v>
      </c>
      <c r="S151" s="113">
        <f t="shared" si="61"/>
        <v>-0.99419771811433855</v>
      </c>
      <c r="T151" s="49" t="s">
        <v>197</v>
      </c>
      <c r="W151" s="2"/>
    </row>
    <row r="152" spans="1:23" ht="47.25" x14ac:dyDescent="0.25">
      <c r="A152" s="40" t="s">
        <v>313</v>
      </c>
      <c r="B152" s="48" t="s">
        <v>1199</v>
      </c>
      <c r="C152" s="60" t="s">
        <v>325</v>
      </c>
      <c r="D152" s="65">
        <v>509.89837044999996</v>
      </c>
      <c r="E152" s="108">
        <v>427.48085483999995</v>
      </c>
      <c r="F152" s="77">
        <f>D152-E152</f>
        <v>82.417515610000009</v>
      </c>
      <c r="G152" s="65">
        <f t="shared" si="58"/>
        <v>82.417515609999995</v>
      </c>
      <c r="H152" s="65">
        <f t="shared" si="58"/>
        <v>341.02002299999998</v>
      </c>
      <c r="I152" s="65">
        <v>31.269765919999998</v>
      </c>
      <c r="J152" s="65">
        <v>31.269765920000001</v>
      </c>
      <c r="K152" s="65">
        <v>51.147749689999998</v>
      </c>
      <c r="L152" s="65">
        <v>46.288691159999999</v>
      </c>
      <c r="M152" s="65">
        <v>0</v>
      </c>
      <c r="N152" s="65">
        <v>226.70069416000001</v>
      </c>
      <c r="O152" s="65">
        <v>0</v>
      </c>
      <c r="P152" s="65">
        <v>36.760871760000001</v>
      </c>
      <c r="Q152" s="65">
        <f t="shared" si="59"/>
        <v>-258.60250738999997</v>
      </c>
      <c r="R152" s="65">
        <f t="shared" si="60"/>
        <v>258.60250738999997</v>
      </c>
      <c r="S152" s="113">
        <f t="shared" si="61"/>
        <v>3.1377129664246133</v>
      </c>
      <c r="T152" s="49" t="s">
        <v>326</v>
      </c>
      <c r="W152" s="2"/>
    </row>
    <row r="153" spans="1:23" ht="45" customHeight="1" x14ac:dyDescent="0.25">
      <c r="A153" s="43" t="s">
        <v>313</v>
      </c>
      <c r="B153" s="73" t="s">
        <v>327</v>
      </c>
      <c r="C153" s="62" t="s">
        <v>328</v>
      </c>
      <c r="D153" s="65">
        <v>746.09097004059981</v>
      </c>
      <c r="E153" s="108">
        <v>1.4381143200000679</v>
      </c>
      <c r="F153" s="65">
        <v>744.65285572059975</v>
      </c>
      <c r="G153" s="65">
        <f t="shared" si="58"/>
        <v>0.49610399999999999</v>
      </c>
      <c r="H153" s="65">
        <f>J153+L153+N153+P153</f>
        <v>0.49610399999999999</v>
      </c>
      <c r="I153" s="65">
        <v>0.49610399999999999</v>
      </c>
      <c r="J153" s="65">
        <v>0.49610399999999999</v>
      </c>
      <c r="K153" s="65">
        <v>0</v>
      </c>
      <c r="L153" s="65">
        <v>0</v>
      </c>
      <c r="M153" s="65">
        <v>0</v>
      </c>
      <c r="N153" s="65">
        <v>0</v>
      </c>
      <c r="O153" s="65">
        <v>0</v>
      </c>
      <c r="P153" s="65">
        <v>0</v>
      </c>
      <c r="Q153" s="65">
        <f t="shared" si="59"/>
        <v>744.1567517205998</v>
      </c>
      <c r="R153" s="65">
        <f t="shared" si="60"/>
        <v>0</v>
      </c>
      <c r="S153" s="113">
        <f t="shared" si="61"/>
        <v>0</v>
      </c>
      <c r="T153" s="49" t="s">
        <v>32</v>
      </c>
      <c r="W153" s="2"/>
    </row>
    <row r="154" spans="1:23" ht="78.75" x14ac:dyDescent="0.25">
      <c r="A154" s="29" t="s">
        <v>313</v>
      </c>
      <c r="B154" s="56" t="s">
        <v>329</v>
      </c>
      <c r="C154" s="38" t="s">
        <v>330</v>
      </c>
      <c r="D154" s="77">
        <v>106.20508225</v>
      </c>
      <c r="E154" s="107">
        <v>102.39913686</v>
      </c>
      <c r="F154" s="77">
        <f>D154-E154</f>
        <v>3.8059453900000051</v>
      </c>
      <c r="G154" s="77">
        <f>I154+K154+M154+O154</f>
        <v>3.8059453899999998</v>
      </c>
      <c r="H154" s="77">
        <f>J154+L154+N154+P154</f>
        <v>3.80424023</v>
      </c>
      <c r="I154" s="77">
        <v>3.8059453899999998</v>
      </c>
      <c r="J154" s="77">
        <v>3.80424023</v>
      </c>
      <c r="K154" s="77">
        <v>0</v>
      </c>
      <c r="L154" s="77">
        <v>0</v>
      </c>
      <c r="M154" s="77">
        <v>0</v>
      </c>
      <c r="N154" s="77">
        <v>0</v>
      </c>
      <c r="O154" s="77">
        <v>0</v>
      </c>
      <c r="P154" s="77">
        <v>0</v>
      </c>
      <c r="Q154" s="65">
        <f t="shared" si="59"/>
        <v>1.7051600000050904E-3</v>
      </c>
      <c r="R154" s="65">
        <f t="shared" si="60"/>
        <v>-1.7051599999997613E-3</v>
      </c>
      <c r="S154" s="113">
        <f t="shared" si="61"/>
        <v>-4.4802534594427313E-4</v>
      </c>
      <c r="T154" s="32" t="s">
        <v>32</v>
      </c>
      <c r="W154" s="2"/>
    </row>
    <row r="155" spans="1:23" ht="47.25" x14ac:dyDescent="0.25">
      <c r="A155" s="22" t="s">
        <v>331</v>
      </c>
      <c r="B155" s="23" t="s">
        <v>332</v>
      </c>
      <c r="C155" s="24" t="s">
        <v>31</v>
      </c>
      <c r="D155" s="104">
        <v>0</v>
      </c>
      <c r="E155" s="104">
        <v>0</v>
      </c>
      <c r="F155" s="104">
        <v>0</v>
      </c>
      <c r="G155" s="104">
        <v>0</v>
      </c>
      <c r="H155" s="104">
        <v>0</v>
      </c>
      <c r="I155" s="104">
        <v>0</v>
      </c>
      <c r="J155" s="104">
        <v>0</v>
      </c>
      <c r="K155" s="104">
        <v>0</v>
      </c>
      <c r="L155" s="104">
        <v>0</v>
      </c>
      <c r="M155" s="104">
        <v>0</v>
      </c>
      <c r="N155" s="104">
        <v>0</v>
      </c>
      <c r="O155" s="104">
        <v>0</v>
      </c>
      <c r="P155" s="104">
        <v>0</v>
      </c>
      <c r="Q155" s="104">
        <v>0</v>
      </c>
      <c r="R155" s="104">
        <v>0</v>
      </c>
      <c r="S155" s="25">
        <v>0</v>
      </c>
      <c r="T155" s="101" t="s">
        <v>32</v>
      </c>
      <c r="W155" s="2"/>
    </row>
    <row r="156" spans="1:23" ht="31.5" x14ac:dyDescent="0.25">
      <c r="A156" s="22" t="s">
        <v>333</v>
      </c>
      <c r="B156" s="23" t="s">
        <v>334</v>
      </c>
      <c r="C156" s="24" t="s">
        <v>31</v>
      </c>
      <c r="D156" s="104">
        <f>SUM(D157:D237)</f>
        <v>972.63538921999998</v>
      </c>
      <c r="E156" s="104">
        <f t="shared" ref="E156:R156" si="62">SUM(E157:E237)</f>
        <v>388.79799899000005</v>
      </c>
      <c r="F156" s="104">
        <f t="shared" si="62"/>
        <v>583.83739022999998</v>
      </c>
      <c r="G156" s="104">
        <f>SUM(G157:G237)</f>
        <v>308.89933467000003</v>
      </c>
      <c r="H156" s="104">
        <f t="shared" si="62"/>
        <v>215.40081196000011</v>
      </c>
      <c r="I156" s="104">
        <f t="shared" si="62"/>
        <v>93.706941406000013</v>
      </c>
      <c r="J156" s="104">
        <f t="shared" si="62"/>
        <v>93.706941410000013</v>
      </c>
      <c r="K156" s="104">
        <f t="shared" si="62"/>
        <v>22.48134198</v>
      </c>
      <c r="L156" s="104">
        <f t="shared" si="62"/>
        <v>48.685545650000002</v>
      </c>
      <c r="M156" s="104">
        <f t="shared" si="62"/>
        <v>37.700583278000003</v>
      </c>
      <c r="N156" s="104">
        <f t="shared" si="62"/>
        <v>12.445340690000002</v>
      </c>
      <c r="O156" s="104">
        <f t="shared" si="62"/>
        <v>155.010468006</v>
      </c>
      <c r="P156" s="104">
        <f t="shared" si="62"/>
        <v>60.562984209999996</v>
      </c>
      <c r="Q156" s="104">
        <f t="shared" si="62"/>
        <v>368.43657827000004</v>
      </c>
      <c r="R156" s="104">
        <f t="shared" si="62"/>
        <v>-93.498522710000003</v>
      </c>
      <c r="S156" s="25">
        <f t="shared" si="61"/>
        <v>-0.30268282322422391</v>
      </c>
      <c r="T156" s="28" t="s">
        <v>32</v>
      </c>
      <c r="W156" s="2"/>
    </row>
    <row r="157" spans="1:23" ht="72.75" customHeight="1" x14ac:dyDescent="0.25">
      <c r="A157" s="40" t="s">
        <v>333</v>
      </c>
      <c r="B157" s="57" t="s">
        <v>335</v>
      </c>
      <c r="C157" s="74" t="s">
        <v>336</v>
      </c>
      <c r="D157" s="65">
        <v>306.39511111600007</v>
      </c>
      <c r="E157" s="65">
        <v>293.10691186000008</v>
      </c>
      <c r="F157" s="65">
        <v>13.288199256000013</v>
      </c>
      <c r="G157" s="77">
        <f>I157+K157+M157+O157</f>
        <v>13.288199256</v>
      </c>
      <c r="H157" s="65">
        <f t="shared" ref="H157:H220" si="63">J157+L157+N157+P157</f>
        <v>13.288199259999999</v>
      </c>
      <c r="I157" s="65">
        <v>0</v>
      </c>
      <c r="J157" s="65">
        <v>0</v>
      </c>
      <c r="K157" s="65">
        <v>1.30872542</v>
      </c>
      <c r="L157" s="65">
        <v>1.30872542</v>
      </c>
      <c r="M157" s="65">
        <v>5.6032537899999992</v>
      </c>
      <c r="N157" s="65">
        <v>5.6032537900000001</v>
      </c>
      <c r="O157" s="65">
        <v>6.3762200460000011</v>
      </c>
      <c r="P157" s="65">
        <v>6.3762200499999997</v>
      </c>
      <c r="Q157" s="65">
        <f t="shared" ref="Q157:Q221" si="64">F157-H157</f>
        <v>-3.9999861201067688E-9</v>
      </c>
      <c r="R157" s="65">
        <f t="shared" ref="R157:R221" si="65">H157-(I157+K157+M157+O157)</f>
        <v>3.9999985546046446E-9</v>
      </c>
      <c r="S157" s="113">
        <f t="shared" si="61"/>
        <v>3.0101885722390349E-10</v>
      </c>
      <c r="T157" s="64" t="s">
        <v>32</v>
      </c>
      <c r="W157" s="2"/>
    </row>
    <row r="158" spans="1:23" ht="31.5" x14ac:dyDescent="0.25">
      <c r="A158" s="40" t="s">
        <v>333</v>
      </c>
      <c r="B158" s="41" t="s">
        <v>337</v>
      </c>
      <c r="C158" s="60" t="s">
        <v>338</v>
      </c>
      <c r="D158" s="65">
        <v>1.8999802800000001</v>
      </c>
      <c r="E158" s="108">
        <v>0</v>
      </c>
      <c r="F158" s="77">
        <f t="shared" ref="F158:F216" si="66">D158-E158</f>
        <v>1.8999802800000001</v>
      </c>
      <c r="G158" s="65">
        <f t="shared" ref="G158:H221" si="67">I158+K158+M158+O158</f>
        <v>1.8999802799999999</v>
      </c>
      <c r="H158" s="65">
        <f t="shared" si="63"/>
        <v>1.8999802800000001</v>
      </c>
      <c r="I158" s="65">
        <v>1.8999802799999999</v>
      </c>
      <c r="J158" s="65">
        <v>1.8999802800000001</v>
      </c>
      <c r="K158" s="65">
        <v>0</v>
      </c>
      <c r="L158" s="65">
        <v>0</v>
      </c>
      <c r="M158" s="65">
        <v>0</v>
      </c>
      <c r="N158" s="65">
        <v>0</v>
      </c>
      <c r="O158" s="65">
        <v>0</v>
      </c>
      <c r="P158" s="65">
        <v>0</v>
      </c>
      <c r="Q158" s="65">
        <f t="shared" si="64"/>
        <v>0</v>
      </c>
      <c r="R158" s="65">
        <f t="shared" si="65"/>
        <v>0</v>
      </c>
      <c r="S158" s="113">
        <f t="shared" si="61"/>
        <v>0</v>
      </c>
      <c r="T158" s="49" t="s">
        <v>32</v>
      </c>
      <c r="W158" s="2"/>
    </row>
    <row r="159" spans="1:23" ht="31.5" x14ac:dyDescent="0.25">
      <c r="A159" s="40" t="s">
        <v>333</v>
      </c>
      <c r="B159" s="41" t="s">
        <v>339</v>
      </c>
      <c r="C159" s="60" t="s">
        <v>340</v>
      </c>
      <c r="D159" s="65">
        <v>0.50346237999999999</v>
      </c>
      <c r="E159" s="108">
        <v>0</v>
      </c>
      <c r="F159" s="77">
        <f t="shared" si="66"/>
        <v>0.50346237999999999</v>
      </c>
      <c r="G159" s="65">
        <f t="shared" si="67"/>
        <v>0.50346237999999999</v>
      </c>
      <c r="H159" s="65">
        <f t="shared" si="63"/>
        <v>0.51856625000000001</v>
      </c>
      <c r="I159" s="65">
        <v>0</v>
      </c>
      <c r="J159" s="65">
        <v>0</v>
      </c>
      <c r="K159" s="65">
        <v>0.50346237999999999</v>
      </c>
      <c r="L159" s="65">
        <v>0.51856625000000001</v>
      </c>
      <c r="M159" s="65">
        <v>0</v>
      </c>
      <c r="N159" s="65">
        <v>0</v>
      </c>
      <c r="O159" s="65">
        <v>0</v>
      </c>
      <c r="P159" s="65">
        <v>0</v>
      </c>
      <c r="Q159" s="65">
        <f t="shared" si="64"/>
        <v>-1.5103870000000019E-2</v>
      </c>
      <c r="R159" s="65">
        <f t="shared" si="65"/>
        <v>1.5103870000000019E-2</v>
      </c>
      <c r="S159" s="113">
        <f t="shared" si="61"/>
        <v>2.9999997219256024E-2</v>
      </c>
      <c r="T159" s="49" t="s">
        <v>32</v>
      </c>
      <c r="W159" s="2"/>
    </row>
    <row r="160" spans="1:23" ht="31.5" x14ac:dyDescent="0.25">
      <c r="A160" s="40" t="s">
        <v>333</v>
      </c>
      <c r="B160" s="41" t="s">
        <v>341</v>
      </c>
      <c r="C160" s="60" t="s">
        <v>342</v>
      </c>
      <c r="D160" s="65">
        <v>1.00692476</v>
      </c>
      <c r="E160" s="108">
        <v>0</v>
      </c>
      <c r="F160" s="77">
        <f t="shared" si="66"/>
        <v>1.00692476</v>
      </c>
      <c r="G160" s="65">
        <f t="shared" si="67"/>
        <v>1.00692476</v>
      </c>
      <c r="H160" s="65">
        <f t="shared" si="63"/>
        <v>1.0371325</v>
      </c>
      <c r="I160" s="65">
        <v>0.49199999999999999</v>
      </c>
      <c r="J160" s="65">
        <v>0.49199999999999999</v>
      </c>
      <c r="K160" s="65">
        <v>0.51492475999999998</v>
      </c>
      <c r="L160" s="65">
        <v>0</v>
      </c>
      <c r="M160" s="65">
        <v>0</v>
      </c>
      <c r="N160" s="65">
        <v>0.54513250000000002</v>
      </c>
      <c r="O160" s="65">
        <v>0</v>
      </c>
      <c r="P160" s="65">
        <v>0</v>
      </c>
      <c r="Q160" s="65">
        <f t="shared" si="64"/>
        <v>-3.0207740000000038E-2</v>
      </c>
      <c r="R160" s="65">
        <f t="shared" si="65"/>
        <v>3.0207740000000038E-2</v>
      </c>
      <c r="S160" s="113">
        <f>R160/(I160+K160+M160+O160)</f>
        <v>2.9999997219256024E-2</v>
      </c>
      <c r="T160" s="49" t="s">
        <v>32</v>
      </c>
      <c r="W160" s="2"/>
    </row>
    <row r="161" spans="1:23" ht="31.5" x14ac:dyDescent="0.25">
      <c r="A161" s="40" t="s">
        <v>333</v>
      </c>
      <c r="B161" s="41" t="s">
        <v>343</v>
      </c>
      <c r="C161" s="42" t="s">
        <v>344</v>
      </c>
      <c r="D161" s="65">
        <v>0.21717864000000001</v>
      </c>
      <c r="E161" s="108">
        <v>0</v>
      </c>
      <c r="F161" s="77">
        <f t="shared" si="66"/>
        <v>0.21717864000000001</v>
      </c>
      <c r="G161" s="65">
        <f t="shared" si="67"/>
        <v>0.21717864000000001</v>
      </c>
      <c r="H161" s="65">
        <f t="shared" si="63"/>
        <v>0.26769600000000005</v>
      </c>
      <c r="I161" s="65">
        <v>0</v>
      </c>
      <c r="J161" s="65">
        <v>0</v>
      </c>
      <c r="K161" s="65">
        <v>0</v>
      </c>
      <c r="L161" s="65">
        <v>0</v>
      </c>
      <c r="M161" s="65">
        <v>0.21717864000000001</v>
      </c>
      <c r="N161" s="65">
        <v>0.26769600000000005</v>
      </c>
      <c r="O161" s="65">
        <v>0</v>
      </c>
      <c r="P161" s="65">
        <v>0</v>
      </c>
      <c r="Q161" s="65">
        <f t="shared" si="64"/>
        <v>-5.0517360000000039E-2</v>
      </c>
      <c r="R161" s="65">
        <f t="shared" si="65"/>
        <v>5.0517360000000039E-2</v>
      </c>
      <c r="S161" s="113">
        <f t="shared" si="61"/>
        <v>0.23260740559016319</v>
      </c>
      <c r="T161" s="49" t="s">
        <v>345</v>
      </c>
      <c r="W161" s="2"/>
    </row>
    <row r="162" spans="1:23" ht="31.5" x14ac:dyDescent="0.25">
      <c r="A162" s="40" t="s">
        <v>333</v>
      </c>
      <c r="B162" s="41" t="s">
        <v>346</v>
      </c>
      <c r="C162" s="42" t="s">
        <v>347</v>
      </c>
      <c r="D162" s="65">
        <v>0.10816102</v>
      </c>
      <c r="E162" s="108">
        <v>0</v>
      </c>
      <c r="F162" s="77">
        <f t="shared" si="66"/>
        <v>0.10816102</v>
      </c>
      <c r="G162" s="65">
        <f t="shared" si="67"/>
        <v>0.10816102</v>
      </c>
      <c r="H162" s="65">
        <f t="shared" si="63"/>
        <v>7.1999999999999995E-2</v>
      </c>
      <c r="I162" s="65">
        <v>0</v>
      </c>
      <c r="J162" s="65">
        <v>0</v>
      </c>
      <c r="K162" s="65">
        <v>0</v>
      </c>
      <c r="L162" s="65">
        <v>0</v>
      </c>
      <c r="M162" s="65">
        <v>0</v>
      </c>
      <c r="N162" s="65">
        <v>0</v>
      </c>
      <c r="O162" s="65">
        <v>0.10816102</v>
      </c>
      <c r="P162" s="65">
        <v>7.1999999999999995E-2</v>
      </c>
      <c r="Q162" s="65">
        <f t="shared" si="64"/>
        <v>3.6161020000000002E-2</v>
      </c>
      <c r="R162" s="65">
        <f t="shared" si="65"/>
        <v>-3.6161020000000002E-2</v>
      </c>
      <c r="S162" s="113">
        <f t="shared" si="61"/>
        <v>-0.33432580424999692</v>
      </c>
      <c r="T162" s="49" t="s">
        <v>348</v>
      </c>
      <c r="W162" s="2"/>
    </row>
    <row r="163" spans="1:23" ht="31.5" x14ac:dyDescent="0.25">
      <c r="A163" s="40" t="s">
        <v>333</v>
      </c>
      <c r="B163" s="41" t="s">
        <v>349</v>
      </c>
      <c r="C163" s="42" t="s">
        <v>350</v>
      </c>
      <c r="D163" s="65">
        <v>0.11304489</v>
      </c>
      <c r="E163" s="108">
        <v>0</v>
      </c>
      <c r="F163" s="77">
        <f t="shared" si="66"/>
        <v>0.11304489</v>
      </c>
      <c r="G163" s="65">
        <f t="shared" si="67"/>
        <v>0.11304489</v>
      </c>
      <c r="H163" s="65">
        <f t="shared" si="63"/>
        <v>9.1799999999999993E-2</v>
      </c>
      <c r="I163" s="65">
        <v>0</v>
      </c>
      <c r="J163" s="65">
        <v>0</v>
      </c>
      <c r="K163" s="65">
        <v>0</v>
      </c>
      <c r="L163" s="65">
        <v>0</v>
      </c>
      <c r="M163" s="65">
        <v>0</v>
      </c>
      <c r="N163" s="65">
        <v>0</v>
      </c>
      <c r="O163" s="65">
        <v>0.11304489</v>
      </c>
      <c r="P163" s="65">
        <v>9.1799999999999993E-2</v>
      </c>
      <c r="Q163" s="65">
        <f t="shared" si="64"/>
        <v>2.1244890000000002E-2</v>
      </c>
      <c r="R163" s="65">
        <f t="shared" si="65"/>
        <v>-2.1244890000000002E-2</v>
      </c>
      <c r="S163" s="113">
        <f t="shared" si="61"/>
        <v>-0.18793321838784577</v>
      </c>
      <c r="T163" s="49" t="s">
        <v>348</v>
      </c>
      <c r="W163" s="2"/>
    </row>
    <row r="164" spans="1:23" ht="31.5" x14ac:dyDescent="0.25">
      <c r="A164" s="40" t="s">
        <v>333</v>
      </c>
      <c r="B164" s="41" t="s">
        <v>351</v>
      </c>
      <c r="C164" s="42" t="s">
        <v>352</v>
      </c>
      <c r="D164" s="65">
        <v>1.5602400000000001</v>
      </c>
      <c r="E164" s="108">
        <v>0</v>
      </c>
      <c r="F164" s="77">
        <f t="shared" si="66"/>
        <v>1.5602400000000001</v>
      </c>
      <c r="G164" s="65">
        <f t="shared" si="67"/>
        <v>1.5602399999999998</v>
      </c>
      <c r="H164" s="65">
        <f t="shared" si="63"/>
        <v>1.5602400000000001</v>
      </c>
      <c r="I164" s="65">
        <v>0</v>
      </c>
      <c r="J164" s="65">
        <v>0</v>
      </c>
      <c r="K164" s="65">
        <v>1.5602399999999998</v>
      </c>
      <c r="L164" s="65">
        <v>1.5602400000000001</v>
      </c>
      <c r="M164" s="65">
        <v>0</v>
      </c>
      <c r="N164" s="65">
        <v>0</v>
      </c>
      <c r="O164" s="65">
        <v>0</v>
      </c>
      <c r="P164" s="65">
        <v>0</v>
      </c>
      <c r="Q164" s="65">
        <f t="shared" si="64"/>
        <v>0</v>
      </c>
      <c r="R164" s="65">
        <f t="shared" si="65"/>
        <v>0</v>
      </c>
      <c r="S164" s="113">
        <f t="shared" si="61"/>
        <v>0</v>
      </c>
      <c r="T164" s="49" t="s">
        <v>32</v>
      </c>
      <c r="W164" s="2"/>
    </row>
    <row r="165" spans="1:23" ht="31.5" x14ac:dyDescent="0.25">
      <c r="A165" s="40" t="s">
        <v>333</v>
      </c>
      <c r="B165" s="41" t="s">
        <v>353</v>
      </c>
      <c r="C165" s="42" t="s">
        <v>354</v>
      </c>
      <c r="D165" s="65">
        <v>3.1710756359999994</v>
      </c>
      <c r="E165" s="108">
        <v>0</v>
      </c>
      <c r="F165" s="77">
        <f t="shared" si="66"/>
        <v>3.1710756359999994</v>
      </c>
      <c r="G165" s="65">
        <f t="shared" si="67"/>
        <v>3.1710756359999994</v>
      </c>
      <c r="H165" s="65">
        <f t="shared" si="63"/>
        <v>3.1710756400000002</v>
      </c>
      <c r="I165" s="65">
        <v>3.1710756359999994</v>
      </c>
      <c r="J165" s="65">
        <v>3.1710756400000002</v>
      </c>
      <c r="K165" s="65">
        <v>0</v>
      </c>
      <c r="L165" s="65">
        <v>0</v>
      </c>
      <c r="M165" s="65">
        <v>0</v>
      </c>
      <c r="N165" s="65">
        <v>0</v>
      </c>
      <c r="O165" s="65">
        <v>0</v>
      </c>
      <c r="P165" s="65">
        <v>0</v>
      </c>
      <c r="Q165" s="65">
        <f t="shared" si="64"/>
        <v>-4.0000007750506938E-9</v>
      </c>
      <c r="R165" s="65">
        <f t="shared" si="65"/>
        <v>4.0000007750506938E-9</v>
      </c>
      <c r="S165" s="113">
        <f t="shared" si="61"/>
        <v>1.2614018819482661E-9</v>
      </c>
      <c r="T165" s="49" t="s">
        <v>32</v>
      </c>
      <c r="W165" s="2"/>
    </row>
    <row r="166" spans="1:23" ht="31.5" x14ac:dyDescent="0.25">
      <c r="A166" s="40" t="s">
        <v>333</v>
      </c>
      <c r="B166" s="41" t="s">
        <v>355</v>
      </c>
      <c r="C166" s="42" t="s">
        <v>356</v>
      </c>
      <c r="D166" s="65">
        <v>77.513369240000003</v>
      </c>
      <c r="E166" s="108">
        <v>0</v>
      </c>
      <c r="F166" s="77">
        <f t="shared" si="66"/>
        <v>77.513369240000003</v>
      </c>
      <c r="G166" s="65">
        <f t="shared" si="67"/>
        <v>77.513369240000003</v>
      </c>
      <c r="H166" s="65">
        <f t="shared" si="63"/>
        <v>77.513369240000003</v>
      </c>
      <c r="I166" s="65">
        <v>77.513369240000003</v>
      </c>
      <c r="J166" s="65">
        <v>77.513369240000003</v>
      </c>
      <c r="K166" s="65">
        <v>0</v>
      </c>
      <c r="L166" s="65">
        <v>0</v>
      </c>
      <c r="M166" s="65">
        <v>0</v>
      </c>
      <c r="N166" s="65">
        <v>0</v>
      </c>
      <c r="O166" s="65">
        <v>0</v>
      </c>
      <c r="P166" s="65">
        <v>0</v>
      </c>
      <c r="Q166" s="65">
        <f t="shared" si="64"/>
        <v>0</v>
      </c>
      <c r="R166" s="65">
        <f t="shared" si="65"/>
        <v>0</v>
      </c>
      <c r="S166" s="113">
        <f t="shared" si="61"/>
        <v>0</v>
      </c>
      <c r="T166" s="49" t="s">
        <v>32</v>
      </c>
      <c r="W166" s="2"/>
    </row>
    <row r="167" spans="1:23" ht="31.5" x14ac:dyDescent="0.25">
      <c r="A167" s="40" t="s">
        <v>333</v>
      </c>
      <c r="B167" s="41" t="s">
        <v>357</v>
      </c>
      <c r="C167" s="42" t="s">
        <v>358</v>
      </c>
      <c r="D167" s="65" t="s">
        <v>32</v>
      </c>
      <c r="E167" s="108" t="s">
        <v>32</v>
      </c>
      <c r="F167" s="77" t="s">
        <v>32</v>
      </c>
      <c r="G167" s="65" t="s">
        <v>32</v>
      </c>
      <c r="H167" s="65">
        <v>0</v>
      </c>
      <c r="I167" s="65" t="s">
        <v>32</v>
      </c>
      <c r="J167" s="65">
        <v>0</v>
      </c>
      <c r="K167" s="65" t="s">
        <v>32</v>
      </c>
      <c r="L167" s="65">
        <v>0</v>
      </c>
      <c r="M167" s="65" t="s">
        <v>32</v>
      </c>
      <c r="N167" s="65">
        <v>0</v>
      </c>
      <c r="O167" s="65" t="s">
        <v>32</v>
      </c>
      <c r="P167" s="65">
        <v>0</v>
      </c>
      <c r="Q167" s="65" t="s">
        <v>32</v>
      </c>
      <c r="R167" s="65" t="s">
        <v>32</v>
      </c>
      <c r="S167" s="113" t="s">
        <v>32</v>
      </c>
      <c r="T167" s="49" t="s">
        <v>359</v>
      </c>
      <c r="W167" s="2"/>
    </row>
    <row r="168" spans="1:23" ht="47.25" x14ac:dyDescent="0.25">
      <c r="A168" s="40" t="s">
        <v>333</v>
      </c>
      <c r="B168" s="41" t="s">
        <v>360</v>
      </c>
      <c r="C168" s="42" t="s">
        <v>361</v>
      </c>
      <c r="D168" s="65">
        <v>1.6166717399999999</v>
      </c>
      <c r="E168" s="108">
        <v>0</v>
      </c>
      <c r="F168" s="77">
        <f t="shared" si="66"/>
        <v>1.6166717399999999</v>
      </c>
      <c r="G168" s="65">
        <f t="shared" si="67"/>
        <v>1.6166717399999999</v>
      </c>
      <c r="H168" s="65">
        <f t="shared" si="63"/>
        <v>0</v>
      </c>
      <c r="I168" s="65">
        <v>0</v>
      </c>
      <c r="J168" s="65">
        <v>0</v>
      </c>
      <c r="K168" s="65">
        <v>0</v>
      </c>
      <c r="L168" s="65">
        <v>0</v>
      </c>
      <c r="M168" s="65">
        <v>0</v>
      </c>
      <c r="N168" s="65">
        <v>0</v>
      </c>
      <c r="O168" s="65">
        <v>1.6166717399999999</v>
      </c>
      <c r="P168" s="65">
        <v>0</v>
      </c>
      <c r="Q168" s="65">
        <f t="shared" si="64"/>
        <v>1.6166717399999999</v>
      </c>
      <c r="R168" s="65">
        <f t="shared" si="65"/>
        <v>-1.6166717399999999</v>
      </c>
      <c r="S168" s="113">
        <f t="shared" si="61"/>
        <v>-1</v>
      </c>
      <c r="T168" s="49" t="s">
        <v>362</v>
      </c>
      <c r="W168" s="2"/>
    </row>
    <row r="169" spans="1:23" ht="47.25" x14ac:dyDescent="0.25">
      <c r="A169" s="40" t="s">
        <v>333</v>
      </c>
      <c r="B169" s="41" t="s">
        <v>363</v>
      </c>
      <c r="C169" s="42" t="s">
        <v>364</v>
      </c>
      <c r="D169" s="65">
        <v>0.70199802999999994</v>
      </c>
      <c r="E169" s="108">
        <v>0</v>
      </c>
      <c r="F169" s="77">
        <f t="shared" si="66"/>
        <v>0.70199802999999994</v>
      </c>
      <c r="G169" s="65">
        <f t="shared" si="67"/>
        <v>0.70199802999999994</v>
      </c>
      <c r="H169" s="65">
        <f t="shared" si="63"/>
        <v>0.70129019999999997</v>
      </c>
      <c r="I169" s="65">
        <v>0</v>
      </c>
      <c r="J169" s="65">
        <v>0</v>
      </c>
      <c r="K169" s="65">
        <v>0</v>
      </c>
      <c r="L169" s="65">
        <v>0</v>
      </c>
      <c r="M169" s="65">
        <v>0</v>
      </c>
      <c r="N169" s="65">
        <v>0</v>
      </c>
      <c r="O169" s="65">
        <v>0.70199802999999994</v>
      </c>
      <c r="P169" s="65">
        <v>0.70129019999999997</v>
      </c>
      <c r="Q169" s="65">
        <f t="shared" si="64"/>
        <v>7.0782999999996488E-4</v>
      </c>
      <c r="R169" s="65">
        <f t="shared" si="65"/>
        <v>-7.0782999999996488E-4</v>
      </c>
      <c r="S169" s="113">
        <f t="shared" si="61"/>
        <v>-1.0083076728861545E-3</v>
      </c>
      <c r="T169" s="49" t="s">
        <v>32</v>
      </c>
      <c r="W169" s="2"/>
    </row>
    <row r="170" spans="1:23" ht="31.5" x14ac:dyDescent="0.25">
      <c r="A170" s="40" t="s">
        <v>333</v>
      </c>
      <c r="B170" s="41" t="s">
        <v>365</v>
      </c>
      <c r="C170" s="42" t="s">
        <v>366</v>
      </c>
      <c r="D170" s="65">
        <v>0.42430582</v>
      </c>
      <c r="E170" s="108">
        <v>0</v>
      </c>
      <c r="F170" s="77">
        <f t="shared" si="66"/>
        <v>0.42430582</v>
      </c>
      <c r="G170" s="65">
        <f t="shared" si="67"/>
        <v>0.42430582</v>
      </c>
      <c r="H170" s="65">
        <f t="shared" si="63"/>
        <v>0.42141600000000001</v>
      </c>
      <c r="I170" s="65">
        <v>0</v>
      </c>
      <c r="J170" s="65">
        <v>0</v>
      </c>
      <c r="K170" s="65">
        <v>0</v>
      </c>
      <c r="L170" s="65">
        <v>0</v>
      </c>
      <c r="M170" s="65">
        <v>0</v>
      </c>
      <c r="N170" s="65">
        <v>0</v>
      </c>
      <c r="O170" s="65">
        <v>0.42430582</v>
      </c>
      <c r="P170" s="65">
        <v>0.42141600000000001</v>
      </c>
      <c r="Q170" s="65">
        <f t="shared" si="64"/>
        <v>2.8898199999999874E-3</v>
      </c>
      <c r="R170" s="65">
        <f t="shared" si="65"/>
        <v>-2.8898199999999874E-3</v>
      </c>
      <c r="S170" s="113">
        <f t="shared" si="61"/>
        <v>-6.810700828944527E-3</v>
      </c>
      <c r="T170" s="49" t="s">
        <v>32</v>
      </c>
      <c r="W170" s="2"/>
    </row>
    <row r="171" spans="1:23" ht="47.25" x14ac:dyDescent="0.25">
      <c r="A171" s="40" t="s">
        <v>333</v>
      </c>
      <c r="B171" s="41" t="s">
        <v>367</v>
      </c>
      <c r="C171" s="42" t="s">
        <v>368</v>
      </c>
      <c r="D171" s="65">
        <v>0.32979418799999999</v>
      </c>
      <c r="E171" s="108">
        <v>0</v>
      </c>
      <c r="F171" s="77">
        <f t="shared" si="66"/>
        <v>0.32979418799999999</v>
      </c>
      <c r="G171" s="65">
        <f t="shared" si="67"/>
        <v>0.32979418799999999</v>
      </c>
      <c r="H171" s="65">
        <f t="shared" si="63"/>
        <v>0.32979599999999998</v>
      </c>
      <c r="I171" s="65">
        <v>0</v>
      </c>
      <c r="J171" s="65">
        <v>0</v>
      </c>
      <c r="K171" s="65">
        <v>0</v>
      </c>
      <c r="L171" s="65">
        <v>0.32979599999999998</v>
      </c>
      <c r="M171" s="65">
        <v>0.32979418799999999</v>
      </c>
      <c r="N171" s="65">
        <v>0</v>
      </c>
      <c r="O171" s="65">
        <v>0</v>
      </c>
      <c r="P171" s="65">
        <v>0</v>
      </c>
      <c r="Q171" s="65">
        <f t="shared" si="64"/>
        <v>-1.8119999999899328E-6</v>
      </c>
      <c r="R171" s="65">
        <f t="shared" si="65"/>
        <v>1.8119999999899328E-6</v>
      </c>
      <c r="S171" s="113">
        <f t="shared" si="61"/>
        <v>5.4943357582454816E-6</v>
      </c>
      <c r="T171" s="49" t="s">
        <v>32</v>
      </c>
      <c r="W171" s="2"/>
    </row>
    <row r="172" spans="1:23" ht="47.25" x14ac:dyDescent="0.25">
      <c r="A172" s="40" t="s">
        <v>333</v>
      </c>
      <c r="B172" s="41" t="s">
        <v>369</v>
      </c>
      <c r="C172" s="42" t="s">
        <v>370</v>
      </c>
      <c r="D172" s="65">
        <v>1.30584224</v>
      </c>
      <c r="E172" s="108">
        <v>0</v>
      </c>
      <c r="F172" s="77">
        <f t="shared" si="66"/>
        <v>1.30584224</v>
      </c>
      <c r="G172" s="65">
        <f t="shared" si="67"/>
        <v>1.30584224</v>
      </c>
      <c r="H172" s="65">
        <f t="shared" si="63"/>
        <v>1.2041916000000001</v>
      </c>
      <c r="I172" s="65">
        <v>0</v>
      </c>
      <c r="J172" s="65">
        <v>0</v>
      </c>
      <c r="K172" s="65">
        <v>1.2041916000000001</v>
      </c>
      <c r="L172" s="65">
        <v>1.2041916000000001</v>
      </c>
      <c r="M172" s="65">
        <v>0</v>
      </c>
      <c r="N172" s="65">
        <v>0</v>
      </c>
      <c r="O172" s="65">
        <v>0.1016506399999999</v>
      </c>
      <c r="P172" s="65">
        <v>0</v>
      </c>
      <c r="Q172" s="65">
        <f t="shared" si="64"/>
        <v>0.1016506399999999</v>
      </c>
      <c r="R172" s="65">
        <f t="shared" si="65"/>
        <v>-0.1016506399999999</v>
      </c>
      <c r="S172" s="113">
        <f t="shared" si="61"/>
        <v>-7.7842971291846016E-2</v>
      </c>
      <c r="T172" s="49" t="s">
        <v>32</v>
      </c>
      <c r="W172" s="2"/>
    </row>
    <row r="173" spans="1:23" ht="47.25" x14ac:dyDescent="0.25">
      <c r="A173" s="40" t="s">
        <v>333</v>
      </c>
      <c r="B173" s="41" t="s">
        <v>371</v>
      </c>
      <c r="C173" s="42" t="s">
        <v>372</v>
      </c>
      <c r="D173" s="65">
        <v>0.56617679999999992</v>
      </c>
      <c r="E173" s="108">
        <v>0</v>
      </c>
      <c r="F173" s="77">
        <f t="shared" si="66"/>
        <v>0.56617679999999992</v>
      </c>
      <c r="G173" s="65">
        <f t="shared" si="67"/>
        <v>0.56617679999999992</v>
      </c>
      <c r="H173" s="65">
        <f t="shared" si="63"/>
        <v>0.56617200000000001</v>
      </c>
      <c r="I173" s="65">
        <v>0</v>
      </c>
      <c r="J173" s="65">
        <v>0</v>
      </c>
      <c r="K173" s="65">
        <v>0.56617679999999992</v>
      </c>
      <c r="L173" s="65">
        <v>0.56617200000000001</v>
      </c>
      <c r="M173" s="65">
        <v>0</v>
      </c>
      <c r="N173" s="65">
        <v>0</v>
      </c>
      <c r="O173" s="65">
        <v>0</v>
      </c>
      <c r="P173" s="65">
        <v>0</v>
      </c>
      <c r="Q173" s="65">
        <f t="shared" si="64"/>
        <v>4.7999999999159826E-6</v>
      </c>
      <c r="R173" s="65">
        <f t="shared" si="65"/>
        <v>-4.7999999999159826E-6</v>
      </c>
      <c r="S173" s="113">
        <f t="shared" si="61"/>
        <v>-8.4779171451673462E-6</v>
      </c>
      <c r="T173" s="49" t="s">
        <v>32</v>
      </c>
      <c r="W173" s="2"/>
    </row>
    <row r="174" spans="1:23" ht="47.25" x14ac:dyDescent="0.25">
      <c r="A174" s="40" t="s">
        <v>333</v>
      </c>
      <c r="B174" s="41" t="s">
        <v>373</v>
      </c>
      <c r="C174" s="42" t="s">
        <v>374</v>
      </c>
      <c r="D174" s="65">
        <v>1.2041916000000001</v>
      </c>
      <c r="E174" s="108">
        <v>0</v>
      </c>
      <c r="F174" s="77">
        <f t="shared" si="66"/>
        <v>1.2041916000000001</v>
      </c>
      <c r="G174" s="65">
        <f t="shared" si="67"/>
        <v>1.2041916000000001</v>
      </c>
      <c r="H174" s="65">
        <f t="shared" si="63"/>
        <v>1.2041916000000001</v>
      </c>
      <c r="I174" s="65">
        <v>0</v>
      </c>
      <c r="J174" s="65">
        <v>0</v>
      </c>
      <c r="K174" s="65">
        <v>1.2041916000000001</v>
      </c>
      <c r="L174" s="65">
        <v>1.2041916000000001</v>
      </c>
      <c r="M174" s="65">
        <v>0</v>
      </c>
      <c r="N174" s="65">
        <v>0</v>
      </c>
      <c r="O174" s="65">
        <v>0</v>
      </c>
      <c r="P174" s="65">
        <v>0</v>
      </c>
      <c r="Q174" s="65">
        <f t="shared" si="64"/>
        <v>0</v>
      </c>
      <c r="R174" s="65">
        <f t="shared" si="65"/>
        <v>0</v>
      </c>
      <c r="S174" s="113">
        <f t="shared" si="61"/>
        <v>0</v>
      </c>
      <c r="T174" s="49" t="s">
        <v>32</v>
      </c>
      <c r="W174" s="2"/>
    </row>
    <row r="175" spans="1:23" ht="31.5" x14ac:dyDescent="0.25">
      <c r="A175" s="40" t="s">
        <v>333</v>
      </c>
      <c r="B175" s="41" t="s">
        <v>375</v>
      </c>
      <c r="C175" s="42" t="s">
        <v>376</v>
      </c>
      <c r="D175" s="65">
        <v>2.9643930999999997</v>
      </c>
      <c r="E175" s="108">
        <v>0</v>
      </c>
      <c r="F175" s="77">
        <f t="shared" si="66"/>
        <v>2.9643930999999997</v>
      </c>
      <c r="G175" s="65">
        <f t="shared" si="67"/>
        <v>2.9643930999999997</v>
      </c>
      <c r="H175" s="65">
        <f t="shared" si="63"/>
        <v>2.7426408000000002</v>
      </c>
      <c r="I175" s="65">
        <v>0</v>
      </c>
      <c r="J175" s="65">
        <v>0</v>
      </c>
      <c r="K175" s="65">
        <v>0</v>
      </c>
      <c r="L175" s="65">
        <v>0</v>
      </c>
      <c r="M175" s="65">
        <v>0</v>
      </c>
      <c r="N175" s="65">
        <v>0</v>
      </c>
      <c r="O175" s="65">
        <v>2.9643930999999997</v>
      </c>
      <c r="P175" s="65">
        <v>2.7426408000000002</v>
      </c>
      <c r="Q175" s="65">
        <f t="shared" si="64"/>
        <v>0.22175229999999946</v>
      </c>
      <c r="R175" s="65">
        <f t="shared" si="65"/>
        <v>-0.22175229999999946</v>
      </c>
      <c r="S175" s="113">
        <f t="shared" si="61"/>
        <v>-7.4805294884811149E-2</v>
      </c>
      <c r="T175" s="49" t="s">
        <v>32</v>
      </c>
      <c r="W175" s="2"/>
    </row>
    <row r="176" spans="1:23" ht="47.25" x14ac:dyDescent="0.25">
      <c r="A176" s="40" t="s">
        <v>333</v>
      </c>
      <c r="B176" s="41" t="s">
        <v>377</v>
      </c>
      <c r="C176" s="42" t="s">
        <v>378</v>
      </c>
      <c r="D176" s="65">
        <v>0.33098219000000001</v>
      </c>
      <c r="E176" s="108">
        <v>0</v>
      </c>
      <c r="F176" s="77">
        <f t="shared" si="66"/>
        <v>0.33098219000000001</v>
      </c>
      <c r="G176" s="65">
        <f t="shared" si="67"/>
        <v>0.33098219000000001</v>
      </c>
      <c r="H176" s="65">
        <f t="shared" si="63"/>
        <v>0.29760000000000003</v>
      </c>
      <c r="I176" s="65">
        <v>0</v>
      </c>
      <c r="J176" s="65">
        <v>0</v>
      </c>
      <c r="K176" s="65">
        <v>0</v>
      </c>
      <c r="L176" s="65">
        <v>0</v>
      </c>
      <c r="M176" s="65">
        <v>0</v>
      </c>
      <c r="N176" s="65">
        <v>0</v>
      </c>
      <c r="O176" s="65">
        <v>0.33098219000000001</v>
      </c>
      <c r="P176" s="65">
        <v>0.29760000000000003</v>
      </c>
      <c r="Q176" s="65">
        <f t="shared" si="64"/>
        <v>3.3382189999999978E-2</v>
      </c>
      <c r="R176" s="65">
        <f t="shared" si="65"/>
        <v>-3.3382189999999978E-2</v>
      </c>
      <c r="S176" s="113">
        <f t="shared" si="61"/>
        <v>-0.10085796459320055</v>
      </c>
      <c r="T176" s="49" t="s">
        <v>348</v>
      </c>
      <c r="W176" s="2"/>
    </row>
    <row r="177" spans="1:23" ht="47.25" x14ac:dyDescent="0.25">
      <c r="A177" s="40" t="s">
        <v>333</v>
      </c>
      <c r="B177" s="41" t="s">
        <v>379</v>
      </c>
      <c r="C177" s="42" t="s">
        <v>380</v>
      </c>
      <c r="D177" s="65">
        <v>0.33098219000000001</v>
      </c>
      <c r="E177" s="108">
        <v>0</v>
      </c>
      <c r="F177" s="77">
        <f t="shared" si="66"/>
        <v>0.33098219000000001</v>
      </c>
      <c r="G177" s="65">
        <f t="shared" si="67"/>
        <v>0.33098219000000001</v>
      </c>
      <c r="H177" s="65">
        <f t="shared" si="63"/>
        <v>0.29760000000000003</v>
      </c>
      <c r="I177" s="65">
        <v>0</v>
      </c>
      <c r="J177" s="65">
        <v>0</v>
      </c>
      <c r="K177" s="65">
        <v>0</v>
      </c>
      <c r="L177" s="65">
        <v>0</v>
      </c>
      <c r="M177" s="65">
        <v>0</v>
      </c>
      <c r="N177" s="65">
        <v>0</v>
      </c>
      <c r="O177" s="65">
        <v>0.33098219000000001</v>
      </c>
      <c r="P177" s="65">
        <v>0.29760000000000003</v>
      </c>
      <c r="Q177" s="65">
        <f t="shared" si="64"/>
        <v>3.3382189999999978E-2</v>
      </c>
      <c r="R177" s="65">
        <f t="shared" si="65"/>
        <v>-3.3382189999999978E-2</v>
      </c>
      <c r="S177" s="113">
        <f t="shared" si="61"/>
        <v>-0.10085796459320055</v>
      </c>
      <c r="T177" s="49" t="s">
        <v>348</v>
      </c>
      <c r="W177" s="2"/>
    </row>
    <row r="178" spans="1:23" ht="47.25" x14ac:dyDescent="0.25">
      <c r="A178" s="40" t="s">
        <v>333</v>
      </c>
      <c r="B178" s="41" t="s">
        <v>381</v>
      </c>
      <c r="C178" s="42" t="s">
        <v>382</v>
      </c>
      <c r="D178" s="65">
        <v>0.30477860000000001</v>
      </c>
      <c r="E178" s="108">
        <v>0</v>
      </c>
      <c r="F178" s="77">
        <f t="shared" si="66"/>
        <v>0.30477860000000001</v>
      </c>
      <c r="G178" s="65">
        <f t="shared" si="67"/>
        <v>0.30477860000000001</v>
      </c>
      <c r="H178" s="65">
        <f t="shared" si="63"/>
        <v>0.29760000000000003</v>
      </c>
      <c r="I178" s="65">
        <v>0</v>
      </c>
      <c r="J178" s="65">
        <v>0</v>
      </c>
      <c r="K178" s="65">
        <v>0</v>
      </c>
      <c r="L178" s="65">
        <v>0</v>
      </c>
      <c r="M178" s="65">
        <v>0</v>
      </c>
      <c r="N178" s="65">
        <v>0</v>
      </c>
      <c r="O178" s="65">
        <v>0.30477860000000001</v>
      </c>
      <c r="P178" s="65">
        <v>0.29760000000000003</v>
      </c>
      <c r="Q178" s="65">
        <f t="shared" si="64"/>
        <v>7.1785999999999794E-3</v>
      </c>
      <c r="R178" s="65">
        <f t="shared" si="65"/>
        <v>-7.1785999999999794E-3</v>
      </c>
      <c r="S178" s="113">
        <f t="shared" si="61"/>
        <v>-2.3553490960323262E-2</v>
      </c>
      <c r="T178" s="49" t="s">
        <v>32</v>
      </c>
      <c r="W178" s="2"/>
    </row>
    <row r="179" spans="1:23" ht="47.25" x14ac:dyDescent="0.25">
      <c r="A179" s="40" t="s">
        <v>333</v>
      </c>
      <c r="B179" s="41" t="s">
        <v>383</v>
      </c>
      <c r="C179" s="42" t="s">
        <v>384</v>
      </c>
      <c r="D179" s="65">
        <v>0.33098219000000001</v>
      </c>
      <c r="E179" s="108">
        <v>0</v>
      </c>
      <c r="F179" s="77">
        <f t="shared" si="66"/>
        <v>0.33098219000000001</v>
      </c>
      <c r="G179" s="65">
        <f t="shared" si="67"/>
        <v>0.33098219000000001</v>
      </c>
      <c r="H179" s="65">
        <f t="shared" si="63"/>
        <v>0.29760000000000003</v>
      </c>
      <c r="I179" s="65">
        <v>0</v>
      </c>
      <c r="J179" s="65">
        <v>0</v>
      </c>
      <c r="K179" s="65">
        <v>0</v>
      </c>
      <c r="L179" s="65">
        <v>0</v>
      </c>
      <c r="M179" s="65">
        <v>0</v>
      </c>
      <c r="N179" s="65">
        <v>0</v>
      </c>
      <c r="O179" s="65">
        <v>0.33098219000000001</v>
      </c>
      <c r="P179" s="65">
        <v>0.29760000000000003</v>
      </c>
      <c r="Q179" s="65">
        <f t="shared" si="64"/>
        <v>3.3382189999999978E-2</v>
      </c>
      <c r="R179" s="65">
        <f t="shared" si="65"/>
        <v>-3.3382189999999978E-2</v>
      </c>
      <c r="S179" s="113">
        <f t="shared" si="61"/>
        <v>-0.10085796459320055</v>
      </c>
      <c r="T179" s="49" t="s">
        <v>32</v>
      </c>
      <c r="W179" s="2"/>
    </row>
    <row r="180" spans="1:23" ht="47.25" x14ac:dyDescent="0.25">
      <c r="A180" s="40" t="s">
        <v>333</v>
      </c>
      <c r="B180" s="41" t="s">
        <v>385</v>
      </c>
      <c r="C180" s="42" t="s">
        <v>386</v>
      </c>
      <c r="D180" s="65">
        <v>0.33098219000000001</v>
      </c>
      <c r="E180" s="108">
        <v>0</v>
      </c>
      <c r="F180" s="77">
        <f t="shared" si="66"/>
        <v>0.33098219000000001</v>
      </c>
      <c r="G180" s="65">
        <f t="shared" si="67"/>
        <v>0.33098219000000001</v>
      </c>
      <c r="H180" s="65">
        <f t="shared" si="63"/>
        <v>0.29760000000000003</v>
      </c>
      <c r="I180" s="65">
        <v>0</v>
      </c>
      <c r="J180" s="65">
        <v>0</v>
      </c>
      <c r="K180" s="65">
        <v>0</v>
      </c>
      <c r="L180" s="65">
        <v>0</v>
      </c>
      <c r="M180" s="65">
        <v>0</v>
      </c>
      <c r="N180" s="65">
        <v>0</v>
      </c>
      <c r="O180" s="65">
        <v>0.33098219000000001</v>
      </c>
      <c r="P180" s="65">
        <v>0.29760000000000003</v>
      </c>
      <c r="Q180" s="65">
        <f t="shared" si="64"/>
        <v>3.3382189999999978E-2</v>
      </c>
      <c r="R180" s="65">
        <f t="shared" si="65"/>
        <v>-3.3382189999999978E-2</v>
      </c>
      <c r="S180" s="113">
        <f t="shared" si="61"/>
        <v>-0.10085796459320055</v>
      </c>
      <c r="T180" s="49" t="s">
        <v>32</v>
      </c>
      <c r="W180" s="2"/>
    </row>
    <row r="181" spans="1:23" ht="31.5" x14ac:dyDescent="0.25">
      <c r="A181" s="40" t="s">
        <v>333</v>
      </c>
      <c r="B181" s="41" t="s">
        <v>387</v>
      </c>
      <c r="C181" s="42" t="s">
        <v>388</v>
      </c>
      <c r="D181" s="65">
        <v>0.15872399999999998</v>
      </c>
      <c r="E181" s="108">
        <v>0</v>
      </c>
      <c r="F181" s="77">
        <f t="shared" si="66"/>
        <v>0.15872399999999998</v>
      </c>
      <c r="G181" s="65">
        <f t="shared" si="67"/>
        <v>0.15872399999999998</v>
      </c>
      <c r="H181" s="65">
        <f t="shared" si="63"/>
        <v>0.15872399999999998</v>
      </c>
      <c r="I181" s="65">
        <v>0</v>
      </c>
      <c r="J181" s="65">
        <v>0</v>
      </c>
      <c r="K181" s="65">
        <v>0</v>
      </c>
      <c r="L181" s="65">
        <v>0</v>
      </c>
      <c r="M181" s="65">
        <v>0.15872399999999998</v>
      </c>
      <c r="N181" s="65">
        <v>0.15872399999999998</v>
      </c>
      <c r="O181" s="65">
        <v>0</v>
      </c>
      <c r="P181" s="65">
        <v>0</v>
      </c>
      <c r="Q181" s="65">
        <f t="shared" si="64"/>
        <v>0</v>
      </c>
      <c r="R181" s="65">
        <f t="shared" si="65"/>
        <v>0</v>
      </c>
      <c r="S181" s="113">
        <f t="shared" si="61"/>
        <v>0</v>
      </c>
      <c r="T181" s="49" t="s">
        <v>32</v>
      </c>
      <c r="W181" s="2"/>
    </row>
    <row r="182" spans="1:23" ht="47.25" x14ac:dyDescent="0.25">
      <c r="A182" s="40" t="s">
        <v>333</v>
      </c>
      <c r="B182" s="41" t="s">
        <v>389</v>
      </c>
      <c r="C182" s="42" t="s">
        <v>390</v>
      </c>
      <c r="D182" s="65">
        <v>0.31745760000000001</v>
      </c>
      <c r="E182" s="108">
        <v>0</v>
      </c>
      <c r="F182" s="77">
        <f t="shared" si="66"/>
        <v>0.31745760000000001</v>
      </c>
      <c r="G182" s="65">
        <f t="shared" si="67"/>
        <v>0.31745760000000001</v>
      </c>
      <c r="H182" s="65">
        <f t="shared" si="63"/>
        <v>0.31745760000000001</v>
      </c>
      <c r="I182" s="65">
        <v>0</v>
      </c>
      <c r="J182" s="65">
        <v>0</v>
      </c>
      <c r="K182" s="65">
        <v>0</v>
      </c>
      <c r="L182" s="65">
        <v>0</v>
      </c>
      <c r="M182" s="65">
        <v>0.31745760000000001</v>
      </c>
      <c r="N182" s="65">
        <v>0.31745760000000001</v>
      </c>
      <c r="O182" s="65">
        <v>0</v>
      </c>
      <c r="P182" s="65">
        <v>0</v>
      </c>
      <c r="Q182" s="65">
        <f t="shared" si="64"/>
        <v>0</v>
      </c>
      <c r="R182" s="65">
        <f t="shared" si="65"/>
        <v>0</v>
      </c>
      <c r="S182" s="113">
        <f t="shared" si="61"/>
        <v>0</v>
      </c>
      <c r="T182" s="49" t="s">
        <v>32</v>
      </c>
      <c r="W182" s="2"/>
    </row>
    <row r="183" spans="1:23" ht="31.5" x14ac:dyDescent="0.25">
      <c r="A183" s="40" t="s">
        <v>333</v>
      </c>
      <c r="B183" s="41" t="s">
        <v>391</v>
      </c>
      <c r="C183" s="42" t="s">
        <v>392</v>
      </c>
      <c r="D183" s="65">
        <v>0.15872399999999998</v>
      </c>
      <c r="E183" s="108">
        <v>0</v>
      </c>
      <c r="F183" s="77">
        <f t="shared" si="66"/>
        <v>0.15872399999999998</v>
      </c>
      <c r="G183" s="65">
        <f t="shared" si="67"/>
        <v>0.15872399999999998</v>
      </c>
      <c r="H183" s="65">
        <f t="shared" si="63"/>
        <v>0.15872399999999998</v>
      </c>
      <c r="I183" s="65">
        <v>0</v>
      </c>
      <c r="J183" s="65">
        <v>0</v>
      </c>
      <c r="K183" s="65">
        <v>0</v>
      </c>
      <c r="L183" s="65">
        <v>0</v>
      </c>
      <c r="M183" s="65">
        <v>0.15872399999999998</v>
      </c>
      <c r="N183" s="65">
        <v>0.15872399999999998</v>
      </c>
      <c r="O183" s="65">
        <v>0</v>
      </c>
      <c r="P183" s="65">
        <v>0</v>
      </c>
      <c r="Q183" s="65">
        <f t="shared" si="64"/>
        <v>0</v>
      </c>
      <c r="R183" s="65">
        <f t="shared" si="65"/>
        <v>0</v>
      </c>
      <c r="S183" s="113">
        <f t="shared" si="61"/>
        <v>0</v>
      </c>
      <c r="T183" s="49" t="s">
        <v>32</v>
      </c>
      <c r="W183" s="2"/>
    </row>
    <row r="184" spans="1:23" ht="31.5" x14ac:dyDescent="0.25">
      <c r="A184" s="40" t="s">
        <v>333</v>
      </c>
      <c r="B184" s="41" t="s">
        <v>393</v>
      </c>
      <c r="C184" s="42" t="s">
        <v>394</v>
      </c>
      <c r="D184" s="65">
        <v>0.15872399999999998</v>
      </c>
      <c r="E184" s="108">
        <v>0</v>
      </c>
      <c r="F184" s="77">
        <f t="shared" si="66"/>
        <v>0.15872399999999998</v>
      </c>
      <c r="G184" s="65">
        <f t="shared" si="67"/>
        <v>0.15872399999999998</v>
      </c>
      <c r="H184" s="65">
        <f t="shared" si="63"/>
        <v>0.15872399999999998</v>
      </c>
      <c r="I184" s="65">
        <v>0</v>
      </c>
      <c r="J184" s="65">
        <v>0</v>
      </c>
      <c r="K184" s="65">
        <v>0</v>
      </c>
      <c r="L184" s="65">
        <v>0</v>
      </c>
      <c r="M184" s="65">
        <v>0.15872399999999998</v>
      </c>
      <c r="N184" s="65">
        <v>0.15872399999999998</v>
      </c>
      <c r="O184" s="65">
        <v>0</v>
      </c>
      <c r="P184" s="65">
        <v>0</v>
      </c>
      <c r="Q184" s="65">
        <f t="shared" si="64"/>
        <v>0</v>
      </c>
      <c r="R184" s="65">
        <f t="shared" si="65"/>
        <v>0</v>
      </c>
      <c r="S184" s="113">
        <f t="shared" si="61"/>
        <v>0</v>
      </c>
      <c r="T184" s="49" t="s">
        <v>32</v>
      </c>
      <c r="W184" s="2"/>
    </row>
    <row r="185" spans="1:23" ht="47.25" x14ac:dyDescent="0.25">
      <c r="A185" s="40" t="s">
        <v>333</v>
      </c>
      <c r="B185" s="41" t="s">
        <v>395</v>
      </c>
      <c r="C185" s="42" t="s">
        <v>396</v>
      </c>
      <c r="D185" s="65">
        <v>0.71523661000000005</v>
      </c>
      <c r="E185" s="108">
        <v>0</v>
      </c>
      <c r="F185" s="77">
        <f t="shared" si="66"/>
        <v>0.71523661000000005</v>
      </c>
      <c r="G185" s="65">
        <f t="shared" si="67"/>
        <v>0.71523661000000005</v>
      </c>
      <c r="H185" s="65">
        <f t="shared" si="63"/>
        <v>0</v>
      </c>
      <c r="I185" s="65">
        <v>0</v>
      </c>
      <c r="J185" s="65">
        <v>0</v>
      </c>
      <c r="K185" s="65">
        <v>0</v>
      </c>
      <c r="L185" s="65">
        <v>0</v>
      </c>
      <c r="M185" s="65">
        <v>0</v>
      </c>
      <c r="N185" s="65">
        <v>0</v>
      </c>
      <c r="O185" s="65">
        <v>0.71523661000000005</v>
      </c>
      <c r="P185" s="65">
        <v>0</v>
      </c>
      <c r="Q185" s="65">
        <f t="shared" si="64"/>
        <v>0.71523661000000005</v>
      </c>
      <c r="R185" s="65">
        <f t="shared" si="65"/>
        <v>-0.71523661000000005</v>
      </c>
      <c r="S185" s="113">
        <f t="shared" si="61"/>
        <v>-1</v>
      </c>
      <c r="T185" s="49" t="s">
        <v>397</v>
      </c>
      <c r="W185" s="2"/>
    </row>
    <row r="186" spans="1:23" ht="31.5" x14ac:dyDescent="0.25">
      <c r="A186" s="40" t="s">
        <v>333</v>
      </c>
      <c r="B186" s="41" t="s">
        <v>398</v>
      </c>
      <c r="C186" s="42" t="s">
        <v>399</v>
      </c>
      <c r="D186" s="65">
        <v>0.10041921999999999</v>
      </c>
      <c r="E186" s="108">
        <v>0</v>
      </c>
      <c r="F186" s="77">
        <f t="shared" si="66"/>
        <v>0.10041921999999999</v>
      </c>
      <c r="G186" s="65">
        <f t="shared" si="67"/>
        <v>0.10041921999999999</v>
      </c>
      <c r="H186" s="65">
        <f t="shared" si="63"/>
        <v>0.15959999999999999</v>
      </c>
      <c r="I186" s="65">
        <v>0</v>
      </c>
      <c r="J186" s="65">
        <v>0</v>
      </c>
      <c r="K186" s="65">
        <v>0</v>
      </c>
      <c r="L186" s="65">
        <v>0</v>
      </c>
      <c r="M186" s="65">
        <v>0</v>
      </c>
      <c r="N186" s="65">
        <v>0</v>
      </c>
      <c r="O186" s="65">
        <v>0.10041921999999999</v>
      </c>
      <c r="P186" s="65">
        <v>0.15959999999999999</v>
      </c>
      <c r="Q186" s="65">
        <f t="shared" si="64"/>
        <v>-5.9180780000000002E-2</v>
      </c>
      <c r="R186" s="65">
        <f t="shared" si="65"/>
        <v>5.9180780000000002E-2</v>
      </c>
      <c r="S186" s="113">
        <f t="shared" si="61"/>
        <v>0.58933718067119034</v>
      </c>
      <c r="T186" s="49" t="s">
        <v>345</v>
      </c>
      <c r="W186" s="2"/>
    </row>
    <row r="187" spans="1:23" ht="31.5" x14ac:dyDescent="0.25">
      <c r="A187" s="40" t="s">
        <v>333</v>
      </c>
      <c r="B187" s="41" t="s">
        <v>400</v>
      </c>
      <c r="C187" s="42" t="s">
        <v>401</v>
      </c>
      <c r="D187" s="65">
        <v>0.14973764000000001</v>
      </c>
      <c r="E187" s="108">
        <v>0</v>
      </c>
      <c r="F187" s="77">
        <f t="shared" si="66"/>
        <v>0.14973764000000001</v>
      </c>
      <c r="G187" s="65">
        <f t="shared" si="67"/>
        <v>0.14973764000000001</v>
      </c>
      <c r="H187" s="65">
        <f t="shared" si="63"/>
        <v>0.10199999999999999</v>
      </c>
      <c r="I187" s="65">
        <v>0</v>
      </c>
      <c r="J187" s="65">
        <v>0</v>
      </c>
      <c r="K187" s="65">
        <v>0</v>
      </c>
      <c r="L187" s="65">
        <v>0</v>
      </c>
      <c r="M187" s="65">
        <v>0</v>
      </c>
      <c r="N187" s="65">
        <v>0</v>
      </c>
      <c r="O187" s="65">
        <v>0.14973764000000001</v>
      </c>
      <c r="P187" s="65">
        <v>0.10199999999999999</v>
      </c>
      <c r="Q187" s="65">
        <f t="shared" si="64"/>
        <v>4.7737640000000012E-2</v>
      </c>
      <c r="R187" s="65">
        <f t="shared" si="65"/>
        <v>-4.7737640000000012E-2</v>
      </c>
      <c r="S187" s="113">
        <f t="shared" si="61"/>
        <v>-0.31880855074248537</v>
      </c>
      <c r="T187" s="49" t="s">
        <v>348</v>
      </c>
      <c r="W187" s="2"/>
    </row>
    <row r="188" spans="1:23" ht="31.5" x14ac:dyDescent="0.25">
      <c r="A188" s="40" t="s">
        <v>333</v>
      </c>
      <c r="B188" s="41" t="s">
        <v>402</v>
      </c>
      <c r="C188" s="42" t="s">
        <v>403</v>
      </c>
      <c r="D188" s="65">
        <v>0.14973764000000001</v>
      </c>
      <c r="E188" s="108">
        <v>0</v>
      </c>
      <c r="F188" s="77">
        <f t="shared" si="66"/>
        <v>0.14973764000000001</v>
      </c>
      <c r="G188" s="65">
        <f t="shared" si="67"/>
        <v>0.14973764000000001</v>
      </c>
      <c r="H188" s="65">
        <f t="shared" si="63"/>
        <v>0.10199999999999999</v>
      </c>
      <c r="I188" s="65">
        <v>0</v>
      </c>
      <c r="J188" s="65">
        <v>0</v>
      </c>
      <c r="K188" s="65">
        <v>0</v>
      </c>
      <c r="L188" s="65">
        <v>0</v>
      </c>
      <c r="M188" s="65">
        <v>0</v>
      </c>
      <c r="N188" s="65">
        <v>0</v>
      </c>
      <c r="O188" s="65">
        <v>0.14973764000000001</v>
      </c>
      <c r="P188" s="65">
        <v>0.10199999999999999</v>
      </c>
      <c r="Q188" s="65">
        <f t="shared" si="64"/>
        <v>4.7737640000000012E-2</v>
      </c>
      <c r="R188" s="65">
        <f t="shared" si="65"/>
        <v>-4.7737640000000012E-2</v>
      </c>
      <c r="S188" s="113">
        <f t="shared" si="61"/>
        <v>-0.31880855074248537</v>
      </c>
      <c r="T188" s="49" t="s">
        <v>348</v>
      </c>
      <c r="W188" s="2"/>
    </row>
    <row r="189" spans="1:23" ht="31.5" x14ac:dyDescent="0.25">
      <c r="A189" s="40" t="s">
        <v>333</v>
      </c>
      <c r="B189" s="41" t="s">
        <v>404</v>
      </c>
      <c r="C189" s="42" t="s">
        <v>405</v>
      </c>
      <c r="D189" s="65">
        <v>7.6889150000000003E-2</v>
      </c>
      <c r="E189" s="108">
        <v>0</v>
      </c>
      <c r="F189" s="77">
        <f t="shared" si="66"/>
        <v>7.6889150000000003E-2</v>
      </c>
      <c r="G189" s="65">
        <f t="shared" si="67"/>
        <v>7.6889150000000003E-2</v>
      </c>
      <c r="H189" s="65">
        <f t="shared" si="63"/>
        <v>9.1799999999999993E-2</v>
      </c>
      <c r="I189" s="65">
        <v>0</v>
      </c>
      <c r="J189" s="65">
        <v>0</v>
      </c>
      <c r="K189" s="65">
        <v>0</v>
      </c>
      <c r="L189" s="65">
        <v>0</v>
      </c>
      <c r="M189" s="65">
        <v>0</v>
      </c>
      <c r="N189" s="65">
        <v>0</v>
      </c>
      <c r="O189" s="65">
        <v>7.6889150000000003E-2</v>
      </c>
      <c r="P189" s="65">
        <v>9.1799999999999993E-2</v>
      </c>
      <c r="Q189" s="65">
        <f t="shared" si="64"/>
        <v>-1.4910849999999989E-2</v>
      </c>
      <c r="R189" s="65">
        <f t="shared" si="65"/>
        <v>1.4910849999999989E-2</v>
      </c>
      <c r="S189" s="113">
        <f t="shared" si="61"/>
        <v>0.19392658131869045</v>
      </c>
      <c r="T189" s="49" t="s">
        <v>345</v>
      </c>
      <c r="W189" s="2"/>
    </row>
    <row r="190" spans="1:23" ht="31.5" x14ac:dyDescent="0.25">
      <c r="A190" s="40" t="s">
        <v>333</v>
      </c>
      <c r="B190" s="41" t="s">
        <v>406</v>
      </c>
      <c r="C190" s="42" t="s">
        <v>407</v>
      </c>
      <c r="D190" s="65">
        <v>7.6889150000000003E-2</v>
      </c>
      <c r="E190" s="108">
        <v>0</v>
      </c>
      <c r="F190" s="77">
        <f t="shared" si="66"/>
        <v>7.6889150000000003E-2</v>
      </c>
      <c r="G190" s="65">
        <f t="shared" si="67"/>
        <v>7.6889150000000003E-2</v>
      </c>
      <c r="H190" s="65">
        <f t="shared" si="63"/>
        <v>9.1799999999999993E-2</v>
      </c>
      <c r="I190" s="65">
        <v>0</v>
      </c>
      <c r="J190" s="65">
        <v>0</v>
      </c>
      <c r="K190" s="65">
        <v>0</v>
      </c>
      <c r="L190" s="65">
        <v>0</v>
      </c>
      <c r="M190" s="65">
        <v>0</v>
      </c>
      <c r="N190" s="65">
        <v>0</v>
      </c>
      <c r="O190" s="65">
        <v>7.6889150000000003E-2</v>
      </c>
      <c r="P190" s="65">
        <v>9.1799999999999993E-2</v>
      </c>
      <c r="Q190" s="65">
        <f t="shared" si="64"/>
        <v>-1.4910849999999989E-2</v>
      </c>
      <c r="R190" s="65">
        <f t="shared" si="65"/>
        <v>1.4910849999999989E-2</v>
      </c>
      <c r="S190" s="113">
        <f t="shared" si="61"/>
        <v>0.19392658131869045</v>
      </c>
      <c r="T190" s="49" t="s">
        <v>345</v>
      </c>
      <c r="W190" s="2"/>
    </row>
    <row r="191" spans="1:23" ht="31.5" x14ac:dyDescent="0.25">
      <c r="A191" s="40" t="s">
        <v>333</v>
      </c>
      <c r="B191" s="41" t="s">
        <v>408</v>
      </c>
      <c r="C191" s="42" t="s">
        <v>409</v>
      </c>
      <c r="D191" s="65">
        <v>0.41521226</v>
      </c>
      <c r="E191" s="108">
        <v>0</v>
      </c>
      <c r="F191" s="77">
        <f t="shared" si="66"/>
        <v>0.41521226</v>
      </c>
      <c r="G191" s="65">
        <f t="shared" si="67"/>
        <v>0.41521226</v>
      </c>
      <c r="H191" s="65">
        <f t="shared" si="63"/>
        <v>0</v>
      </c>
      <c r="I191" s="65">
        <v>0</v>
      </c>
      <c r="J191" s="65">
        <v>0</v>
      </c>
      <c r="K191" s="65">
        <v>0</v>
      </c>
      <c r="L191" s="65">
        <v>0</v>
      </c>
      <c r="M191" s="65">
        <v>0</v>
      </c>
      <c r="N191" s="65">
        <v>0</v>
      </c>
      <c r="O191" s="65">
        <v>0.41521226</v>
      </c>
      <c r="P191" s="65">
        <v>0</v>
      </c>
      <c r="Q191" s="65">
        <f t="shared" si="64"/>
        <v>0.41521226</v>
      </c>
      <c r="R191" s="65">
        <f t="shared" si="65"/>
        <v>-0.41521226</v>
      </c>
      <c r="S191" s="113">
        <f t="shared" si="61"/>
        <v>-1</v>
      </c>
      <c r="T191" s="49" t="s">
        <v>410</v>
      </c>
      <c r="W191" s="2"/>
    </row>
    <row r="192" spans="1:23" ht="31.5" x14ac:dyDescent="0.25">
      <c r="A192" s="40" t="s">
        <v>333</v>
      </c>
      <c r="B192" s="41" t="s">
        <v>411</v>
      </c>
      <c r="C192" s="42" t="s">
        <v>412</v>
      </c>
      <c r="D192" s="65">
        <v>0.27679656999999996</v>
      </c>
      <c r="E192" s="108">
        <v>0</v>
      </c>
      <c r="F192" s="77">
        <f t="shared" si="66"/>
        <v>0.27679656999999996</v>
      </c>
      <c r="G192" s="65">
        <f t="shared" si="67"/>
        <v>0.27679656999999996</v>
      </c>
      <c r="H192" s="65">
        <f t="shared" si="63"/>
        <v>0.23400000000000001</v>
      </c>
      <c r="I192" s="65">
        <v>0</v>
      </c>
      <c r="J192" s="65">
        <v>0</v>
      </c>
      <c r="K192" s="65">
        <v>0</v>
      </c>
      <c r="L192" s="65">
        <v>0</v>
      </c>
      <c r="M192" s="65">
        <v>0</v>
      </c>
      <c r="N192" s="65">
        <v>0</v>
      </c>
      <c r="O192" s="65">
        <v>0.27679656999999996</v>
      </c>
      <c r="P192" s="65">
        <v>0.23400000000000001</v>
      </c>
      <c r="Q192" s="65">
        <f t="shared" si="64"/>
        <v>4.279656999999995E-2</v>
      </c>
      <c r="R192" s="65">
        <f t="shared" si="65"/>
        <v>-4.279656999999995E-2</v>
      </c>
      <c r="S192" s="113">
        <f t="shared" si="61"/>
        <v>-0.15461380175339584</v>
      </c>
      <c r="T192" s="49" t="s">
        <v>348</v>
      </c>
      <c r="W192" s="2"/>
    </row>
    <row r="193" spans="1:23" ht="31.5" x14ac:dyDescent="0.25">
      <c r="A193" s="40" t="s">
        <v>333</v>
      </c>
      <c r="B193" s="41" t="s">
        <v>413</v>
      </c>
      <c r="C193" s="42" t="s">
        <v>414</v>
      </c>
      <c r="D193" s="65">
        <v>0.31198621000000004</v>
      </c>
      <c r="E193" s="108">
        <v>0</v>
      </c>
      <c r="F193" s="77">
        <f t="shared" si="66"/>
        <v>0.31198621000000004</v>
      </c>
      <c r="G193" s="65">
        <f t="shared" si="67"/>
        <v>0.31198621000000004</v>
      </c>
      <c r="H193" s="65">
        <f t="shared" si="63"/>
        <v>0.09</v>
      </c>
      <c r="I193" s="65">
        <v>0</v>
      </c>
      <c r="J193" s="65">
        <v>0</v>
      </c>
      <c r="K193" s="65">
        <v>0</v>
      </c>
      <c r="L193" s="65">
        <v>0</v>
      </c>
      <c r="M193" s="65">
        <v>0</v>
      </c>
      <c r="N193" s="65">
        <v>0</v>
      </c>
      <c r="O193" s="65">
        <v>0.31198621000000004</v>
      </c>
      <c r="P193" s="65">
        <v>0.09</v>
      </c>
      <c r="Q193" s="65">
        <f t="shared" si="64"/>
        <v>0.22198621000000004</v>
      </c>
      <c r="R193" s="65">
        <f t="shared" si="65"/>
        <v>-0.22198621000000004</v>
      </c>
      <c r="S193" s="113">
        <f t="shared" si="61"/>
        <v>-0.71152571134474185</v>
      </c>
      <c r="T193" s="49" t="s">
        <v>348</v>
      </c>
      <c r="W193" s="2"/>
    </row>
    <row r="194" spans="1:23" ht="47.25" x14ac:dyDescent="0.25">
      <c r="A194" s="40" t="s">
        <v>333</v>
      </c>
      <c r="B194" s="41" t="s">
        <v>415</v>
      </c>
      <c r="C194" s="42" t="s">
        <v>416</v>
      </c>
      <c r="D194" s="65">
        <v>0.11295015999999999</v>
      </c>
      <c r="E194" s="108">
        <v>0</v>
      </c>
      <c r="F194" s="77">
        <f t="shared" si="66"/>
        <v>0.11295015999999999</v>
      </c>
      <c r="G194" s="65">
        <f t="shared" si="67"/>
        <v>0.11295015999999999</v>
      </c>
      <c r="H194" s="65">
        <f t="shared" si="63"/>
        <v>0.09</v>
      </c>
      <c r="I194" s="65">
        <v>0</v>
      </c>
      <c r="J194" s="65">
        <v>0</v>
      </c>
      <c r="K194" s="65">
        <v>0</v>
      </c>
      <c r="L194" s="65">
        <v>0</v>
      </c>
      <c r="M194" s="65">
        <v>0</v>
      </c>
      <c r="N194" s="65">
        <v>0</v>
      </c>
      <c r="O194" s="65">
        <v>0.11295015999999999</v>
      </c>
      <c r="P194" s="65">
        <v>0.09</v>
      </c>
      <c r="Q194" s="65">
        <f t="shared" si="64"/>
        <v>2.2950159999999997E-2</v>
      </c>
      <c r="R194" s="65">
        <f t="shared" si="65"/>
        <v>-2.2950159999999997E-2</v>
      </c>
      <c r="S194" s="113">
        <f t="shared" si="61"/>
        <v>-0.20318837972429607</v>
      </c>
      <c r="T194" s="49" t="s">
        <v>348</v>
      </c>
      <c r="W194" s="2"/>
    </row>
    <row r="195" spans="1:23" ht="31.5" x14ac:dyDescent="0.25">
      <c r="A195" s="40" t="s">
        <v>333</v>
      </c>
      <c r="B195" s="41" t="s">
        <v>417</v>
      </c>
      <c r="C195" s="42" t="s">
        <v>418</v>
      </c>
      <c r="D195" s="65">
        <v>0.14838059999999997</v>
      </c>
      <c r="E195" s="108">
        <v>0</v>
      </c>
      <c r="F195" s="77">
        <f t="shared" si="66"/>
        <v>0.14838059999999997</v>
      </c>
      <c r="G195" s="65">
        <f t="shared" si="67"/>
        <v>0.14838059999999997</v>
      </c>
      <c r="H195" s="65">
        <f t="shared" si="63"/>
        <v>0.16800000000000001</v>
      </c>
      <c r="I195" s="65">
        <v>0</v>
      </c>
      <c r="J195" s="65">
        <v>0</v>
      </c>
      <c r="K195" s="65">
        <v>0</v>
      </c>
      <c r="L195" s="65">
        <v>0</v>
      </c>
      <c r="M195" s="65">
        <v>0</v>
      </c>
      <c r="N195" s="65">
        <v>0</v>
      </c>
      <c r="O195" s="65">
        <v>0.14838059999999997</v>
      </c>
      <c r="P195" s="65">
        <v>0.16800000000000001</v>
      </c>
      <c r="Q195" s="65">
        <f t="shared" si="64"/>
        <v>-1.9619400000000037E-2</v>
      </c>
      <c r="R195" s="65">
        <f t="shared" si="65"/>
        <v>1.9619400000000037E-2</v>
      </c>
      <c r="S195" s="113">
        <f t="shared" si="61"/>
        <v>0.13222348474126699</v>
      </c>
      <c r="T195" s="49" t="s">
        <v>348</v>
      </c>
      <c r="W195" s="2"/>
    </row>
    <row r="196" spans="1:23" ht="31.5" x14ac:dyDescent="0.25">
      <c r="A196" s="40" t="s">
        <v>333</v>
      </c>
      <c r="B196" s="41" t="s">
        <v>419</v>
      </c>
      <c r="C196" s="42" t="s">
        <v>420</v>
      </c>
      <c r="D196" s="65">
        <v>0.1224089</v>
      </c>
      <c r="E196" s="108">
        <v>0</v>
      </c>
      <c r="F196" s="77">
        <f t="shared" si="66"/>
        <v>0.1224089</v>
      </c>
      <c r="G196" s="65">
        <f t="shared" si="67"/>
        <v>0.1224089</v>
      </c>
      <c r="H196" s="65">
        <f t="shared" si="63"/>
        <v>0.1008</v>
      </c>
      <c r="I196" s="65">
        <v>0</v>
      </c>
      <c r="J196" s="65">
        <v>0</v>
      </c>
      <c r="K196" s="65">
        <v>0</v>
      </c>
      <c r="L196" s="65">
        <v>0</v>
      </c>
      <c r="M196" s="65">
        <v>0</v>
      </c>
      <c r="N196" s="65">
        <v>0</v>
      </c>
      <c r="O196" s="65">
        <v>0.1224089</v>
      </c>
      <c r="P196" s="65">
        <v>0.1008</v>
      </c>
      <c r="Q196" s="65">
        <f t="shared" si="64"/>
        <v>2.16089E-2</v>
      </c>
      <c r="R196" s="65">
        <f t="shared" si="65"/>
        <v>-2.16089E-2</v>
      </c>
      <c r="S196" s="113">
        <f t="shared" si="61"/>
        <v>-0.17653046469660294</v>
      </c>
      <c r="T196" s="49" t="s">
        <v>348</v>
      </c>
      <c r="W196" s="2"/>
    </row>
    <row r="197" spans="1:23" ht="31.5" x14ac:dyDescent="0.25">
      <c r="A197" s="40" t="s">
        <v>333</v>
      </c>
      <c r="B197" s="41" t="s">
        <v>421</v>
      </c>
      <c r="C197" s="42" t="s">
        <v>422</v>
      </c>
      <c r="D197" s="65">
        <v>0.1224089</v>
      </c>
      <c r="E197" s="108">
        <v>0</v>
      </c>
      <c r="F197" s="77">
        <f t="shared" si="66"/>
        <v>0.1224089</v>
      </c>
      <c r="G197" s="65">
        <f t="shared" si="67"/>
        <v>0.1224089</v>
      </c>
      <c r="H197" s="65">
        <f t="shared" si="63"/>
        <v>7.1999999999999995E-2</v>
      </c>
      <c r="I197" s="65">
        <v>0</v>
      </c>
      <c r="J197" s="65">
        <v>0</v>
      </c>
      <c r="K197" s="65">
        <v>0</v>
      </c>
      <c r="L197" s="65">
        <v>0</v>
      </c>
      <c r="M197" s="65">
        <v>0</v>
      </c>
      <c r="N197" s="65">
        <v>0</v>
      </c>
      <c r="O197" s="65">
        <v>0.1224089</v>
      </c>
      <c r="P197" s="65">
        <v>7.1999999999999995E-2</v>
      </c>
      <c r="Q197" s="65">
        <f t="shared" si="64"/>
        <v>5.0408900000000006E-2</v>
      </c>
      <c r="R197" s="65">
        <f t="shared" si="65"/>
        <v>-5.0408900000000006E-2</v>
      </c>
      <c r="S197" s="113">
        <f t="shared" si="61"/>
        <v>-0.41180747478328789</v>
      </c>
      <c r="T197" s="49" t="s">
        <v>348</v>
      </c>
      <c r="W197" s="2"/>
    </row>
    <row r="198" spans="1:23" ht="31.5" x14ac:dyDescent="0.25">
      <c r="A198" s="40" t="s">
        <v>333</v>
      </c>
      <c r="B198" s="41" t="s">
        <v>423</v>
      </c>
      <c r="C198" s="42" t="s">
        <v>424</v>
      </c>
      <c r="D198" s="65">
        <v>0.1224089</v>
      </c>
      <c r="E198" s="108">
        <v>0</v>
      </c>
      <c r="F198" s="77">
        <f t="shared" si="66"/>
        <v>0.1224089</v>
      </c>
      <c r="G198" s="65">
        <f t="shared" si="67"/>
        <v>0.1224089</v>
      </c>
      <c r="H198" s="65">
        <f t="shared" si="63"/>
        <v>0.1008</v>
      </c>
      <c r="I198" s="65">
        <v>0</v>
      </c>
      <c r="J198" s="65">
        <v>0</v>
      </c>
      <c r="K198" s="65">
        <v>0</v>
      </c>
      <c r="L198" s="65">
        <v>0</v>
      </c>
      <c r="M198" s="65">
        <v>0</v>
      </c>
      <c r="N198" s="65">
        <v>0</v>
      </c>
      <c r="O198" s="65">
        <v>0.1224089</v>
      </c>
      <c r="P198" s="65">
        <v>0.1008</v>
      </c>
      <c r="Q198" s="65">
        <f t="shared" si="64"/>
        <v>2.16089E-2</v>
      </c>
      <c r="R198" s="65">
        <f t="shared" si="65"/>
        <v>-2.16089E-2</v>
      </c>
      <c r="S198" s="113">
        <f t="shared" si="61"/>
        <v>-0.17653046469660294</v>
      </c>
      <c r="T198" s="49" t="s">
        <v>348</v>
      </c>
      <c r="W198" s="2"/>
    </row>
    <row r="199" spans="1:23" ht="47.25" x14ac:dyDescent="0.25">
      <c r="A199" s="40" t="s">
        <v>333</v>
      </c>
      <c r="B199" s="41" t="s">
        <v>425</v>
      </c>
      <c r="C199" s="42" t="s">
        <v>426</v>
      </c>
      <c r="D199" s="65">
        <v>0.52984727999999992</v>
      </c>
      <c r="E199" s="108">
        <v>0</v>
      </c>
      <c r="F199" s="77">
        <f t="shared" si="66"/>
        <v>0.52984727999999992</v>
      </c>
      <c r="G199" s="65">
        <f t="shared" si="67"/>
        <v>0.52984727999999992</v>
      </c>
      <c r="H199" s="65">
        <f t="shared" si="63"/>
        <v>0.55000199999999999</v>
      </c>
      <c r="I199" s="65">
        <v>0</v>
      </c>
      <c r="J199" s="65">
        <v>0</v>
      </c>
      <c r="K199" s="65">
        <v>0</v>
      </c>
      <c r="L199" s="65">
        <v>0.55000199999999999</v>
      </c>
      <c r="M199" s="65">
        <v>0.52984727999999992</v>
      </c>
      <c r="N199" s="65">
        <v>0</v>
      </c>
      <c r="O199" s="65">
        <v>0</v>
      </c>
      <c r="P199" s="65">
        <v>0</v>
      </c>
      <c r="Q199" s="65">
        <f t="shared" si="64"/>
        <v>-2.015472000000007E-2</v>
      </c>
      <c r="R199" s="65">
        <f t="shared" si="65"/>
        <v>2.015472000000007E-2</v>
      </c>
      <c r="S199" s="113">
        <f t="shared" si="61"/>
        <v>3.8038734482132422E-2</v>
      </c>
      <c r="T199" s="49" t="s">
        <v>32</v>
      </c>
      <c r="W199" s="2"/>
    </row>
    <row r="200" spans="1:23" ht="47.25" x14ac:dyDescent="0.25">
      <c r="A200" s="40" t="s">
        <v>333</v>
      </c>
      <c r="B200" s="41" t="s">
        <v>427</v>
      </c>
      <c r="C200" s="42" t="s">
        <v>428</v>
      </c>
      <c r="D200" s="65">
        <v>0.94574399999999992</v>
      </c>
      <c r="E200" s="108">
        <v>0</v>
      </c>
      <c r="F200" s="77">
        <f t="shared" si="66"/>
        <v>0.94574399999999992</v>
      </c>
      <c r="G200" s="65">
        <f t="shared" si="67"/>
        <v>0.94574399999999992</v>
      </c>
      <c r="H200" s="65">
        <f t="shared" si="63"/>
        <v>0.94295399999999996</v>
      </c>
      <c r="I200" s="65">
        <v>0</v>
      </c>
      <c r="J200" s="65">
        <v>0</v>
      </c>
      <c r="K200" s="65">
        <v>0</v>
      </c>
      <c r="L200" s="65">
        <v>0</v>
      </c>
      <c r="M200" s="65">
        <v>0</v>
      </c>
      <c r="N200" s="65">
        <v>0</v>
      </c>
      <c r="O200" s="65">
        <v>0.94574399999999992</v>
      </c>
      <c r="P200" s="65">
        <v>0.94295399999999996</v>
      </c>
      <c r="Q200" s="65">
        <f t="shared" si="64"/>
        <v>2.7899999999999592E-3</v>
      </c>
      <c r="R200" s="65">
        <f t="shared" si="65"/>
        <v>-2.7899999999999592E-3</v>
      </c>
      <c r="S200" s="113">
        <f t="shared" si="61"/>
        <v>-2.950058366746138E-3</v>
      </c>
      <c r="T200" s="49" t="s">
        <v>32</v>
      </c>
      <c r="W200" s="2"/>
    </row>
    <row r="201" spans="1:23" ht="47.25" x14ac:dyDescent="0.25">
      <c r="A201" s="40" t="s">
        <v>333</v>
      </c>
      <c r="B201" s="41" t="s">
        <v>429</v>
      </c>
      <c r="C201" s="42" t="s">
        <v>430</v>
      </c>
      <c r="D201" s="65">
        <v>0.84581728999999994</v>
      </c>
      <c r="E201" s="108">
        <v>0</v>
      </c>
      <c r="F201" s="77">
        <f t="shared" si="66"/>
        <v>0.84581728999999994</v>
      </c>
      <c r="G201" s="65">
        <f t="shared" si="67"/>
        <v>0.84581728999999994</v>
      </c>
      <c r="H201" s="65">
        <f t="shared" si="63"/>
        <v>0.87119172</v>
      </c>
      <c r="I201" s="65">
        <v>0</v>
      </c>
      <c r="J201" s="65">
        <v>0</v>
      </c>
      <c r="K201" s="65">
        <v>0</v>
      </c>
      <c r="L201" s="65">
        <v>0</v>
      </c>
      <c r="M201" s="65">
        <v>0</v>
      </c>
      <c r="N201" s="65">
        <v>0</v>
      </c>
      <c r="O201" s="65">
        <v>0.84581728999999994</v>
      </c>
      <c r="P201" s="65">
        <v>0.87119172</v>
      </c>
      <c r="Q201" s="65">
        <f t="shared" si="64"/>
        <v>-2.5374430000000059E-2</v>
      </c>
      <c r="R201" s="65">
        <f t="shared" si="65"/>
        <v>2.5374430000000059E-2</v>
      </c>
      <c r="S201" s="113">
        <f t="shared" si="61"/>
        <v>2.9999895131015898E-2</v>
      </c>
      <c r="T201" s="49" t="s">
        <v>32</v>
      </c>
      <c r="W201" s="2"/>
    </row>
    <row r="202" spans="1:23" ht="47.25" x14ac:dyDescent="0.25">
      <c r="A202" s="40" t="s">
        <v>333</v>
      </c>
      <c r="B202" s="41" t="s">
        <v>431</v>
      </c>
      <c r="C202" s="42" t="s">
        <v>432</v>
      </c>
      <c r="D202" s="65">
        <v>0.84581728999999994</v>
      </c>
      <c r="E202" s="108">
        <v>0</v>
      </c>
      <c r="F202" s="77">
        <f t="shared" si="66"/>
        <v>0.84581728999999994</v>
      </c>
      <c r="G202" s="65">
        <f t="shared" si="67"/>
        <v>0.84581728999999994</v>
      </c>
      <c r="H202" s="65">
        <f t="shared" si="63"/>
        <v>0.87119172</v>
      </c>
      <c r="I202" s="65">
        <v>0</v>
      </c>
      <c r="J202" s="65">
        <v>0</v>
      </c>
      <c r="K202" s="65">
        <v>0</v>
      </c>
      <c r="L202" s="65">
        <v>0</v>
      </c>
      <c r="M202" s="65">
        <v>0</v>
      </c>
      <c r="N202" s="65">
        <v>0</v>
      </c>
      <c r="O202" s="65">
        <v>0.84581728999999994</v>
      </c>
      <c r="P202" s="65">
        <v>0.87119172</v>
      </c>
      <c r="Q202" s="65">
        <f t="shared" si="64"/>
        <v>-2.5374430000000059E-2</v>
      </c>
      <c r="R202" s="65">
        <f t="shared" si="65"/>
        <v>2.5374430000000059E-2</v>
      </c>
      <c r="S202" s="113">
        <f t="shared" si="61"/>
        <v>2.9999895131015898E-2</v>
      </c>
      <c r="T202" s="49" t="s">
        <v>32</v>
      </c>
      <c r="W202" s="2"/>
    </row>
    <row r="203" spans="1:23" ht="47.25" x14ac:dyDescent="0.25">
      <c r="A203" s="40" t="s">
        <v>333</v>
      </c>
      <c r="B203" s="41" t="s">
        <v>433</v>
      </c>
      <c r="C203" s="42" t="s">
        <v>434</v>
      </c>
      <c r="D203" s="65">
        <v>0.31916523999999996</v>
      </c>
      <c r="E203" s="108">
        <v>0</v>
      </c>
      <c r="F203" s="77">
        <f t="shared" si="66"/>
        <v>0.31916523999999996</v>
      </c>
      <c r="G203" s="65">
        <f t="shared" si="67"/>
        <v>0.31916523999999996</v>
      </c>
      <c r="H203" s="65">
        <f t="shared" si="63"/>
        <v>0.32854680000000003</v>
      </c>
      <c r="I203" s="65">
        <v>0</v>
      </c>
      <c r="J203" s="65">
        <v>0</v>
      </c>
      <c r="K203" s="65">
        <v>0</v>
      </c>
      <c r="L203" s="65">
        <v>0</v>
      </c>
      <c r="M203" s="65">
        <v>0.31916523999999996</v>
      </c>
      <c r="N203" s="65">
        <v>0.32854680000000003</v>
      </c>
      <c r="O203" s="65">
        <v>0</v>
      </c>
      <c r="P203" s="65">
        <v>0</v>
      </c>
      <c r="Q203" s="65">
        <f t="shared" si="64"/>
        <v>-9.3815600000000665E-3</v>
      </c>
      <c r="R203" s="65">
        <f t="shared" si="65"/>
        <v>9.3815600000000665E-3</v>
      </c>
      <c r="S203" s="113">
        <f t="shared" si="61"/>
        <v>2.9394053061668205E-2</v>
      </c>
      <c r="T203" s="49" t="s">
        <v>32</v>
      </c>
      <c r="W203" s="2"/>
    </row>
    <row r="204" spans="1:23" ht="47.25" x14ac:dyDescent="0.25">
      <c r="A204" s="40" t="s">
        <v>333</v>
      </c>
      <c r="B204" s="41" t="s">
        <v>435</v>
      </c>
      <c r="C204" s="42" t="s">
        <v>436</v>
      </c>
      <c r="D204" s="65">
        <v>0.84581728999999994</v>
      </c>
      <c r="E204" s="108">
        <v>0</v>
      </c>
      <c r="F204" s="77">
        <f t="shared" si="66"/>
        <v>0.84581728999999994</v>
      </c>
      <c r="G204" s="65">
        <f t="shared" si="67"/>
        <v>0.84581728999999994</v>
      </c>
      <c r="H204" s="65">
        <f t="shared" si="63"/>
        <v>0.87119172</v>
      </c>
      <c r="I204" s="65">
        <v>0</v>
      </c>
      <c r="J204" s="65">
        <v>0</v>
      </c>
      <c r="K204" s="65">
        <v>0</v>
      </c>
      <c r="L204" s="65">
        <v>0</v>
      </c>
      <c r="M204" s="65">
        <v>0</v>
      </c>
      <c r="N204" s="65">
        <v>0</v>
      </c>
      <c r="O204" s="65">
        <v>0.84581728999999994</v>
      </c>
      <c r="P204" s="65">
        <v>0.87119172</v>
      </c>
      <c r="Q204" s="65">
        <f t="shared" si="64"/>
        <v>-2.5374430000000059E-2</v>
      </c>
      <c r="R204" s="65">
        <f t="shared" si="65"/>
        <v>2.5374430000000059E-2</v>
      </c>
      <c r="S204" s="113">
        <f t="shared" si="61"/>
        <v>2.9999895131015898E-2</v>
      </c>
      <c r="T204" s="49" t="s">
        <v>32</v>
      </c>
      <c r="W204" s="2"/>
    </row>
    <row r="205" spans="1:23" ht="31.5" x14ac:dyDescent="0.25">
      <c r="A205" s="40" t="s">
        <v>333</v>
      </c>
      <c r="B205" s="41" t="s">
        <v>437</v>
      </c>
      <c r="C205" s="42" t="s">
        <v>438</v>
      </c>
      <c r="D205" s="65">
        <v>0.28000000000000003</v>
      </c>
      <c r="E205" s="108">
        <v>0</v>
      </c>
      <c r="F205" s="77">
        <f t="shared" si="66"/>
        <v>0.28000000000000003</v>
      </c>
      <c r="G205" s="65">
        <f t="shared" si="67"/>
        <v>0.27999999999999997</v>
      </c>
      <c r="H205" s="65">
        <f t="shared" si="63"/>
        <v>0.28000000000000003</v>
      </c>
      <c r="I205" s="65">
        <v>0</v>
      </c>
      <c r="J205" s="65">
        <v>0</v>
      </c>
      <c r="K205" s="65">
        <v>0.27999999999999997</v>
      </c>
      <c r="L205" s="65">
        <v>0.28000000000000003</v>
      </c>
      <c r="M205" s="65">
        <v>0</v>
      </c>
      <c r="N205" s="65">
        <v>0</v>
      </c>
      <c r="O205" s="65">
        <v>0</v>
      </c>
      <c r="P205" s="65">
        <v>0</v>
      </c>
      <c r="Q205" s="65">
        <f t="shared" si="64"/>
        <v>0</v>
      </c>
      <c r="R205" s="65">
        <f t="shared" si="65"/>
        <v>0</v>
      </c>
      <c r="S205" s="113">
        <f t="shared" si="61"/>
        <v>0</v>
      </c>
      <c r="T205" s="49" t="s">
        <v>32</v>
      </c>
      <c r="W205" s="2"/>
    </row>
    <row r="206" spans="1:23" ht="47.25" x14ac:dyDescent="0.25">
      <c r="A206" s="40" t="s">
        <v>333</v>
      </c>
      <c r="B206" s="41" t="s">
        <v>439</v>
      </c>
      <c r="C206" s="42" t="s">
        <v>440</v>
      </c>
      <c r="D206" s="65">
        <v>3.8389740000000003</v>
      </c>
      <c r="E206" s="108">
        <v>0</v>
      </c>
      <c r="F206" s="77">
        <f t="shared" si="66"/>
        <v>3.8389740000000003</v>
      </c>
      <c r="G206" s="65">
        <f t="shared" si="67"/>
        <v>3.8389740000000003</v>
      </c>
      <c r="H206" s="65">
        <f t="shared" si="63"/>
        <v>0</v>
      </c>
      <c r="I206" s="65">
        <v>0</v>
      </c>
      <c r="J206" s="65">
        <v>0</v>
      </c>
      <c r="K206" s="65">
        <v>0</v>
      </c>
      <c r="L206" s="65">
        <v>0</v>
      </c>
      <c r="M206" s="65">
        <v>0</v>
      </c>
      <c r="N206" s="65">
        <v>0</v>
      </c>
      <c r="O206" s="65">
        <v>3.8389740000000003</v>
      </c>
      <c r="P206" s="65">
        <v>0</v>
      </c>
      <c r="Q206" s="65">
        <f t="shared" si="64"/>
        <v>3.8389740000000003</v>
      </c>
      <c r="R206" s="65">
        <f t="shared" si="65"/>
        <v>-3.8389740000000003</v>
      </c>
      <c r="S206" s="113">
        <f t="shared" si="61"/>
        <v>-1</v>
      </c>
      <c r="T206" s="49" t="s">
        <v>441</v>
      </c>
      <c r="W206" s="2"/>
    </row>
    <row r="207" spans="1:23" ht="47.25" x14ac:dyDescent="0.25">
      <c r="A207" s="40" t="s">
        <v>333</v>
      </c>
      <c r="B207" s="41" t="s">
        <v>442</v>
      </c>
      <c r="C207" s="42" t="s">
        <v>443</v>
      </c>
      <c r="D207" s="65">
        <v>0.3348486</v>
      </c>
      <c r="E207" s="108">
        <v>0</v>
      </c>
      <c r="F207" s="77">
        <f t="shared" si="66"/>
        <v>0.3348486</v>
      </c>
      <c r="G207" s="65">
        <f t="shared" si="67"/>
        <v>0.3348486</v>
      </c>
      <c r="H207" s="65">
        <f t="shared" si="63"/>
        <v>0.31919999999999998</v>
      </c>
      <c r="I207" s="65">
        <v>0</v>
      </c>
      <c r="J207" s="65">
        <v>0</v>
      </c>
      <c r="K207" s="65">
        <v>0</v>
      </c>
      <c r="L207" s="65">
        <v>0</v>
      </c>
      <c r="M207" s="65">
        <v>0</v>
      </c>
      <c r="N207" s="65">
        <v>0</v>
      </c>
      <c r="O207" s="65">
        <v>0.3348486</v>
      </c>
      <c r="P207" s="65">
        <v>0.31919999999999998</v>
      </c>
      <c r="Q207" s="65">
        <f t="shared" si="64"/>
        <v>1.5648600000000012E-2</v>
      </c>
      <c r="R207" s="65">
        <f t="shared" si="65"/>
        <v>-1.5648600000000012E-2</v>
      </c>
      <c r="S207" s="113">
        <f t="shared" si="61"/>
        <v>-4.6733359494410348E-2</v>
      </c>
      <c r="T207" s="49" t="s">
        <v>32</v>
      </c>
      <c r="W207" s="2"/>
    </row>
    <row r="208" spans="1:23" ht="63" x14ac:dyDescent="0.25">
      <c r="A208" s="40" t="s">
        <v>333</v>
      </c>
      <c r="B208" s="41" t="s">
        <v>444</v>
      </c>
      <c r="C208" s="42" t="s">
        <v>445</v>
      </c>
      <c r="D208" s="65">
        <v>0.48585590000000001</v>
      </c>
      <c r="E208" s="108">
        <v>0</v>
      </c>
      <c r="F208" s="77">
        <f t="shared" si="66"/>
        <v>0.48585590000000001</v>
      </c>
      <c r="G208" s="65">
        <f t="shared" si="67"/>
        <v>0.48585590000000001</v>
      </c>
      <c r="H208" s="65">
        <f t="shared" si="63"/>
        <v>0.38519999999999999</v>
      </c>
      <c r="I208" s="65">
        <v>0</v>
      </c>
      <c r="J208" s="65">
        <v>0</v>
      </c>
      <c r="K208" s="65">
        <v>0.38519999999999999</v>
      </c>
      <c r="L208" s="65">
        <v>0.38519999999999999</v>
      </c>
      <c r="M208" s="65">
        <v>0</v>
      </c>
      <c r="N208" s="65">
        <v>0</v>
      </c>
      <c r="O208" s="65">
        <v>0.10065590000000002</v>
      </c>
      <c r="P208" s="65">
        <v>0</v>
      </c>
      <c r="Q208" s="65">
        <f t="shared" si="64"/>
        <v>0.10065590000000002</v>
      </c>
      <c r="R208" s="65">
        <f t="shared" si="65"/>
        <v>-0.10065590000000002</v>
      </c>
      <c r="S208" s="113">
        <f t="shared" si="61"/>
        <v>-0.20717233237262328</v>
      </c>
      <c r="T208" s="49" t="s">
        <v>348</v>
      </c>
      <c r="W208" s="2"/>
    </row>
    <row r="209" spans="1:23" ht="31.5" x14ac:dyDescent="0.25">
      <c r="A209" s="40" t="s">
        <v>333</v>
      </c>
      <c r="B209" s="41" t="s">
        <v>446</v>
      </c>
      <c r="C209" s="42" t="s">
        <v>447</v>
      </c>
      <c r="D209" s="65">
        <v>0.1028</v>
      </c>
      <c r="E209" s="108">
        <v>0</v>
      </c>
      <c r="F209" s="77">
        <f t="shared" si="66"/>
        <v>0.1028</v>
      </c>
      <c r="G209" s="65">
        <f t="shared" si="67"/>
        <v>0.1028</v>
      </c>
      <c r="H209" s="65">
        <f t="shared" si="63"/>
        <v>0.1028</v>
      </c>
      <c r="I209" s="65">
        <v>0</v>
      </c>
      <c r="J209" s="65">
        <v>0</v>
      </c>
      <c r="K209" s="65">
        <v>0.1028</v>
      </c>
      <c r="L209" s="65">
        <v>0.1028</v>
      </c>
      <c r="M209" s="65">
        <v>0</v>
      </c>
      <c r="N209" s="65">
        <v>0</v>
      </c>
      <c r="O209" s="65">
        <v>0</v>
      </c>
      <c r="P209" s="65">
        <v>0</v>
      </c>
      <c r="Q209" s="65">
        <f t="shared" si="64"/>
        <v>0</v>
      </c>
      <c r="R209" s="65">
        <f t="shared" si="65"/>
        <v>0</v>
      </c>
      <c r="S209" s="113">
        <f t="shared" si="61"/>
        <v>0</v>
      </c>
      <c r="T209" s="49" t="s">
        <v>32</v>
      </c>
      <c r="W209" s="2"/>
    </row>
    <row r="210" spans="1:23" ht="47.25" x14ac:dyDescent="0.25">
      <c r="A210" s="40" t="s">
        <v>333</v>
      </c>
      <c r="B210" s="41" t="s">
        <v>448</v>
      </c>
      <c r="C210" s="42" t="s">
        <v>449</v>
      </c>
      <c r="D210" s="65">
        <v>1.3841889599999999</v>
      </c>
      <c r="E210" s="108">
        <v>0</v>
      </c>
      <c r="F210" s="77">
        <f t="shared" si="66"/>
        <v>1.3841889599999999</v>
      </c>
      <c r="G210" s="65">
        <f t="shared" si="67"/>
        <v>0.68053560000000002</v>
      </c>
      <c r="H210" s="65">
        <f t="shared" si="63"/>
        <v>0.66</v>
      </c>
      <c r="I210" s="65">
        <v>0</v>
      </c>
      <c r="J210" s="65">
        <v>0</v>
      </c>
      <c r="K210" s="65">
        <v>0</v>
      </c>
      <c r="L210" s="65">
        <v>0</v>
      </c>
      <c r="M210" s="65">
        <v>0</v>
      </c>
      <c r="N210" s="65">
        <v>0.66</v>
      </c>
      <c r="O210" s="65">
        <v>0.68053560000000002</v>
      </c>
      <c r="P210" s="65">
        <v>0</v>
      </c>
      <c r="Q210" s="65">
        <f t="shared" si="64"/>
        <v>0.72418895999999988</v>
      </c>
      <c r="R210" s="65">
        <f t="shared" si="65"/>
        <v>-2.0535599999999987E-2</v>
      </c>
      <c r="S210" s="113">
        <f t="shared" si="61"/>
        <v>-3.0175644007455284E-2</v>
      </c>
      <c r="T210" s="49" t="s">
        <v>32</v>
      </c>
      <c r="W210" s="2"/>
    </row>
    <row r="211" spans="1:23" ht="31.5" x14ac:dyDescent="0.25">
      <c r="A211" s="40" t="s">
        <v>333</v>
      </c>
      <c r="B211" s="41" t="s">
        <v>450</v>
      </c>
      <c r="C211" s="42" t="s">
        <v>451</v>
      </c>
      <c r="D211" s="65">
        <v>0.65462334</v>
      </c>
      <c r="E211" s="108">
        <v>0</v>
      </c>
      <c r="F211" s="77">
        <f t="shared" si="66"/>
        <v>0.65462334</v>
      </c>
      <c r="G211" s="65">
        <f t="shared" si="67"/>
        <v>0.65462334</v>
      </c>
      <c r="H211" s="65">
        <f t="shared" si="63"/>
        <v>0.67547999999999997</v>
      </c>
      <c r="I211" s="65">
        <v>0</v>
      </c>
      <c r="J211" s="65">
        <v>0</v>
      </c>
      <c r="K211" s="65">
        <v>0</v>
      </c>
      <c r="L211" s="65">
        <v>0.67547999999999997</v>
      </c>
      <c r="M211" s="65">
        <v>0.65462334</v>
      </c>
      <c r="N211" s="65">
        <v>0</v>
      </c>
      <c r="O211" s="65">
        <v>0</v>
      </c>
      <c r="P211" s="65">
        <v>0</v>
      </c>
      <c r="Q211" s="65">
        <f t="shared" si="64"/>
        <v>-2.0856659999999971E-2</v>
      </c>
      <c r="R211" s="65">
        <f t="shared" si="65"/>
        <v>2.0856659999999971E-2</v>
      </c>
      <c r="S211" s="113">
        <f t="shared" si="61"/>
        <v>3.1860550526658538E-2</v>
      </c>
      <c r="T211" s="49" t="s">
        <v>32</v>
      </c>
      <c r="W211" s="2"/>
    </row>
    <row r="212" spans="1:23" ht="47.25" x14ac:dyDescent="0.25">
      <c r="A212" s="40" t="s">
        <v>333</v>
      </c>
      <c r="B212" s="41" t="s">
        <v>452</v>
      </c>
      <c r="C212" s="42" t="s">
        <v>453</v>
      </c>
      <c r="D212" s="65">
        <v>7.4241559999999998E-2</v>
      </c>
      <c r="E212" s="108">
        <v>0</v>
      </c>
      <c r="F212" s="77">
        <f t="shared" si="66"/>
        <v>7.4241559999999998E-2</v>
      </c>
      <c r="G212" s="65">
        <f t="shared" si="67"/>
        <v>7.4241559999999998E-2</v>
      </c>
      <c r="H212" s="65">
        <f t="shared" si="63"/>
        <v>8.0399999999999999E-2</v>
      </c>
      <c r="I212" s="65">
        <v>0</v>
      </c>
      <c r="J212" s="65">
        <v>0</v>
      </c>
      <c r="K212" s="65">
        <v>0</v>
      </c>
      <c r="L212" s="65">
        <v>0</v>
      </c>
      <c r="M212" s="65">
        <v>0</v>
      </c>
      <c r="N212" s="65">
        <v>0</v>
      </c>
      <c r="O212" s="65">
        <v>7.4241559999999998E-2</v>
      </c>
      <c r="P212" s="65">
        <v>8.0399999999999999E-2</v>
      </c>
      <c r="Q212" s="65">
        <f t="shared" si="64"/>
        <v>-6.1584400000000011E-3</v>
      </c>
      <c r="R212" s="65">
        <f t="shared" si="65"/>
        <v>6.1584400000000011E-3</v>
      </c>
      <c r="S212" s="113">
        <f t="shared" si="61"/>
        <v>8.2951381948331918E-2</v>
      </c>
      <c r="T212" s="49" t="s">
        <v>32</v>
      </c>
      <c r="W212" s="2"/>
    </row>
    <row r="213" spans="1:23" ht="31.5" x14ac:dyDescent="0.25">
      <c r="A213" s="40" t="s">
        <v>333</v>
      </c>
      <c r="B213" s="41" t="s">
        <v>454</v>
      </c>
      <c r="C213" s="42" t="s">
        <v>455</v>
      </c>
      <c r="D213" s="65">
        <v>0.1082282</v>
      </c>
      <c r="E213" s="108">
        <v>0</v>
      </c>
      <c r="F213" s="77">
        <f t="shared" si="66"/>
        <v>0.1082282</v>
      </c>
      <c r="G213" s="65">
        <f t="shared" si="67"/>
        <v>0.1082282</v>
      </c>
      <c r="H213" s="65">
        <f t="shared" si="63"/>
        <v>0.126084</v>
      </c>
      <c r="I213" s="65">
        <v>0</v>
      </c>
      <c r="J213" s="65">
        <v>0</v>
      </c>
      <c r="K213" s="65">
        <v>0</v>
      </c>
      <c r="L213" s="65">
        <v>0</v>
      </c>
      <c r="M213" s="65">
        <v>0</v>
      </c>
      <c r="N213" s="65">
        <v>0</v>
      </c>
      <c r="O213" s="65">
        <v>0.1082282</v>
      </c>
      <c r="P213" s="65">
        <v>0.126084</v>
      </c>
      <c r="Q213" s="65">
        <f t="shared" si="64"/>
        <v>-1.7855800000000005E-2</v>
      </c>
      <c r="R213" s="65">
        <f t="shared" si="65"/>
        <v>1.7855800000000005E-2</v>
      </c>
      <c r="S213" s="113">
        <f t="shared" ref="S213:S276" si="68">R213/(I213+K213+M213+O213)</f>
        <v>0.16498287876911938</v>
      </c>
      <c r="T213" s="49" t="s">
        <v>345</v>
      </c>
      <c r="W213" s="2"/>
    </row>
    <row r="214" spans="1:23" ht="47.25" x14ac:dyDescent="0.25">
      <c r="A214" s="40" t="s">
        <v>333</v>
      </c>
      <c r="B214" s="41" t="s">
        <v>456</v>
      </c>
      <c r="C214" s="42" t="s">
        <v>457</v>
      </c>
      <c r="D214" s="65">
        <v>0.16147210000000001</v>
      </c>
      <c r="E214" s="108">
        <v>0</v>
      </c>
      <c r="F214" s="77">
        <f t="shared" si="66"/>
        <v>0.16147210000000001</v>
      </c>
      <c r="G214" s="65">
        <f t="shared" si="67"/>
        <v>0.16147210000000001</v>
      </c>
      <c r="H214" s="65">
        <f t="shared" si="63"/>
        <v>0.15959999999999999</v>
      </c>
      <c r="I214" s="65">
        <v>0</v>
      </c>
      <c r="J214" s="65">
        <v>0</v>
      </c>
      <c r="K214" s="65">
        <v>0</v>
      </c>
      <c r="L214" s="65">
        <v>0</v>
      </c>
      <c r="M214" s="65">
        <v>0</v>
      </c>
      <c r="N214" s="65">
        <v>0</v>
      </c>
      <c r="O214" s="65">
        <v>0.16147210000000001</v>
      </c>
      <c r="P214" s="65">
        <v>0.15959999999999999</v>
      </c>
      <c r="Q214" s="65">
        <f t="shared" si="64"/>
        <v>1.8721000000000154E-3</v>
      </c>
      <c r="R214" s="65">
        <f t="shared" si="65"/>
        <v>-1.8721000000000154E-3</v>
      </c>
      <c r="S214" s="113">
        <f t="shared" si="68"/>
        <v>-1.1593953382658772E-2</v>
      </c>
      <c r="T214" s="49" t="s">
        <v>32</v>
      </c>
      <c r="W214" s="2"/>
    </row>
    <row r="215" spans="1:23" ht="31.5" x14ac:dyDescent="0.25">
      <c r="A215" s="40" t="s">
        <v>333</v>
      </c>
      <c r="B215" s="41" t="s">
        <v>458</v>
      </c>
      <c r="C215" s="42" t="s">
        <v>459</v>
      </c>
      <c r="D215" s="65">
        <v>0.21510673999999999</v>
      </c>
      <c r="E215" s="108">
        <v>0</v>
      </c>
      <c r="F215" s="77">
        <f t="shared" si="66"/>
        <v>0.21510673999999999</v>
      </c>
      <c r="G215" s="65">
        <f t="shared" si="67"/>
        <v>0.21510673999999999</v>
      </c>
      <c r="H215" s="65">
        <f t="shared" si="63"/>
        <v>0.26400000000000001</v>
      </c>
      <c r="I215" s="65">
        <v>0</v>
      </c>
      <c r="J215" s="65">
        <v>0</v>
      </c>
      <c r="K215" s="65">
        <v>0</v>
      </c>
      <c r="L215" s="65">
        <v>0</v>
      </c>
      <c r="M215" s="65">
        <v>0</v>
      </c>
      <c r="N215" s="65">
        <v>0</v>
      </c>
      <c r="O215" s="65">
        <v>0.21510673999999999</v>
      </c>
      <c r="P215" s="65">
        <v>0.26400000000000001</v>
      </c>
      <c r="Q215" s="65">
        <f t="shared" si="64"/>
        <v>-4.8893260000000022E-2</v>
      </c>
      <c r="R215" s="65">
        <f t="shared" si="65"/>
        <v>4.8893260000000022E-2</v>
      </c>
      <c r="S215" s="113">
        <f t="shared" si="68"/>
        <v>0.22729766626559458</v>
      </c>
      <c r="T215" s="49" t="s">
        <v>345</v>
      </c>
      <c r="W215" s="2"/>
    </row>
    <row r="216" spans="1:23" ht="31.5" x14ac:dyDescent="0.25">
      <c r="A216" s="40" t="s">
        <v>333</v>
      </c>
      <c r="B216" s="41" t="s">
        <v>460</v>
      </c>
      <c r="C216" s="60" t="s">
        <v>461</v>
      </c>
      <c r="D216" s="65">
        <v>0.1112336</v>
      </c>
      <c r="E216" s="108">
        <v>0</v>
      </c>
      <c r="F216" s="77">
        <f t="shared" si="66"/>
        <v>0.1112336</v>
      </c>
      <c r="G216" s="65">
        <f t="shared" si="67"/>
        <v>0.1112336</v>
      </c>
      <c r="H216" s="65">
        <f t="shared" si="63"/>
        <v>0.11434800000000001</v>
      </c>
      <c r="I216" s="65">
        <v>0</v>
      </c>
      <c r="J216" s="65">
        <v>0</v>
      </c>
      <c r="K216" s="65">
        <v>0</v>
      </c>
      <c r="L216" s="65">
        <v>0</v>
      </c>
      <c r="M216" s="65">
        <v>0</v>
      </c>
      <c r="N216" s="65">
        <v>0</v>
      </c>
      <c r="O216" s="65">
        <v>0.1112336</v>
      </c>
      <c r="P216" s="65">
        <v>0.11434800000000001</v>
      </c>
      <c r="Q216" s="65">
        <f t="shared" si="64"/>
        <v>-3.1144000000000033E-3</v>
      </c>
      <c r="R216" s="65">
        <f t="shared" si="65"/>
        <v>3.1144000000000033E-3</v>
      </c>
      <c r="S216" s="113">
        <f t="shared" si="68"/>
        <v>2.7998734195422995E-2</v>
      </c>
      <c r="T216" s="32" t="s">
        <v>32</v>
      </c>
      <c r="W216" s="2"/>
    </row>
    <row r="217" spans="1:23" ht="31.5" x14ac:dyDescent="0.25">
      <c r="A217" s="40" t="s">
        <v>333</v>
      </c>
      <c r="B217" s="41" t="s">
        <v>462</v>
      </c>
      <c r="C217" s="60" t="s">
        <v>463</v>
      </c>
      <c r="D217" s="65">
        <v>0.48560687999999991</v>
      </c>
      <c r="E217" s="108">
        <v>0</v>
      </c>
      <c r="F217" s="77">
        <f>D217-E217</f>
        <v>0.48560687999999991</v>
      </c>
      <c r="G217" s="65">
        <f t="shared" si="67"/>
        <v>0.48560687999999996</v>
      </c>
      <c r="H217" s="65">
        <f t="shared" si="63"/>
        <v>0.48560687999999996</v>
      </c>
      <c r="I217" s="65">
        <v>0.48560687999999996</v>
      </c>
      <c r="J217" s="65">
        <v>0.48560687999999996</v>
      </c>
      <c r="K217" s="65">
        <v>0</v>
      </c>
      <c r="L217" s="65">
        <v>0</v>
      </c>
      <c r="M217" s="65">
        <v>0</v>
      </c>
      <c r="N217" s="65">
        <v>0</v>
      </c>
      <c r="O217" s="65">
        <v>0</v>
      </c>
      <c r="P217" s="65">
        <v>0</v>
      </c>
      <c r="Q217" s="65">
        <f t="shared" si="64"/>
        <v>0</v>
      </c>
      <c r="R217" s="65">
        <f t="shared" si="65"/>
        <v>0</v>
      </c>
      <c r="S217" s="113">
        <f t="shared" si="68"/>
        <v>0</v>
      </c>
      <c r="T217" s="49" t="s">
        <v>32</v>
      </c>
      <c r="W217" s="2"/>
    </row>
    <row r="218" spans="1:23" ht="31.5" x14ac:dyDescent="0.25">
      <c r="A218" s="40" t="s">
        <v>333</v>
      </c>
      <c r="B218" s="41" t="s">
        <v>464</v>
      </c>
      <c r="C218" s="60" t="s">
        <v>465</v>
      </c>
      <c r="D218" s="65">
        <v>1.6207273199999999</v>
      </c>
      <c r="E218" s="65">
        <v>0</v>
      </c>
      <c r="F218" s="77">
        <f>D218-E218</f>
        <v>1.6207273199999999</v>
      </c>
      <c r="G218" s="65">
        <f t="shared" si="67"/>
        <v>1.6207273199999999</v>
      </c>
      <c r="H218" s="65">
        <f t="shared" si="63"/>
        <v>1.549272</v>
      </c>
      <c r="I218" s="65">
        <v>0</v>
      </c>
      <c r="J218" s="65">
        <v>0</v>
      </c>
      <c r="K218" s="65">
        <v>0</v>
      </c>
      <c r="L218" s="65">
        <v>0</v>
      </c>
      <c r="M218" s="65">
        <v>0</v>
      </c>
      <c r="N218" s="65">
        <v>0</v>
      </c>
      <c r="O218" s="65">
        <v>1.6207273199999999</v>
      </c>
      <c r="P218" s="65">
        <v>1.549272</v>
      </c>
      <c r="Q218" s="65">
        <f t="shared" si="64"/>
        <v>7.1455319999999878E-2</v>
      </c>
      <c r="R218" s="65">
        <f t="shared" si="65"/>
        <v>-7.1455319999999878E-2</v>
      </c>
      <c r="S218" s="113">
        <f t="shared" si="68"/>
        <v>-4.4088428150887149E-2</v>
      </c>
      <c r="T218" s="49" t="s">
        <v>32</v>
      </c>
      <c r="W218" s="2"/>
    </row>
    <row r="219" spans="1:23" ht="31.5" x14ac:dyDescent="0.25">
      <c r="A219" s="40" t="s">
        <v>333</v>
      </c>
      <c r="B219" s="41" t="s">
        <v>466</v>
      </c>
      <c r="C219" s="60" t="s">
        <v>467</v>
      </c>
      <c r="D219" s="65">
        <v>2.6957307840000002</v>
      </c>
      <c r="E219" s="108">
        <v>0</v>
      </c>
      <c r="F219" s="77">
        <f>D219-E219</f>
        <v>2.6957307840000002</v>
      </c>
      <c r="G219" s="65">
        <f t="shared" si="67"/>
        <v>0.87127692000000001</v>
      </c>
      <c r="H219" s="65">
        <f t="shared" si="63"/>
        <v>0.98607600000000006</v>
      </c>
      <c r="I219" s="65">
        <v>0</v>
      </c>
      <c r="J219" s="65">
        <v>0</v>
      </c>
      <c r="K219" s="65">
        <v>0</v>
      </c>
      <c r="L219" s="65">
        <v>0</v>
      </c>
      <c r="M219" s="65">
        <v>0</v>
      </c>
      <c r="N219" s="65">
        <v>0</v>
      </c>
      <c r="O219" s="65">
        <v>0.87127692000000001</v>
      </c>
      <c r="P219" s="65">
        <v>0.98607600000000006</v>
      </c>
      <c r="Q219" s="65">
        <f t="shared" si="64"/>
        <v>1.709654784</v>
      </c>
      <c r="R219" s="65">
        <f t="shared" si="65"/>
        <v>0.11479908000000005</v>
      </c>
      <c r="S219" s="113">
        <f t="shared" si="68"/>
        <v>0.1317595788030286</v>
      </c>
      <c r="T219" s="49" t="s">
        <v>468</v>
      </c>
      <c r="W219" s="2"/>
    </row>
    <row r="220" spans="1:23" ht="31.5" x14ac:dyDescent="0.25">
      <c r="A220" s="40" t="s">
        <v>333</v>
      </c>
      <c r="B220" s="41" t="s">
        <v>469</v>
      </c>
      <c r="C220" s="60" t="s">
        <v>470</v>
      </c>
      <c r="D220" s="65">
        <v>0.895119</v>
      </c>
      <c r="E220" s="108">
        <v>0</v>
      </c>
      <c r="F220" s="77">
        <f>D220-E220</f>
        <v>0.895119</v>
      </c>
      <c r="G220" s="65">
        <f t="shared" si="67"/>
        <v>0.895119</v>
      </c>
      <c r="H220" s="65">
        <f t="shared" si="63"/>
        <v>0.98607600000000006</v>
      </c>
      <c r="I220" s="65">
        <v>0</v>
      </c>
      <c r="J220" s="65">
        <v>0</v>
      </c>
      <c r="K220" s="65">
        <v>0</v>
      </c>
      <c r="L220" s="65">
        <v>0</v>
      </c>
      <c r="M220" s="65">
        <v>0</v>
      </c>
      <c r="N220" s="65">
        <v>0</v>
      </c>
      <c r="O220" s="65">
        <v>0.895119</v>
      </c>
      <c r="P220" s="65">
        <v>0.98607600000000006</v>
      </c>
      <c r="Q220" s="65">
        <f t="shared" si="64"/>
        <v>-9.0957000000000066E-2</v>
      </c>
      <c r="R220" s="65">
        <f t="shared" si="65"/>
        <v>9.0957000000000066E-2</v>
      </c>
      <c r="S220" s="113">
        <f t="shared" si="68"/>
        <v>0.10161442221648749</v>
      </c>
      <c r="T220" s="68" t="s">
        <v>345</v>
      </c>
      <c r="W220" s="2"/>
    </row>
    <row r="221" spans="1:23" ht="60" customHeight="1" x14ac:dyDescent="0.25">
      <c r="A221" s="75" t="s">
        <v>333</v>
      </c>
      <c r="B221" s="61" t="s">
        <v>471</v>
      </c>
      <c r="C221" s="62" t="s">
        <v>472</v>
      </c>
      <c r="D221" s="65">
        <v>19.649111430000001</v>
      </c>
      <c r="E221" s="108">
        <v>10.515000000000001</v>
      </c>
      <c r="F221" s="65">
        <v>9.1341114300000008</v>
      </c>
      <c r="G221" s="65">
        <f t="shared" si="67"/>
        <v>9.1341114300000008</v>
      </c>
      <c r="H221" s="65">
        <f t="shared" si="67"/>
        <v>9.134111429999999</v>
      </c>
      <c r="I221" s="65">
        <v>9.1341114300000008</v>
      </c>
      <c r="J221" s="65">
        <v>9.134111429999999</v>
      </c>
      <c r="K221" s="65">
        <v>0</v>
      </c>
      <c r="L221" s="65">
        <v>0</v>
      </c>
      <c r="M221" s="65">
        <v>0</v>
      </c>
      <c r="N221" s="65">
        <v>0</v>
      </c>
      <c r="O221" s="65">
        <v>0</v>
      </c>
      <c r="P221" s="65">
        <v>0</v>
      </c>
      <c r="Q221" s="65">
        <f t="shared" si="64"/>
        <v>0</v>
      </c>
      <c r="R221" s="65">
        <f t="shared" si="65"/>
        <v>0</v>
      </c>
      <c r="S221" s="113">
        <f t="shared" si="68"/>
        <v>0</v>
      </c>
      <c r="T221" s="49" t="s">
        <v>32</v>
      </c>
      <c r="W221" s="2"/>
    </row>
    <row r="222" spans="1:23" ht="31.5" x14ac:dyDescent="0.25">
      <c r="A222" s="40" t="s">
        <v>333</v>
      </c>
      <c r="B222" s="41" t="s">
        <v>473</v>
      </c>
      <c r="C222" s="60" t="s">
        <v>474</v>
      </c>
      <c r="D222" s="65">
        <v>5.7413040000000004</v>
      </c>
      <c r="E222" s="108">
        <v>0</v>
      </c>
      <c r="F222" s="77">
        <f>D222-E222</f>
        <v>5.7413040000000004</v>
      </c>
      <c r="G222" s="65">
        <f t="shared" ref="G222:H237" si="69">I222+K222+M222+O222</f>
        <v>5.7413040000000004</v>
      </c>
      <c r="H222" s="65">
        <f t="shared" si="69"/>
        <v>0</v>
      </c>
      <c r="I222" s="65">
        <v>0</v>
      </c>
      <c r="J222" s="65">
        <v>0</v>
      </c>
      <c r="K222" s="65">
        <v>0</v>
      </c>
      <c r="L222" s="65">
        <v>0</v>
      </c>
      <c r="M222" s="65">
        <v>0</v>
      </c>
      <c r="N222" s="65">
        <v>0</v>
      </c>
      <c r="O222" s="65">
        <v>5.7413040000000004</v>
      </c>
      <c r="P222" s="65">
        <v>0</v>
      </c>
      <c r="Q222" s="65">
        <f t="shared" ref="Q222:Q237" si="70">F222-H222</f>
        <v>5.7413040000000004</v>
      </c>
      <c r="R222" s="65">
        <f t="shared" ref="R222:R237" si="71">H222-(I222+K222+M222+O222)</f>
        <v>-5.7413040000000004</v>
      </c>
      <c r="S222" s="113">
        <f t="shared" si="68"/>
        <v>-1</v>
      </c>
      <c r="T222" s="49" t="s">
        <v>441</v>
      </c>
      <c r="W222" s="2"/>
    </row>
    <row r="223" spans="1:23" x14ac:dyDescent="0.25">
      <c r="A223" s="40" t="s">
        <v>333</v>
      </c>
      <c r="B223" s="41" t="s">
        <v>475</v>
      </c>
      <c r="C223" s="60" t="s">
        <v>476</v>
      </c>
      <c r="D223" s="65">
        <v>8.4505130400000006</v>
      </c>
      <c r="E223" s="108">
        <v>0</v>
      </c>
      <c r="F223" s="77">
        <f>D223-E223</f>
        <v>8.4505130400000006</v>
      </c>
      <c r="G223" s="65">
        <f t="shared" si="69"/>
        <v>8.4505130400000006</v>
      </c>
      <c r="H223" s="65">
        <f t="shared" si="69"/>
        <v>8.7040319999999998</v>
      </c>
      <c r="I223" s="65">
        <v>0</v>
      </c>
      <c r="J223" s="65">
        <v>0</v>
      </c>
      <c r="K223" s="65">
        <v>0</v>
      </c>
      <c r="L223" s="65">
        <v>0</v>
      </c>
      <c r="M223" s="65">
        <v>0</v>
      </c>
      <c r="N223" s="65">
        <v>0</v>
      </c>
      <c r="O223" s="65">
        <v>8.4505130400000006</v>
      </c>
      <c r="P223" s="65">
        <v>8.7040319999999998</v>
      </c>
      <c r="Q223" s="65">
        <f t="shared" si="70"/>
        <v>-0.25351895999999918</v>
      </c>
      <c r="R223" s="65">
        <f t="shared" si="71"/>
        <v>0.25351895999999918</v>
      </c>
      <c r="S223" s="113">
        <f t="shared" si="68"/>
        <v>3.0000422317554246E-2</v>
      </c>
      <c r="T223" s="49" t="s">
        <v>32</v>
      </c>
      <c r="W223" s="2"/>
    </row>
    <row r="224" spans="1:23" ht="31.5" x14ac:dyDescent="0.25">
      <c r="A224" s="40" t="s">
        <v>333</v>
      </c>
      <c r="B224" s="41" t="s">
        <v>477</v>
      </c>
      <c r="C224" s="60" t="s">
        <v>478</v>
      </c>
      <c r="D224" s="65">
        <v>2.044</v>
      </c>
      <c r="E224" s="108">
        <v>0.89680000000000026</v>
      </c>
      <c r="F224" s="77">
        <f>D224-E224</f>
        <v>1.1471999999999998</v>
      </c>
      <c r="G224" s="65">
        <f t="shared" si="69"/>
        <v>1.1472</v>
      </c>
      <c r="H224" s="65">
        <f t="shared" si="69"/>
        <v>1.1472</v>
      </c>
      <c r="I224" s="65">
        <v>0</v>
      </c>
      <c r="J224" s="65">
        <v>0</v>
      </c>
      <c r="K224" s="65">
        <v>1.1472</v>
      </c>
      <c r="L224" s="65">
        <v>1.1472</v>
      </c>
      <c r="M224" s="65">
        <v>0</v>
      </c>
      <c r="N224" s="65">
        <v>0</v>
      </c>
      <c r="O224" s="65">
        <v>0</v>
      </c>
      <c r="P224" s="65">
        <v>0</v>
      </c>
      <c r="Q224" s="65">
        <f t="shared" si="70"/>
        <v>0</v>
      </c>
      <c r="R224" s="65">
        <f t="shared" si="71"/>
        <v>0</v>
      </c>
      <c r="S224" s="113">
        <f t="shared" si="68"/>
        <v>0</v>
      </c>
      <c r="T224" s="49" t="s">
        <v>32</v>
      </c>
      <c r="W224" s="2"/>
    </row>
    <row r="225" spans="1:27" ht="31.5" x14ac:dyDescent="0.25">
      <c r="A225" s="40" t="s">
        <v>333</v>
      </c>
      <c r="B225" s="41" t="s">
        <v>479</v>
      </c>
      <c r="C225" s="60" t="s">
        <v>480</v>
      </c>
      <c r="D225" s="65">
        <v>0.17192099999999999</v>
      </c>
      <c r="E225" s="108">
        <v>0</v>
      </c>
      <c r="F225" s="77">
        <f>D225-E225</f>
        <v>0.17192099999999999</v>
      </c>
      <c r="G225" s="65">
        <f t="shared" si="69"/>
        <v>0.17192099999999999</v>
      </c>
      <c r="H225" s="65">
        <f t="shared" si="69"/>
        <v>0.19800000000000001</v>
      </c>
      <c r="I225" s="65">
        <v>0</v>
      </c>
      <c r="J225" s="65">
        <v>0</v>
      </c>
      <c r="K225" s="65">
        <v>0</v>
      </c>
      <c r="L225" s="65">
        <v>0</v>
      </c>
      <c r="M225" s="65">
        <v>0</v>
      </c>
      <c r="N225" s="65">
        <v>0</v>
      </c>
      <c r="O225" s="65">
        <v>0.17192099999999999</v>
      </c>
      <c r="P225" s="65">
        <v>0.19800000000000001</v>
      </c>
      <c r="Q225" s="65">
        <f t="shared" si="70"/>
        <v>-2.6079000000000019E-2</v>
      </c>
      <c r="R225" s="65">
        <f t="shared" si="71"/>
        <v>2.6079000000000019E-2</v>
      </c>
      <c r="S225" s="113">
        <f t="shared" si="68"/>
        <v>0.15169176540387749</v>
      </c>
      <c r="T225" s="76" t="s">
        <v>345</v>
      </c>
      <c r="W225" s="2"/>
    </row>
    <row r="226" spans="1:27" x14ac:dyDescent="0.25">
      <c r="A226" s="40" t="s">
        <v>333</v>
      </c>
      <c r="B226" s="41" t="s">
        <v>481</v>
      </c>
      <c r="C226" s="60" t="s">
        <v>482</v>
      </c>
      <c r="D226" s="65">
        <v>9.5825999999999995E-2</v>
      </c>
      <c r="E226" s="108">
        <v>0</v>
      </c>
      <c r="F226" s="77">
        <f t="shared" ref="F226:F234" si="72">D226-E226</f>
        <v>9.5825999999999995E-2</v>
      </c>
      <c r="G226" s="65">
        <f t="shared" si="69"/>
        <v>9.5825999999999995E-2</v>
      </c>
      <c r="H226" s="65">
        <f t="shared" si="69"/>
        <v>0.10199999999999999</v>
      </c>
      <c r="I226" s="65">
        <v>0</v>
      </c>
      <c r="J226" s="65">
        <v>0</v>
      </c>
      <c r="K226" s="65">
        <v>0</v>
      </c>
      <c r="L226" s="65">
        <v>0.10199999999999999</v>
      </c>
      <c r="M226" s="65">
        <v>9.5825999999999995E-2</v>
      </c>
      <c r="N226" s="65">
        <v>0</v>
      </c>
      <c r="O226" s="65">
        <v>0</v>
      </c>
      <c r="P226" s="65">
        <v>0</v>
      </c>
      <c r="Q226" s="65">
        <f t="shared" si="70"/>
        <v>-6.1739999999999989E-3</v>
      </c>
      <c r="R226" s="65">
        <f t="shared" si="71"/>
        <v>6.1739999999999989E-3</v>
      </c>
      <c r="S226" s="113">
        <f t="shared" si="68"/>
        <v>6.442927806649551E-2</v>
      </c>
      <c r="T226" s="116" t="s">
        <v>32</v>
      </c>
      <c r="W226" s="2"/>
    </row>
    <row r="227" spans="1:27" ht="31.5" x14ac:dyDescent="0.25">
      <c r="A227" s="40" t="s">
        <v>333</v>
      </c>
      <c r="B227" s="41" t="s">
        <v>483</v>
      </c>
      <c r="C227" s="60" t="s">
        <v>484</v>
      </c>
      <c r="D227" s="65">
        <v>1.95719004</v>
      </c>
      <c r="E227" s="108">
        <v>0.80999003999999997</v>
      </c>
      <c r="F227" s="77">
        <f t="shared" si="72"/>
        <v>1.1472</v>
      </c>
      <c r="G227" s="65">
        <f t="shared" si="69"/>
        <v>1.1472</v>
      </c>
      <c r="H227" s="65">
        <f t="shared" si="69"/>
        <v>1.1472</v>
      </c>
      <c r="I227" s="65">
        <v>0</v>
      </c>
      <c r="J227" s="65">
        <v>0</v>
      </c>
      <c r="K227" s="65">
        <v>1.1472</v>
      </c>
      <c r="L227" s="65">
        <v>1.1472</v>
      </c>
      <c r="M227" s="65">
        <v>0</v>
      </c>
      <c r="N227" s="65">
        <v>0</v>
      </c>
      <c r="O227" s="65">
        <v>0</v>
      </c>
      <c r="P227" s="65">
        <v>0</v>
      </c>
      <c r="Q227" s="65">
        <f t="shared" si="70"/>
        <v>0</v>
      </c>
      <c r="R227" s="65">
        <f t="shared" si="71"/>
        <v>0</v>
      </c>
      <c r="S227" s="113">
        <f t="shared" si="68"/>
        <v>0</v>
      </c>
      <c r="T227" s="49" t="s">
        <v>32</v>
      </c>
      <c r="W227" s="2"/>
    </row>
    <row r="228" spans="1:27" ht="47.25" x14ac:dyDescent="0.25">
      <c r="A228" s="40" t="s">
        <v>333</v>
      </c>
      <c r="B228" s="41" t="s">
        <v>485</v>
      </c>
      <c r="C228" s="60" t="s">
        <v>486</v>
      </c>
      <c r="D228" s="65">
        <v>12.3760032</v>
      </c>
      <c r="E228" s="108">
        <v>6.4565760000000001</v>
      </c>
      <c r="F228" s="77">
        <f t="shared" si="72"/>
        <v>5.9194271999999994</v>
      </c>
      <c r="G228" s="65">
        <f t="shared" si="69"/>
        <v>5.9194271999999994</v>
      </c>
      <c r="H228" s="65">
        <f t="shared" si="69"/>
        <v>5.9430959999999997</v>
      </c>
      <c r="I228" s="65">
        <v>0</v>
      </c>
      <c r="J228" s="65">
        <v>0</v>
      </c>
      <c r="K228" s="65">
        <v>0</v>
      </c>
      <c r="L228" s="65">
        <v>5.9430959999999997</v>
      </c>
      <c r="M228" s="65">
        <v>5.9194271999999994</v>
      </c>
      <c r="N228" s="65">
        <v>0</v>
      </c>
      <c r="O228" s="65">
        <v>0</v>
      </c>
      <c r="P228" s="65">
        <v>0</v>
      </c>
      <c r="Q228" s="65">
        <f t="shared" si="70"/>
        <v>-2.3668800000000267E-2</v>
      </c>
      <c r="R228" s="65">
        <f t="shared" si="71"/>
        <v>2.3668800000000267E-2</v>
      </c>
      <c r="S228" s="113">
        <f t="shared" si="68"/>
        <v>3.9984949895152475E-3</v>
      </c>
      <c r="T228" s="76" t="s">
        <v>32</v>
      </c>
      <c r="W228" s="2"/>
    </row>
    <row r="229" spans="1:27" ht="47.25" x14ac:dyDescent="0.25">
      <c r="A229" s="40" t="s">
        <v>333</v>
      </c>
      <c r="B229" s="41" t="s">
        <v>487</v>
      </c>
      <c r="C229" s="60" t="s">
        <v>488</v>
      </c>
      <c r="D229" s="65">
        <v>6.3066492000000007</v>
      </c>
      <c r="E229" s="108">
        <v>3.1487999999999996</v>
      </c>
      <c r="F229" s="77">
        <f t="shared" si="72"/>
        <v>3.1578492000000011</v>
      </c>
      <c r="G229" s="65">
        <f t="shared" si="69"/>
        <v>3.1578492000000002</v>
      </c>
      <c r="H229" s="65">
        <f t="shared" si="69"/>
        <v>3.2707476</v>
      </c>
      <c r="I229" s="65">
        <v>0</v>
      </c>
      <c r="J229" s="65">
        <v>0</v>
      </c>
      <c r="K229" s="65">
        <v>0</v>
      </c>
      <c r="L229" s="65">
        <v>1.4536656000000001</v>
      </c>
      <c r="M229" s="65">
        <v>3.1578492000000002</v>
      </c>
      <c r="N229" s="65">
        <v>1.8170820000000001</v>
      </c>
      <c r="O229" s="65">
        <v>0</v>
      </c>
      <c r="P229" s="65">
        <v>0</v>
      </c>
      <c r="Q229" s="65">
        <f t="shared" si="70"/>
        <v>-0.11289839999999884</v>
      </c>
      <c r="R229" s="65">
        <f t="shared" si="71"/>
        <v>0.11289839999999973</v>
      </c>
      <c r="S229" s="113">
        <f t="shared" si="68"/>
        <v>3.5751675539161185E-2</v>
      </c>
      <c r="T229" s="49" t="s">
        <v>32</v>
      </c>
      <c r="W229" s="2"/>
    </row>
    <row r="230" spans="1:27" ht="47.25" x14ac:dyDescent="0.25">
      <c r="A230" s="40" t="s">
        <v>333</v>
      </c>
      <c r="B230" s="41" t="s">
        <v>489</v>
      </c>
      <c r="C230" s="60" t="s">
        <v>490</v>
      </c>
      <c r="D230" s="65">
        <v>25.268488799999997</v>
      </c>
      <c r="E230" s="108">
        <v>0</v>
      </c>
      <c r="F230" s="65">
        <f t="shared" si="72"/>
        <v>25.268488799999997</v>
      </c>
      <c r="G230" s="65">
        <f t="shared" si="69"/>
        <v>12.177436800000001</v>
      </c>
      <c r="H230" s="65">
        <f t="shared" si="69"/>
        <v>12.177436800000001</v>
      </c>
      <c r="I230" s="65">
        <v>0</v>
      </c>
      <c r="J230" s="65">
        <v>0</v>
      </c>
      <c r="K230" s="65">
        <v>12.177436800000001</v>
      </c>
      <c r="L230" s="65">
        <v>12.177436800000001</v>
      </c>
      <c r="M230" s="65">
        <v>0</v>
      </c>
      <c r="N230" s="65">
        <v>0</v>
      </c>
      <c r="O230" s="65">
        <v>0</v>
      </c>
      <c r="P230" s="65">
        <v>0</v>
      </c>
      <c r="Q230" s="65">
        <f t="shared" si="70"/>
        <v>13.091051999999996</v>
      </c>
      <c r="R230" s="65">
        <f t="shared" si="71"/>
        <v>0</v>
      </c>
      <c r="S230" s="113">
        <f t="shared" si="68"/>
        <v>0</v>
      </c>
      <c r="T230" s="49" t="s">
        <v>32</v>
      </c>
      <c r="W230" s="2"/>
    </row>
    <row r="231" spans="1:27" ht="63" x14ac:dyDescent="0.25">
      <c r="A231" s="40" t="s">
        <v>333</v>
      </c>
      <c r="B231" s="41" t="s">
        <v>491</v>
      </c>
      <c r="C231" s="60" t="s">
        <v>492</v>
      </c>
      <c r="D231" s="65">
        <v>2.9851718259999998</v>
      </c>
      <c r="E231" s="108">
        <v>0.89237368999999989</v>
      </c>
      <c r="F231" s="65">
        <f t="shared" si="72"/>
        <v>2.0927981359999999</v>
      </c>
      <c r="G231" s="65">
        <f t="shared" si="69"/>
        <v>1.01079794</v>
      </c>
      <c r="H231" s="65">
        <f t="shared" si="69"/>
        <v>1.01079794</v>
      </c>
      <c r="I231" s="65">
        <v>1.01079794</v>
      </c>
      <c r="J231" s="65">
        <v>1.01079794</v>
      </c>
      <c r="K231" s="65">
        <v>0</v>
      </c>
      <c r="L231" s="65">
        <v>0</v>
      </c>
      <c r="M231" s="65">
        <v>0</v>
      </c>
      <c r="N231" s="65">
        <v>0</v>
      </c>
      <c r="O231" s="65">
        <v>0</v>
      </c>
      <c r="P231" s="65">
        <v>0</v>
      </c>
      <c r="Q231" s="65">
        <f t="shared" si="70"/>
        <v>1.0820001959999999</v>
      </c>
      <c r="R231" s="65">
        <f t="shared" si="71"/>
        <v>0</v>
      </c>
      <c r="S231" s="113">
        <f t="shared" si="68"/>
        <v>0</v>
      </c>
      <c r="T231" s="49" t="s">
        <v>32</v>
      </c>
      <c r="W231" s="2"/>
    </row>
    <row r="232" spans="1:27" ht="47.25" x14ac:dyDescent="0.25">
      <c r="A232" s="40" t="s">
        <v>333</v>
      </c>
      <c r="B232" s="41" t="s">
        <v>493</v>
      </c>
      <c r="C232" s="60" t="s">
        <v>494</v>
      </c>
      <c r="D232" s="65">
        <v>1.23911116</v>
      </c>
      <c r="E232" s="108">
        <v>0.38262240000000003</v>
      </c>
      <c r="F232" s="65">
        <f t="shared" si="72"/>
        <v>0.85648875999999996</v>
      </c>
      <c r="G232" s="65">
        <f t="shared" si="69"/>
        <v>0.37959261999999999</v>
      </c>
      <c r="H232" s="65">
        <f t="shared" si="69"/>
        <v>0.37959261999999999</v>
      </c>
      <c r="I232" s="65">
        <v>0</v>
      </c>
      <c r="J232" s="65">
        <v>0</v>
      </c>
      <c r="K232" s="65">
        <v>0.37959261999999999</v>
      </c>
      <c r="L232" s="65">
        <v>0.37959261999999999</v>
      </c>
      <c r="M232" s="65">
        <v>0</v>
      </c>
      <c r="N232" s="65">
        <v>0</v>
      </c>
      <c r="O232" s="65">
        <v>0</v>
      </c>
      <c r="P232" s="65">
        <v>0</v>
      </c>
      <c r="Q232" s="65">
        <f t="shared" si="70"/>
        <v>0.47689613999999997</v>
      </c>
      <c r="R232" s="65">
        <f t="shared" si="71"/>
        <v>0</v>
      </c>
      <c r="S232" s="113">
        <f t="shared" si="68"/>
        <v>0</v>
      </c>
      <c r="T232" s="49" t="s">
        <v>32</v>
      </c>
      <c r="W232" s="2"/>
    </row>
    <row r="233" spans="1:27" ht="31.5" x14ac:dyDescent="0.25">
      <c r="A233" s="40" t="s">
        <v>333</v>
      </c>
      <c r="B233" s="41" t="s">
        <v>495</v>
      </c>
      <c r="C233" s="42" t="s">
        <v>496</v>
      </c>
      <c r="D233" s="65">
        <v>17.649988799999999</v>
      </c>
      <c r="E233" s="108">
        <v>0</v>
      </c>
      <c r="F233" s="65">
        <f t="shared" si="72"/>
        <v>17.649988799999999</v>
      </c>
      <c r="G233" s="65">
        <f t="shared" si="69"/>
        <v>17.649988799999999</v>
      </c>
      <c r="H233" s="65">
        <f t="shared" si="69"/>
        <v>17.64998976</v>
      </c>
      <c r="I233" s="65">
        <v>0</v>
      </c>
      <c r="J233" s="65">
        <v>0</v>
      </c>
      <c r="K233" s="65">
        <v>0</v>
      </c>
      <c r="L233" s="65">
        <v>17.64998976</v>
      </c>
      <c r="M233" s="65">
        <v>17.649988799999999</v>
      </c>
      <c r="N233" s="65">
        <v>0</v>
      </c>
      <c r="O233" s="65">
        <v>0</v>
      </c>
      <c r="P233" s="65">
        <v>0</v>
      </c>
      <c r="Q233" s="65">
        <f t="shared" si="70"/>
        <v>-9.6000000127105523E-7</v>
      </c>
      <c r="R233" s="65">
        <f t="shared" si="71"/>
        <v>9.6000000127105523E-7</v>
      </c>
      <c r="S233" s="113">
        <f t="shared" si="68"/>
        <v>5.4390969430589967E-8</v>
      </c>
      <c r="T233" s="49" t="s">
        <v>32</v>
      </c>
      <c r="W233" s="2"/>
    </row>
    <row r="234" spans="1:27" ht="94.5" x14ac:dyDescent="0.25">
      <c r="A234" s="40" t="s">
        <v>333</v>
      </c>
      <c r="B234" s="41" t="s">
        <v>497</v>
      </c>
      <c r="C234" s="60" t="s">
        <v>498</v>
      </c>
      <c r="D234" s="65">
        <v>249.6</v>
      </c>
      <c r="E234" s="108">
        <v>0</v>
      </c>
      <c r="F234" s="65">
        <f t="shared" si="72"/>
        <v>249.6</v>
      </c>
      <c r="G234" s="65">
        <f t="shared" si="69"/>
        <v>19.8</v>
      </c>
      <c r="H234" s="65">
        <f t="shared" si="69"/>
        <v>20.85</v>
      </c>
      <c r="I234" s="65">
        <v>0</v>
      </c>
      <c r="J234" s="65">
        <v>0</v>
      </c>
      <c r="K234" s="65">
        <v>0</v>
      </c>
      <c r="L234" s="65">
        <v>0</v>
      </c>
      <c r="M234" s="65">
        <v>2.4299999999999997</v>
      </c>
      <c r="N234" s="65">
        <v>2.4300000000000002</v>
      </c>
      <c r="O234" s="65">
        <v>17.37</v>
      </c>
      <c r="P234" s="65">
        <v>18.420000000000002</v>
      </c>
      <c r="Q234" s="65">
        <f t="shared" si="70"/>
        <v>228.75</v>
      </c>
      <c r="R234" s="65">
        <f t="shared" si="71"/>
        <v>1.0500000000000007</v>
      </c>
      <c r="S234" s="113">
        <f t="shared" si="68"/>
        <v>5.3030303030303066E-2</v>
      </c>
      <c r="T234" s="49" t="s">
        <v>32</v>
      </c>
      <c r="W234" s="2"/>
    </row>
    <row r="235" spans="1:27" ht="94.5" x14ac:dyDescent="0.25">
      <c r="A235" s="40" t="s">
        <v>333</v>
      </c>
      <c r="B235" s="41" t="s">
        <v>499</v>
      </c>
      <c r="C235" s="60" t="s">
        <v>500</v>
      </c>
      <c r="D235" s="65">
        <v>72.593424999999996</v>
      </c>
      <c r="E235" s="108">
        <v>72.588925000000003</v>
      </c>
      <c r="F235" s="65">
        <v>4.4999999999999997E-3</v>
      </c>
      <c r="G235" s="65">
        <f t="shared" si="69"/>
        <v>4.4999999999999997E-3</v>
      </c>
      <c r="H235" s="65">
        <f t="shared" si="69"/>
        <v>0</v>
      </c>
      <c r="I235" s="65">
        <v>0</v>
      </c>
      <c r="J235" s="65">
        <v>0</v>
      </c>
      <c r="K235" s="65">
        <v>0</v>
      </c>
      <c r="L235" s="65">
        <v>0</v>
      </c>
      <c r="M235" s="65">
        <v>0</v>
      </c>
      <c r="N235" s="65">
        <v>0</v>
      </c>
      <c r="O235" s="65">
        <v>4.4999999999999997E-3</v>
      </c>
      <c r="P235" s="65">
        <v>0</v>
      </c>
      <c r="Q235" s="65">
        <f t="shared" si="70"/>
        <v>4.4999999999999997E-3</v>
      </c>
      <c r="R235" s="65">
        <f t="shared" si="71"/>
        <v>-4.4999999999999997E-3</v>
      </c>
      <c r="S235" s="113">
        <f t="shared" si="68"/>
        <v>-1</v>
      </c>
      <c r="T235" s="49" t="s">
        <v>501</v>
      </c>
      <c r="W235" s="2"/>
    </row>
    <row r="236" spans="1:27" ht="78.75" x14ac:dyDescent="0.25">
      <c r="A236" s="40" t="s">
        <v>333</v>
      </c>
      <c r="B236" s="41" t="s">
        <v>502</v>
      </c>
      <c r="C236" s="60" t="s">
        <v>503</v>
      </c>
      <c r="D236" s="65">
        <v>90.12</v>
      </c>
      <c r="E236" s="108">
        <v>0</v>
      </c>
      <c r="F236" s="65">
        <v>90.12</v>
      </c>
      <c r="G236" s="65">
        <f t="shared" si="69"/>
        <v>75.888000000000005</v>
      </c>
      <c r="H236" s="65">
        <f t="shared" si="69"/>
        <v>0</v>
      </c>
      <c r="I236" s="65">
        <v>0</v>
      </c>
      <c r="J236" s="65">
        <v>0</v>
      </c>
      <c r="K236" s="65">
        <v>0</v>
      </c>
      <c r="L236" s="65">
        <v>0</v>
      </c>
      <c r="M236" s="65">
        <v>0</v>
      </c>
      <c r="N236" s="65">
        <v>0</v>
      </c>
      <c r="O236" s="65">
        <v>75.888000000000005</v>
      </c>
      <c r="P236" s="65">
        <v>0</v>
      </c>
      <c r="Q236" s="65">
        <f t="shared" si="70"/>
        <v>90.12</v>
      </c>
      <c r="R236" s="65">
        <f t="shared" si="71"/>
        <v>-75.888000000000005</v>
      </c>
      <c r="S236" s="113">
        <f t="shared" si="68"/>
        <v>-1</v>
      </c>
      <c r="T236" s="49" t="s">
        <v>504</v>
      </c>
      <c r="W236" s="2"/>
    </row>
    <row r="237" spans="1:27" ht="94.5" x14ac:dyDescent="0.25">
      <c r="A237" s="40" t="s">
        <v>333</v>
      </c>
      <c r="B237" s="41" t="s">
        <v>505</v>
      </c>
      <c r="C237" s="60" t="s">
        <v>506</v>
      </c>
      <c r="D237" s="65">
        <v>31.68</v>
      </c>
      <c r="E237" s="108">
        <v>0</v>
      </c>
      <c r="F237" s="65">
        <v>31.68</v>
      </c>
      <c r="G237" s="65">
        <f t="shared" si="69"/>
        <v>17.952000000000002</v>
      </c>
      <c r="H237" s="65">
        <f t="shared" si="69"/>
        <v>11.8032</v>
      </c>
      <c r="I237" s="65">
        <v>0</v>
      </c>
      <c r="J237" s="65">
        <v>0</v>
      </c>
      <c r="K237" s="65">
        <v>0</v>
      </c>
      <c r="L237" s="65">
        <v>0</v>
      </c>
      <c r="M237" s="65">
        <v>0</v>
      </c>
      <c r="N237" s="65">
        <v>0</v>
      </c>
      <c r="O237" s="65">
        <v>17.952000000000002</v>
      </c>
      <c r="P237" s="65">
        <v>11.8032</v>
      </c>
      <c r="Q237" s="65">
        <f t="shared" si="70"/>
        <v>19.876799999999999</v>
      </c>
      <c r="R237" s="65">
        <f t="shared" si="71"/>
        <v>-6.1488000000000014</v>
      </c>
      <c r="S237" s="113">
        <f t="shared" si="68"/>
        <v>-0.34251336898395729</v>
      </c>
      <c r="T237" s="49" t="s">
        <v>504</v>
      </c>
      <c r="W237" s="2"/>
    </row>
    <row r="238" spans="1:27" x14ac:dyDescent="0.25">
      <c r="A238" s="22" t="s">
        <v>507</v>
      </c>
      <c r="B238" s="26" t="s">
        <v>508</v>
      </c>
      <c r="C238" s="24" t="s">
        <v>31</v>
      </c>
      <c r="D238" s="104">
        <f t="shared" ref="D238:R238" si="73">SUM(D239,D257,D274,D297,D304,D310,D311)</f>
        <v>8399.8239639783988</v>
      </c>
      <c r="E238" s="104">
        <f t="shared" si="73"/>
        <v>678.66415223000001</v>
      </c>
      <c r="F238" s="104">
        <f t="shared" si="73"/>
        <v>7721.1598117484</v>
      </c>
      <c r="G238" s="104">
        <f t="shared" si="73"/>
        <v>375.57993368999996</v>
      </c>
      <c r="H238" s="104">
        <f t="shared" si="73"/>
        <v>236.99336953999997</v>
      </c>
      <c r="I238" s="104">
        <f t="shared" si="73"/>
        <v>64.865475315999987</v>
      </c>
      <c r="J238" s="104">
        <f t="shared" si="73"/>
        <v>65.701666189999997</v>
      </c>
      <c r="K238" s="104">
        <f t="shared" si="73"/>
        <v>13.933236104000006</v>
      </c>
      <c r="L238" s="104">
        <f t="shared" si="73"/>
        <v>21.667568629999998</v>
      </c>
      <c r="M238" s="104">
        <f t="shared" si="73"/>
        <v>78.208090499999997</v>
      </c>
      <c r="N238" s="104">
        <f t="shared" si="73"/>
        <v>71.603324560000004</v>
      </c>
      <c r="O238" s="104">
        <f t="shared" si="73"/>
        <v>218.57313177</v>
      </c>
      <c r="P238" s="104">
        <f t="shared" si="73"/>
        <v>78.020810159999996</v>
      </c>
      <c r="Q238" s="104">
        <f t="shared" si="73"/>
        <v>7485.0071361184</v>
      </c>
      <c r="R238" s="104">
        <f t="shared" si="73"/>
        <v>-139.42725806000001</v>
      </c>
      <c r="S238" s="25">
        <f t="shared" si="68"/>
        <v>-0.37123191510833464</v>
      </c>
      <c r="T238" s="101" t="s">
        <v>32</v>
      </c>
      <c r="W238" s="2"/>
      <c r="AA238" s="35"/>
    </row>
    <row r="239" spans="1:27" ht="31.5" x14ac:dyDescent="0.25">
      <c r="A239" s="22" t="s">
        <v>509</v>
      </c>
      <c r="B239" s="26" t="s">
        <v>50</v>
      </c>
      <c r="C239" s="24" t="s">
        <v>31</v>
      </c>
      <c r="D239" s="104">
        <f t="shared" ref="D239:R239" si="74">D240+D243+D246+D256</f>
        <v>350.87784493800001</v>
      </c>
      <c r="E239" s="104">
        <f t="shared" si="74"/>
        <v>243.54700796</v>
      </c>
      <c r="F239" s="104">
        <f t="shared" si="74"/>
        <v>107.33083697800001</v>
      </c>
      <c r="G239" s="104">
        <f t="shared" si="74"/>
        <v>32.233636977999993</v>
      </c>
      <c r="H239" s="104">
        <f t="shared" si="74"/>
        <v>30.640546200000003</v>
      </c>
      <c r="I239" s="104">
        <f t="shared" si="74"/>
        <v>2.1512790700000002</v>
      </c>
      <c r="J239" s="104">
        <f t="shared" si="74"/>
        <v>2.1512790699999997</v>
      </c>
      <c r="K239" s="104">
        <f t="shared" si="74"/>
        <v>2.9765422299999993</v>
      </c>
      <c r="L239" s="104">
        <f t="shared" si="74"/>
        <v>2.9765422299999997</v>
      </c>
      <c r="M239" s="104">
        <f t="shared" si="74"/>
        <v>14.684414709999997</v>
      </c>
      <c r="N239" s="104">
        <f t="shared" si="74"/>
        <v>14.68441471</v>
      </c>
      <c r="O239" s="104">
        <f t="shared" si="74"/>
        <v>12.421400968000002</v>
      </c>
      <c r="P239" s="104">
        <f t="shared" si="74"/>
        <v>10.82831019</v>
      </c>
      <c r="Q239" s="104">
        <f t="shared" si="74"/>
        <v>76.690290777999991</v>
      </c>
      <c r="R239" s="104">
        <f t="shared" si="74"/>
        <v>-1.5930907779999963</v>
      </c>
      <c r="S239" s="25">
        <f t="shared" si="68"/>
        <v>-4.9423240048502987E-2</v>
      </c>
      <c r="T239" s="101" t="s">
        <v>32</v>
      </c>
      <c r="W239" s="2"/>
    </row>
    <row r="240" spans="1:27" ht="94.5" x14ac:dyDescent="0.25">
      <c r="A240" s="22" t="s">
        <v>510</v>
      </c>
      <c r="B240" s="26" t="s">
        <v>52</v>
      </c>
      <c r="C240" s="24" t="s">
        <v>31</v>
      </c>
      <c r="D240" s="104">
        <f t="shared" ref="D240:R240" si="75">SUM(D241:D242)</f>
        <v>0</v>
      </c>
      <c r="E240" s="104">
        <f t="shared" si="75"/>
        <v>0</v>
      </c>
      <c r="F240" s="104">
        <f t="shared" si="75"/>
        <v>0</v>
      </c>
      <c r="G240" s="104">
        <f t="shared" si="75"/>
        <v>0</v>
      </c>
      <c r="H240" s="104">
        <f t="shared" si="75"/>
        <v>0</v>
      </c>
      <c r="I240" s="104">
        <f t="shared" si="75"/>
        <v>0</v>
      </c>
      <c r="J240" s="104">
        <f t="shared" si="75"/>
        <v>0</v>
      </c>
      <c r="K240" s="104">
        <f t="shared" si="75"/>
        <v>0</v>
      </c>
      <c r="L240" s="104">
        <f t="shared" si="75"/>
        <v>0</v>
      </c>
      <c r="M240" s="104">
        <f t="shared" si="75"/>
        <v>0</v>
      </c>
      <c r="N240" s="104">
        <f t="shared" si="75"/>
        <v>0</v>
      </c>
      <c r="O240" s="104">
        <f t="shared" si="75"/>
        <v>0</v>
      </c>
      <c r="P240" s="104">
        <f t="shared" si="75"/>
        <v>0</v>
      </c>
      <c r="Q240" s="104">
        <f t="shared" si="75"/>
        <v>0</v>
      </c>
      <c r="R240" s="104">
        <f t="shared" si="75"/>
        <v>0</v>
      </c>
      <c r="S240" s="25">
        <v>0</v>
      </c>
      <c r="T240" s="101" t="s">
        <v>32</v>
      </c>
      <c r="W240" s="2"/>
    </row>
    <row r="241" spans="1:23" ht="31.5" x14ac:dyDescent="0.25">
      <c r="A241" s="22" t="s">
        <v>511</v>
      </c>
      <c r="B241" s="26" t="s">
        <v>59</v>
      </c>
      <c r="C241" s="24" t="s">
        <v>31</v>
      </c>
      <c r="D241" s="104">
        <v>0</v>
      </c>
      <c r="E241" s="104">
        <v>0</v>
      </c>
      <c r="F241" s="104">
        <v>0</v>
      </c>
      <c r="G241" s="104">
        <v>0</v>
      </c>
      <c r="H241" s="104">
        <v>0</v>
      </c>
      <c r="I241" s="104">
        <v>0</v>
      </c>
      <c r="J241" s="104">
        <v>0</v>
      </c>
      <c r="K241" s="104">
        <v>0</v>
      </c>
      <c r="L241" s="104">
        <v>0</v>
      </c>
      <c r="M241" s="104">
        <v>0</v>
      </c>
      <c r="N241" s="104">
        <v>0</v>
      </c>
      <c r="O241" s="104">
        <v>0</v>
      </c>
      <c r="P241" s="104">
        <v>0</v>
      </c>
      <c r="Q241" s="104">
        <v>0</v>
      </c>
      <c r="R241" s="104">
        <v>0</v>
      </c>
      <c r="S241" s="25">
        <v>0</v>
      </c>
      <c r="T241" s="101" t="s">
        <v>32</v>
      </c>
      <c r="W241" s="2"/>
    </row>
    <row r="242" spans="1:23" ht="31.5" x14ac:dyDescent="0.25">
      <c r="A242" s="22" t="s">
        <v>512</v>
      </c>
      <c r="B242" s="26" t="s">
        <v>59</v>
      </c>
      <c r="C242" s="24" t="s">
        <v>31</v>
      </c>
      <c r="D242" s="104">
        <v>0</v>
      </c>
      <c r="E242" s="104">
        <v>0</v>
      </c>
      <c r="F242" s="104">
        <v>0</v>
      </c>
      <c r="G242" s="104">
        <v>0</v>
      </c>
      <c r="H242" s="104">
        <v>0</v>
      </c>
      <c r="I242" s="104">
        <v>0</v>
      </c>
      <c r="J242" s="104">
        <v>0</v>
      </c>
      <c r="K242" s="104">
        <v>0</v>
      </c>
      <c r="L242" s="104">
        <v>0</v>
      </c>
      <c r="M242" s="104">
        <v>0</v>
      </c>
      <c r="N242" s="104">
        <v>0</v>
      </c>
      <c r="O242" s="104">
        <v>0</v>
      </c>
      <c r="P242" s="104">
        <v>0</v>
      </c>
      <c r="Q242" s="104">
        <v>0</v>
      </c>
      <c r="R242" s="104">
        <v>0</v>
      </c>
      <c r="S242" s="25">
        <v>0</v>
      </c>
      <c r="T242" s="101" t="s">
        <v>32</v>
      </c>
      <c r="W242" s="2"/>
    </row>
    <row r="243" spans="1:23" ht="47.25" x14ac:dyDescent="0.25">
      <c r="A243" s="22" t="s">
        <v>513</v>
      </c>
      <c r="B243" s="26" t="s">
        <v>61</v>
      </c>
      <c r="C243" s="24" t="s">
        <v>31</v>
      </c>
      <c r="D243" s="104">
        <f t="shared" ref="D243:R243" si="76">SUM(D244)</f>
        <v>0</v>
      </c>
      <c r="E243" s="104">
        <f t="shared" si="76"/>
        <v>0</v>
      </c>
      <c r="F243" s="104">
        <f t="shared" si="76"/>
        <v>0</v>
      </c>
      <c r="G243" s="104">
        <f t="shared" si="76"/>
        <v>0</v>
      </c>
      <c r="H243" s="104">
        <f t="shared" si="76"/>
        <v>0</v>
      </c>
      <c r="I243" s="104">
        <f t="shared" si="76"/>
        <v>0</v>
      </c>
      <c r="J243" s="104">
        <f t="shared" si="76"/>
        <v>0</v>
      </c>
      <c r="K243" s="104">
        <f t="shared" si="76"/>
        <v>0</v>
      </c>
      <c r="L243" s="104">
        <f t="shared" si="76"/>
        <v>0</v>
      </c>
      <c r="M243" s="104">
        <f t="shared" si="76"/>
        <v>0</v>
      </c>
      <c r="N243" s="104">
        <f t="shared" si="76"/>
        <v>0</v>
      </c>
      <c r="O243" s="104">
        <f t="shared" si="76"/>
        <v>0</v>
      </c>
      <c r="P243" s="104">
        <f t="shared" si="76"/>
        <v>0</v>
      </c>
      <c r="Q243" s="104">
        <f t="shared" si="76"/>
        <v>0</v>
      </c>
      <c r="R243" s="104">
        <f t="shared" si="76"/>
        <v>0</v>
      </c>
      <c r="S243" s="25">
        <v>0</v>
      </c>
      <c r="T243" s="101" t="s">
        <v>32</v>
      </c>
      <c r="W243" s="2"/>
    </row>
    <row r="244" spans="1:23" ht="31.5" x14ac:dyDescent="0.25">
      <c r="A244" s="22" t="s">
        <v>514</v>
      </c>
      <c r="B244" s="26" t="s">
        <v>59</v>
      </c>
      <c r="C244" s="24" t="s">
        <v>31</v>
      </c>
      <c r="D244" s="104">
        <v>0</v>
      </c>
      <c r="E244" s="104">
        <v>0</v>
      </c>
      <c r="F244" s="104">
        <v>0</v>
      </c>
      <c r="G244" s="104">
        <v>0</v>
      </c>
      <c r="H244" s="104">
        <v>0</v>
      </c>
      <c r="I244" s="104">
        <v>0</v>
      </c>
      <c r="J244" s="104">
        <v>0</v>
      </c>
      <c r="K244" s="104">
        <v>0</v>
      </c>
      <c r="L244" s="104">
        <v>0</v>
      </c>
      <c r="M244" s="104">
        <v>0</v>
      </c>
      <c r="N244" s="104">
        <v>0</v>
      </c>
      <c r="O244" s="104">
        <v>0</v>
      </c>
      <c r="P244" s="104">
        <v>0</v>
      </c>
      <c r="Q244" s="104">
        <v>0</v>
      </c>
      <c r="R244" s="104">
        <v>0</v>
      </c>
      <c r="S244" s="25">
        <v>0</v>
      </c>
      <c r="T244" s="101" t="s">
        <v>32</v>
      </c>
      <c r="W244" s="2"/>
    </row>
    <row r="245" spans="1:23" ht="31.5" x14ac:dyDescent="0.25">
      <c r="A245" s="22" t="s">
        <v>515</v>
      </c>
      <c r="B245" s="26" t="s">
        <v>59</v>
      </c>
      <c r="C245" s="24" t="s">
        <v>31</v>
      </c>
      <c r="D245" s="104">
        <v>0</v>
      </c>
      <c r="E245" s="104">
        <v>0</v>
      </c>
      <c r="F245" s="104">
        <v>0</v>
      </c>
      <c r="G245" s="104">
        <v>0</v>
      </c>
      <c r="H245" s="104">
        <v>0</v>
      </c>
      <c r="I245" s="104">
        <v>0</v>
      </c>
      <c r="J245" s="104">
        <v>0</v>
      </c>
      <c r="K245" s="104">
        <v>0</v>
      </c>
      <c r="L245" s="104">
        <v>0</v>
      </c>
      <c r="M245" s="104">
        <v>0</v>
      </c>
      <c r="N245" s="104">
        <v>0</v>
      </c>
      <c r="O245" s="104">
        <v>0</v>
      </c>
      <c r="P245" s="104">
        <v>0</v>
      </c>
      <c r="Q245" s="104">
        <v>0</v>
      </c>
      <c r="R245" s="104">
        <v>0</v>
      </c>
      <c r="S245" s="25">
        <v>0</v>
      </c>
      <c r="T245" s="101" t="s">
        <v>32</v>
      </c>
      <c r="W245" s="2"/>
    </row>
    <row r="246" spans="1:23" ht="63" x14ac:dyDescent="0.25">
      <c r="A246" s="22" t="s">
        <v>516</v>
      </c>
      <c r="B246" s="26" t="s">
        <v>65</v>
      </c>
      <c r="C246" s="24" t="s">
        <v>31</v>
      </c>
      <c r="D246" s="104">
        <f t="shared" ref="D246:R246" si="77">SUM(D247:D251)</f>
        <v>350.87784493800001</v>
      </c>
      <c r="E246" s="104">
        <f t="shared" si="77"/>
        <v>243.54700796</v>
      </c>
      <c r="F246" s="104">
        <f t="shared" si="77"/>
        <v>107.33083697800001</v>
      </c>
      <c r="G246" s="104">
        <f t="shared" si="77"/>
        <v>32.233636977999993</v>
      </c>
      <c r="H246" s="104">
        <f t="shared" si="77"/>
        <v>30.640546200000003</v>
      </c>
      <c r="I246" s="104">
        <f t="shared" si="77"/>
        <v>2.1512790700000002</v>
      </c>
      <c r="J246" s="104">
        <f t="shared" si="77"/>
        <v>2.1512790699999997</v>
      </c>
      <c r="K246" s="104">
        <f t="shared" si="77"/>
        <v>2.9765422299999993</v>
      </c>
      <c r="L246" s="104">
        <f t="shared" si="77"/>
        <v>2.9765422299999997</v>
      </c>
      <c r="M246" s="104">
        <f t="shared" si="77"/>
        <v>14.684414709999997</v>
      </c>
      <c r="N246" s="104">
        <f t="shared" si="77"/>
        <v>14.68441471</v>
      </c>
      <c r="O246" s="104">
        <f t="shared" si="77"/>
        <v>12.421400968000002</v>
      </c>
      <c r="P246" s="104">
        <f t="shared" si="77"/>
        <v>10.82831019</v>
      </c>
      <c r="Q246" s="104">
        <f t="shared" si="77"/>
        <v>76.690290777999991</v>
      </c>
      <c r="R246" s="104">
        <f t="shared" si="77"/>
        <v>-1.5930907779999963</v>
      </c>
      <c r="S246" s="25">
        <f t="shared" si="68"/>
        <v>-4.9423240048502987E-2</v>
      </c>
      <c r="T246" s="101" t="s">
        <v>32</v>
      </c>
      <c r="W246" s="2"/>
    </row>
    <row r="247" spans="1:23" ht="78.75" x14ac:dyDescent="0.25">
      <c r="A247" s="22" t="s">
        <v>517</v>
      </c>
      <c r="B247" s="26" t="s">
        <v>67</v>
      </c>
      <c r="C247" s="24" t="s">
        <v>31</v>
      </c>
      <c r="D247" s="104">
        <v>0</v>
      </c>
      <c r="E247" s="104">
        <v>0</v>
      </c>
      <c r="F247" s="104">
        <v>0</v>
      </c>
      <c r="G247" s="104">
        <v>0</v>
      </c>
      <c r="H247" s="104">
        <v>0</v>
      </c>
      <c r="I247" s="104">
        <v>0</v>
      </c>
      <c r="J247" s="104">
        <v>0</v>
      </c>
      <c r="K247" s="104">
        <v>0</v>
      </c>
      <c r="L247" s="104">
        <v>0</v>
      </c>
      <c r="M247" s="104">
        <v>0</v>
      </c>
      <c r="N247" s="104">
        <v>0</v>
      </c>
      <c r="O247" s="104">
        <v>0</v>
      </c>
      <c r="P247" s="104">
        <v>0</v>
      </c>
      <c r="Q247" s="104">
        <v>0</v>
      </c>
      <c r="R247" s="104">
        <v>0</v>
      </c>
      <c r="S247" s="25">
        <v>0</v>
      </c>
      <c r="T247" s="101" t="s">
        <v>32</v>
      </c>
      <c r="W247" s="2"/>
    </row>
    <row r="248" spans="1:23" ht="94.5" x14ac:dyDescent="0.25">
      <c r="A248" s="22" t="s">
        <v>518</v>
      </c>
      <c r="B248" s="26" t="s">
        <v>69</v>
      </c>
      <c r="C248" s="24" t="s">
        <v>31</v>
      </c>
      <c r="D248" s="104">
        <v>0</v>
      </c>
      <c r="E248" s="104">
        <v>0</v>
      </c>
      <c r="F248" s="104">
        <v>0</v>
      </c>
      <c r="G248" s="104">
        <v>0</v>
      </c>
      <c r="H248" s="104">
        <v>0</v>
      </c>
      <c r="I248" s="104">
        <v>0</v>
      </c>
      <c r="J248" s="104">
        <v>0</v>
      </c>
      <c r="K248" s="104">
        <v>0</v>
      </c>
      <c r="L248" s="104">
        <v>0</v>
      </c>
      <c r="M248" s="104">
        <v>0</v>
      </c>
      <c r="N248" s="104">
        <v>0</v>
      </c>
      <c r="O248" s="104">
        <v>0</v>
      </c>
      <c r="P248" s="104">
        <v>0</v>
      </c>
      <c r="Q248" s="104">
        <v>0</v>
      </c>
      <c r="R248" s="104">
        <v>0</v>
      </c>
      <c r="S248" s="25">
        <v>0</v>
      </c>
      <c r="T248" s="101" t="s">
        <v>32</v>
      </c>
      <c r="W248" s="2"/>
    </row>
    <row r="249" spans="1:23" ht="78.75" x14ac:dyDescent="0.25">
      <c r="A249" s="22" t="s">
        <v>519</v>
      </c>
      <c r="B249" s="26" t="s">
        <v>71</v>
      </c>
      <c r="C249" s="24" t="s">
        <v>31</v>
      </c>
      <c r="D249" s="104">
        <v>0</v>
      </c>
      <c r="E249" s="104">
        <v>0</v>
      </c>
      <c r="F249" s="104">
        <v>0</v>
      </c>
      <c r="G249" s="104">
        <v>0</v>
      </c>
      <c r="H249" s="104">
        <v>0</v>
      </c>
      <c r="I249" s="104">
        <v>0</v>
      </c>
      <c r="J249" s="104">
        <v>0</v>
      </c>
      <c r="K249" s="104">
        <v>0</v>
      </c>
      <c r="L249" s="104">
        <v>0</v>
      </c>
      <c r="M249" s="104">
        <v>0</v>
      </c>
      <c r="N249" s="104">
        <v>0</v>
      </c>
      <c r="O249" s="104">
        <v>0</v>
      </c>
      <c r="P249" s="104">
        <v>0</v>
      </c>
      <c r="Q249" s="104">
        <v>0</v>
      </c>
      <c r="R249" s="104">
        <v>0</v>
      </c>
      <c r="S249" s="25">
        <v>0</v>
      </c>
      <c r="T249" s="101" t="s">
        <v>32</v>
      </c>
      <c r="W249" s="2"/>
    </row>
    <row r="250" spans="1:23" ht="110.25" x14ac:dyDescent="0.25">
      <c r="A250" s="22" t="s">
        <v>520</v>
      </c>
      <c r="B250" s="26" t="s">
        <v>75</v>
      </c>
      <c r="C250" s="24" t="s">
        <v>31</v>
      </c>
      <c r="D250" s="104">
        <v>0</v>
      </c>
      <c r="E250" s="104">
        <v>0</v>
      </c>
      <c r="F250" s="104">
        <v>0</v>
      </c>
      <c r="G250" s="104">
        <v>0</v>
      </c>
      <c r="H250" s="104">
        <v>0</v>
      </c>
      <c r="I250" s="104">
        <v>0</v>
      </c>
      <c r="J250" s="104">
        <v>0</v>
      </c>
      <c r="K250" s="104">
        <v>0</v>
      </c>
      <c r="L250" s="104">
        <v>0</v>
      </c>
      <c r="M250" s="104">
        <v>0</v>
      </c>
      <c r="N250" s="104">
        <v>0</v>
      </c>
      <c r="O250" s="104">
        <v>0</v>
      </c>
      <c r="P250" s="104">
        <v>0</v>
      </c>
      <c r="Q250" s="104">
        <v>0</v>
      </c>
      <c r="R250" s="104">
        <v>0</v>
      </c>
      <c r="S250" s="25">
        <v>0</v>
      </c>
      <c r="T250" s="101" t="s">
        <v>32</v>
      </c>
      <c r="W250" s="2"/>
    </row>
    <row r="251" spans="1:23" ht="110.25" x14ac:dyDescent="0.25">
      <c r="A251" s="22" t="s">
        <v>521</v>
      </c>
      <c r="B251" s="26" t="s">
        <v>77</v>
      </c>
      <c r="C251" s="24" t="s">
        <v>31</v>
      </c>
      <c r="D251" s="104">
        <f>SUM(D252:D255)</f>
        <v>350.87784493800001</v>
      </c>
      <c r="E251" s="104">
        <f t="shared" ref="E251:R251" si="78">SUM(E252:E255)</f>
        <v>243.54700796</v>
      </c>
      <c r="F251" s="104">
        <f t="shared" si="78"/>
        <v>107.33083697800001</v>
      </c>
      <c r="G251" s="104">
        <f>SUM(G252:G255)</f>
        <v>32.233636977999993</v>
      </c>
      <c r="H251" s="104">
        <f t="shared" si="78"/>
        <v>30.640546200000003</v>
      </c>
      <c r="I251" s="104">
        <f t="shared" si="78"/>
        <v>2.1512790700000002</v>
      </c>
      <c r="J251" s="104">
        <f t="shared" si="78"/>
        <v>2.1512790699999997</v>
      </c>
      <c r="K251" s="104">
        <f t="shared" si="78"/>
        <v>2.9765422299999993</v>
      </c>
      <c r="L251" s="104">
        <f t="shared" si="78"/>
        <v>2.9765422299999997</v>
      </c>
      <c r="M251" s="104">
        <f t="shared" si="78"/>
        <v>14.684414709999997</v>
      </c>
      <c r="N251" s="104">
        <f>SUM(N252:N255)</f>
        <v>14.68441471</v>
      </c>
      <c r="O251" s="104">
        <f t="shared" si="78"/>
        <v>12.421400968000002</v>
      </c>
      <c r="P251" s="104">
        <f t="shared" si="78"/>
        <v>10.82831019</v>
      </c>
      <c r="Q251" s="104">
        <f t="shared" si="78"/>
        <v>76.690290777999991</v>
      </c>
      <c r="R251" s="104">
        <f t="shared" si="78"/>
        <v>-1.5930907779999963</v>
      </c>
      <c r="S251" s="25">
        <f t="shared" si="68"/>
        <v>-4.9423240048502987E-2</v>
      </c>
      <c r="T251" s="101" t="s">
        <v>32</v>
      </c>
      <c r="W251" s="2"/>
    </row>
    <row r="252" spans="1:23" ht="78.75" x14ac:dyDescent="0.25">
      <c r="A252" s="40" t="s">
        <v>521</v>
      </c>
      <c r="B252" s="66" t="s">
        <v>522</v>
      </c>
      <c r="C252" s="74" t="s">
        <v>523</v>
      </c>
      <c r="D252" s="65">
        <v>12.37935259</v>
      </c>
      <c r="E252" s="65">
        <v>12.589254049999999</v>
      </c>
      <c r="F252" s="65">
        <f>D252-E252</f>
        <v>-0.20990145999999932</v>
      </c>
      <c r="G252" s="65">
        <f t="shared" ref="G252:H255" si="79">I252+K252+M252+O252</f>
        <v>-0.20990145999999998</v>
      </c>
      <c r="H252" s="65">
        <f t="shared" si="79"/>
        <v>-0.20990145999999998</v>
      </c>
      <c r="I252" s="65">
        <v>0.41339999999999999</v>
      </c>
      <c r="J252" s="65">
        <v>0.41339999999999999</v>
      </c>
      <c r="K252" s="65">
        <v>0</v>
      </c>
      <c r="L252" s="65">
        <v>0</v>
      </c>
      <c r="M252" s="65">
        <v>-2.7721930000000006E-2</v>
      </c>
      <c r="N252" s="65">
        <v>-2.7721929999999999E-2</v>
      </c>
      <c r="O252" s="65">
        <v>-0.59557952999999997</v>
      </c>
      <c r="P252" s="65">
        <v>-0.59557952999999997</v>
      </c>
      <c r="Q252" s="65">
        <f t="shared" ref="Q252:Q255" si="80">F252-H252</f>
        <v>6.6613381477509392E-16</v>
      </c>
      <c r="R252" s="65">
        <f t="shared" ref="R252:R255" si="81">H252-(I252+K252+M252+O252)</f>
        <v>0</v>
      </c>
      <c r="S252" s="113">
        <f t="shared" si="68"/>
        <v>0</v>
      </c>
      <c r="T252" s="49" t="s">
        <v>32</v>
      </c>
      <c r="W252" s="2"/>
    </row>
    <row r="253" spans="1:23" ht="47.25" x14ac:dyDescent="0.25">
      <c r="A253" s="40" t="s">
        <v>521</v>
      </c>
      <c r="B253" s="66" t="s">
        <v>524</v>
      </c>
      <c r="C253" s="74" t="s">
        <v>525</v>
      </c>
      <c r="D253" s="65">
        <v>76.53</v>
      </c>
      <c r="E253" s="65">
        <v>0</v>
      </c>
      <c r="F253" s="65">
        <f>D253-E253</f>
        <v>76.53</v>
      </c>
      <c r="G253" s="65">
        <f t="shared" si="79"/>
        <v>4.5599999999999996</v>
      </c>
      <c r="H253" s="65">
        <f t="shared" si="79"/>
        <v>0</v>
      </c>
      <c r="I253" s="65">
        <v>0</v>
      </c>
      <c r="J253" s="65">
        <v>0</v>
      </c>
      <c r="K253" s="65">
        <v>0</v>
      </c>
      <c r="L253" s="65">
        <v>0</v>
      </c>
      <c r="M253" s="65">
        <v>0</v>
      </c>
      <c r="N253" s="65">
        <v>0</v>
      </c>
      <c r="O253" s="65">
        <v>4.5599999999999996</v>
      </c>
      <c r="P253" s="65">
        <v>0</v>
      </c>
      <c r="Q253" s="65">
        <f t="shared" si="80"/>
        <v>76.53</v>
      </c>
      <c r="R253" s="65">
        <f t="shared" si="81"/>
        <v>-4.5599999999999996</v>
      </c>
      <c r="S253" s="113">
        <f t="shared" si="68"/>
        <v>-1</v>
      </c>
      <c r="T253" s="49" t="s">
        <v>526</v>
      </c>
      <c r="W253" s="2"/>
    </row>
    <row r="254" spans="1:23" ht="78.75" x14ac:dyDescent="0.25">
      <c r="A254" s="40" t="s">
        <v>521</v>
      </c>
      <c r="B254" s="66" t="s">
        <v>527</v>
      </c>
      <c r="C254" s="74" t="s">
        <v>528</v>
      </c>
      <c r="D254" s="65">
        <v>34.888400000000004</v>
      </c>
      <c r="E254" s="65">
        <v>1.9729762700000002</v>
      </c>
      <c r="F254" s="65">
        <f>D254-E254</f>
        <v>32.915423730000001</v>
      </c>
      <c r="G254" s="65">
        <f t="shared" si="79"/>
        <v>29.788223729999999</v>
      </c>
      <c r="H254" s="65">
        <f t="shared" si="79"/>
        <v>32.818448580000002</v>
      </c>
      <c r="I254" s="65">
        <v>1.6534237300000001</v>
      </c>
      <c r="J254" s="65">
        <v>1.6534237299999999</v>
      </c>
      <c r="K254" s="65">
        <v>2.9626066799999995</v>
      </c>
      <c r="L254" s="65">
        <v>2.9626066799999999</v>
      </c>
      <c r="M254" s="65">
        <v>14.842865689999996</v>
      </c>
      <c r="N254" s="65">
        <v>14.84286569</v>
      </c>
      <c r="O254" s="65">
        <v>10.329327630000002</v>
      </c>
      <c r="P254" s="65">
        <v>13.35955248</v>
      </c>
      <c r="Q254" s="65">
        <f t="shared" si="80"/>
        <v>9.6975149999998678E-2</v>
      </c>
      <c r="R254" s="65">
        <f t="shared" si="81"/>
        <v>3.0302248500000033</v>
      </c>
      <c r="S254" s="113">
        <f t="shared" si="68"/>
        <v>0.10172559725164933</v>
      </c>
      <c r="T254" s="49" t="s">
        <v>529</v>
      </c>
      <c r="W254" s="2"/>
    </row>
    <row r="255" spans="1:23" ht="110.25" x14ac:dyDescent="0.25">
      <c r="A255" s="43" t="s">
        <v>521</v>
      </c>
      <c r="B255" s="115" t="s">
        <v>530</v>
      </c>
      <c r="C255" s="65" t="s">
        <v>531</v>
      </c>
      <c r="D255" s="65">
        <v>227.08009234799999</v>
      </c>
      <c r="E255" s="65">
        <v>228.98477764</v>
      </c>
      <c r="F255" s="65">
        <v>-1.9046852920000035</v>
      </c>
      <c r="G255" s="65">
        <f t="shared" si="79"/>
        <v>-1.9046852920000001</v>
      </c>
      <c r="H255" s="65">
        <f t="shared" si="79"/>
        <v>-1.9680009200000002</v>
      </c>
      <c r="I255" s="65">
        <v>8.4455340000000004E-2</v>
      </c>
      <c r="J255" s="65">
        <v>8.445533999999999E-2</v>
      </c>
      <c r="K255" s="65">
        <v>1.3935549999999977E-2</v>
      </c>
      <c r="L255" s="65">
        <v>1.393555E-2</v>
      </c>
      <c r="M255" s="65">
        <v>-0.13072905000000001</v>
      </c>
      <c r="N255" s="65">
        <v>-0.13072905000000004</v>
      </c>
      <c r="O255" s="65">
        <v>-1.872347132</v>
      </c>
      <c r="P255" s="65">
        <v>-1.93566276</v>
      </c>
      <c r="Q255" s="65">
        <f t="shared" si="80"/>
        <v>6.3315627999996682E-2</v>
      </c>
      <c r="R255" s="65">
        <f t="shared" si="81"/>
        <v>-6.3315628000000013E-2</v>
      </c>
      <c r="S255" s="113">
        <f t="shared" si="68"/>
        <v>3.3242041751430716E-2</v>
      </c>
      <c r="T255" s="49" t="s">
        <v>32</v>
      </c>
      <c r="W255" s="2"/>
    </row>
    <row r="256" spans="1:23" ht="47.25" x14ac:dyDescent="0.25">
      <c r="A256" s="22" t="s">
        <v>532</v>
      </c>
      <c r="B256" s="26" t="s">
        <v>88</v>
      </c>
      <c r="C256" s="24" t="s">
        <v>31</v>
      </c>
      <c r="D256" s="104">
        <v>0</v>
      </c>
      <c r="E256" s="104">
        <v>0</v>
      </c>
      <c r="F256" s="104">
        <v>0</v>
      </c>
      <c r="G256" s="104">
        <v>0</v>
      </c>
      <c r="H256" s="104">
        <v>0</v>
      </c>
      <c r="I256" s="104">
        <v>0</v>
      </c>
      <c r="J256" s="104">
        <v>0</v>
      </c>
      <c r="K256" s="104">
        <v>0</v>
      </c>
      <c r="L256" s="104">
        <v>0</v>
      </c>
      <c r="M256" s="104">
        <v>0</v>
      </c>
      <c r="N256" s="104">
        <v>0</v>
      </c>
      <c r="O256" s="104">
        <v>0</v>
      </c>
      <c r="P256" s="104">
        <v>0</v>
      </c>
      <c r="Q256" s="104">
        <v>0</v>
      </c>
      <c r="R256" s="104">
        <v>0</v>
      </c>
      <c r="S256" s="25">
        <v>0</v>
      </c>
      <c r="T256" s="101" t="s">
        <v>32</v>
      </c>
      <c r="W256" s="2"/>
    </row>
    <row r="257" spans="1:27" ht="63" x14ac:dyDescent="0.25">
      <c r="A257" s="22" t="s">
        <v>533</v>
      </c>
      <c r="B257" s="26" t="s">
        <v>90</v>
      </c>
      <c r="C257" s="24" t="s">
        <v>31</v>
      </c>
      <c r="D257" s="104">
        <f t="shared" ref="D257:R257" si="82">D258+D262+D263+D265</f>
        <v>372.68886051199991</v>
      </c>
      <c r="E257" s="104">
        <f t="shared" si="82"/>
        <v>88.341865870000007</v>
      </c>
      <c r="F257" s="104">
        <f t="shared" si="82"/>
        <v>284.34699464199997</v>
      </c>
      <c r="G257" s="104">
        <f t="shared" si="82"/>
        <v>58.930836181999993</v>
      </c>
      <c r="H257" s="104">
        <f t="shared" si="82"/>
        <v>48.580648429999997</v>
      </c>
      <c r="I257" s="104">
        <f t="shared" si="82"/>
        <v>3.0629329320000003</v>
      </c>
      <c r="J257" s="104">
        <f t="shared" si="82"/>
        <v>3.0584299000000001</v>
      </c>
      <c r="K257" s="104">
        <f t="shared" si="82"/>
        <v>2.4601753899999999</v>
      </c>
      <c r="L257" s="104">
        <f t="shared" si="82"/>
        <v>2.4601753899999999</v>
      </c>
      <c r="M257" s="104">
        <f t="shared" si="82"/>
        <v>18.699567100000003</v>
      </c>
      <c r="N257" s="104">
        <f t="shared" si="82"/>
        <v>18.699567099999999</v>
      </c>
      <c r="O257" s="104">
        <f t="shared" si="82"/>
        <v>34.708160759999998</v>
      </c>
      <c r="P257" s="104">
        <f t="shared" si="82"/>
        <v>24.362476040000001</v>
      </c>
      <c r="Q257" s="104">
        <f t="shared" si="82"/>
        <v>235.76634621199995</v>
      </c>
      <c r="R257" s="104">
        <f t="shared" si="82"/>
        <v>-10.350187752000002</v>
      </c>
      <c r="S257" s="25">
        <f t="shared" si="68"/>
        <v>-0.17563279977964052</v>
      </c>
      <c r="T257" s="101" t="s">
        <v>32</v>
      </c>
      <c r="W257" s="2"/>
    </row>
    <row r="258" spans="1:27" ht="31.5" x14ac:dyDescent="0.25">
      <c r="A258" s="22" t="s">
        <v>534</v>
      </c>
      <c r="B258" s="26" t="s">
        <v>92</v>
      </c>
      <c r="C258" s="24" t="s">
        <v>31</v>
      </c>
      <c r="D258" s="104">
        <f t="shared" ref="D258:R258" si="83">SUM(D259:D261)</f>
        <v>47.064860000000003</v>
      </c>
      <c r="E258" s="104">
        <f t="shared" si="83"/>
        <v>1.38</v>
      </c>
      <c r="F258" s="104">
        <f t="shared" si="83"/>
        <v>45.68486</v>
      </c>
      <c r="G258" s="104">
        <f>SUM(G259:G261)</f>
        <v>12.498000000000001</v>
      </c>
      <c r="H258" s="104">
        <f t="shared" si="83"/>
        <v>10.391556000000001</v>
      </c>
      <c r="I258" s="104">
        <f t="shared" si="83"/>
        <v>0</v>
      </c>
      <c r="J258" s="104">
        <f t="shared" si="83"/>
        <v>0</v>
      </c>
      <c r="K258" s="104">
        <f t="shared" si="83"/>
        <v>0.78859007999999997</v>
      </c>
      <c r="L258" s="104">
        <f t="shared" si="83"/>
        <v>0.78859007999999997</v>
      </c>
      <c r="M258" s="104">
        <f t="shared" si="83"/>
        <v>6.3096516000000005</v>
      </c>
      <c r="N258" s="104">
        <f t="shared" si="83"/>
        <v>6.3096516000000005</v>
      </c>
      <c r="O258" s="104">
        <f t="shared" si="83"/>
        <v>5.3997583200000001</v>
      </c>
      <c r="P258" s="104">
        <f t="shared" si="83"/>
        <v>3.2933143200000004</v>
      </c>
      <c r="Q258" s="104">
        <f t="shared" si="83"/>
        <v>35.293304000000006</v>
      </c>
      <c r="R258" s="104">
        <f t="shared" si="83"/>
        <v>-2.1064439999999998</v>
      </c>
      <c r="S258" s="25">
        <f t="shared" si="68"/>
        <v>-0.16854248679788764</v>
      </c>
      <c r="T258" s="101" t="s">
        <v>32</v>
      </c>
      <c r="W258" s="2"/>
    </row>
    <row r="259" spans="1:27" ht="31.5" x14ac:dyDescent="0.25">
      <c r="A259" s="40" t="s">
        <v>534</v>
      </c>
      <c r="B259" s="66" t="s">
        <v>535</v>
      </c>
      <c r="C259" s="74" t="s">
        <v>536</v>
      </c>
      <c r="D259" s="65">
        <v>11.812060000000002</v>
      </c>
      <c r="E259" s="65">
        <v>0</v>
      </c>
      <c r="F259" s="65">
        <f>D259-E259</f>
        <v>11.812060000000002</v>
      </c>
      <c r="G259" s="65">
        <f t="shared" ref="G259:H261" si="84">I259+K259+M259+O259</f>
        <v>2.4</v>
      </c>
      <c r="H259" s="65">
        <f t="shared" si="84"/>
        <v>1.3680000000000001</v>
      </c>
      <c r="I259" s="65">
        <v>0</v>
      </c>
      <c r="J259" s="65">
        <v>0</v>
      </c>
      <c r="K259" s="65">
        <v>0</v>
      </c>
      <c r="L259" s="65">
        <v>0</v>
      </c>
      <c r="M259" s="65">
        <v>0</v>
      </c>
      <c r="N259" s="65">
        <v>0</v>
      </c>
      <c r="O259" s="65">
        <v>2.4</v>
      </c>
      <c r="P259" s="65">
        <v>1.3680000000000001</v>
      </c>
      <c r="Q259" s="65">
        <f t="shared" ref="Q259:Q261" si="85">F259-H259</f>
        <v>10.444060000000002</v>
      </c>
      <c r="R259" s="65">
        <f t="shared" ref="R259:R261" si="86">H259-(I259+K259+M259+O259)</f>
        <v>-1.0319999999999998</v>
      </c>
      <c r="S259" s="113">
        <f t="shared" si="68"/>
        <v>-0.42999999999999994</v>
      </c>
      <c r="T259" s="49" t="s">
        <v>537</v>
      </c>
      <c r="W259" s="2"/>
    </row>
    <row r="260" spans="1:27" ht="31.5" x14ac:dyDescent="0.25">
      <c r="A260" s="40" t="s">
        <v>534</v>
      </c>
      <c r="B260" s="66" t="s">
        <v>538</v>
      </c>
      <c r="C260" s="74" t="s">
        <v>539</v>
      </c>
      <c r="D260" s="65">
        <v>17.681799999999999</v>
      </c>
      <c r="E260" s="65">
        <v>0</v>
      </c>
      <c r="F260" s="65">
        <f>D260-E260</f>
        <v>17.681799999999999</v>
      </c>
      <c r="G260" s="65">
        <f t="shared" si="84"/>
        <v>1.74</v>
      </c>
      <c r="H260" s="65">
        <f t="shared" si="84"/>
        <v>0.9</v>
      </c>
      <c r="I260" s="65">
        <v>0</v>
      </c>
      <c r="J260" s="65">
        <v>0</v>
      </c>
      <c r="K260" s="65">
        <v>0</v>
      </c>
      <c r="L260" s="65">
        <v>0</v>
      </c>
      <c r="M260" s="65">
        <v>0</v>
      </c>
      <c r="N260" s="65">
        <v>0</v>
      </c>
      <c r="O260" s="65">
        <v>1.74</v>
      </c>
      <c r="P260" s="65">
        <v>0.9</v>
      </c>
      <c r="Q260" s="65">
        <f t="shared" si="85"/>
        <v>16.7818</v>
      </c>
      <c r="R260" s="65">
        <f t="shared" si="86"/>
        <v>-0.84</v>
      </c>
      <c r="S260" s="113">
        <f t="shared" si="68"/>
        <v>-0.48275862068965514</v>
      </c>
      <c r="T260" s="49" t="s">
        <v>537</v>
      </c>
      <c r="W260" s="2"/>
    </row>
    <row r="261" spans="1:27" ht="31.5" x14ac:dyDescent="0.25">
      <c r="A261" s="40" t="s">
        <v>534</v>
      </c>
      <c r="B261" s="66" t="s">
        <v>540</v>
      </c>
      <c r="C261" s="74" t="s">
        <v>541</v>
      </c>
      <c r="D261" s="65">
        <v>17.571000000000002</v>
      </c>
      <c r="E261" s="65">
        <v>1.38</v>
      </c>
      <c r="F261" s="65">
        <f>D261-E261</f>
        <v>16.191000000000003</v>
      </c>
      <c r="G261" s="65">
        <f t="shared" si="84"/>
        <v>8.3580000000000005</v>
      </c>
      <c r="H261" s="65">
        <f t="shared" si="84"/>
        <v>8.1235560000000007</v>
      </c>
      <c r="I261" s="65">
        <v>0</v>
      </c>
      <c r="J261" s="65">
        <v>0</v>
      </c>
      <c r="K261" s="65">
        <v>0.78859007999999997</v>
      </c>
      <c r="L261" s="65">
        <v>0.78859007999999997</v>
      </c>
      <c r="M261" s="65">
        <v>6.3096516000000005</v>
      </c>
      <c r="N261" s="65">
        <v>6.3096516000000005</v>
      </c>
      <c r="O261" s="65">
        <v>1.2597583200000004</v>
      </c>
      <c r="P261" s="65">
        <v>1.0253143199999999</v>
      </c>
      <c r="Q261" s="65">
        <f t="shared" si="85"/>
        <v>8.0674440000000018</v>
      </c>
      <c r="R261" s="65">
        <f t="shared" si="86"/>
        <v>-0.23444399999999987</v>
      </c>
      <c r="S261" s="113">
        <f t="shared" si="68"/>
        <v>-2.805025125628139E-2</v>
      </c>
      <c r="T261" s="49" t="s">
        <v>32</v>
      </c>
      <c r="W261" s="2"/>
      <c r="Z261" s="27"/>
      <c r="AA261" s="27"/>
    </row>
    <row r="262" spans="1:27" ht="31.5" x14ac:dyDescent="0.25">
      <c r="A262" s="22" t="s">
        <v>542</v>
      </c>
      <c r="B262" s="26" t="s">
        <v>98</v>
      </c>
      <c r="C262" s="24" t="s">
        <v>31</v>
      </c>
      <c r="D262" s="104">
        <v>0</v>
      </c>
      <c r="E262" s="104">
        <v>0</v>
      </c>
      <c r="F262" s="104">
        <v>0</v>
      </c>
      <c r="G262" s="104">
        <v>0</v>
      </c>
      <c r="H262" s="104">
        <v>0</v>
      </c>
      <c r="I262" s="104">
        <v>0</v>
      </c>
      <c r="J262" s="104">
        <v>0</v>
      </c>
      <c r="K262" s="104">
        <v>0</v>
      </c>
      <c r="L262" s="104">
        <v>0</v>
      </c>
      <c r="M262" s="104">
        <v>0</v>
      </c>
      <c r="N262" s="104">
        <v>0</v>
      </c>
      <c r="O262" s="104">
        <v>0</v>
      </c>
      <c r="P262" s="104">
        <v>0</v>
      </c>
      <c r="Q262" s="104">
        <v>0</v>
      </c>
      <c r="R262" s="104">
        <v>0</v>
      </c>
      <c r="S262" s="25">
        <v>0</v>
      </c>
      <c r="T262" s="101" t="s">
        <v>32</v>
      </c>
      <c r="W262" s="2"/>
    </row>
    <row r="263" spans="1:27" ht="31.5" x14ac:dyDescent="0.25">
      <c r="A263" s="22" t="s">
        <v>543</v>
      </c>
      <c r="B263" s="26" t="s">
        <v>111</v>
      </c>
      <c r="C263" s="24" t="s">
        <v>31</v>
      </c>
      <c r="D263" s="104">
        <f t="shared" ref="D263:R263" si="87">SUM(D264)</f>
        <v>15.802200000000001</v>
      </c>
      <c r="E263" s="104">
        <f t="shared" si="87"/>
        <v>1.403</v>
      </c>
      <c r="F263" s="104">
        <f t="shared" si="87"/>
        <v>14.3992</v>
      </c>
      <c r="G263" s="104">
        <f t="shared" si="87"/>
        <v>14.3992</v>
      </c>
      <c r="H263" s="104">
        <f t="shared" si="87"/>
        <v>12.682432539999999</v>
      </c>
      <c r="I263" s="104">
        <f t="shared" si="87"/>
        <v>0</v>
      </c>
      <c r="J263" s="104">
        <f t="shared" si="87"/>
        <v>0</v>
      </c>
      <c r="K263" s="104">
        <f t="shared" si="87"/>
        <v>1.3432084799999999</v>
      </c>
      <c r="L263" s="104">
        <f t="shared" si="87"/>
        <v>1.3432084799999999</v>
      </c>
      <c r="M263" s="104">
        <f t="shared" si="87"/>
        <v>5.8785330500000015</v>
      </c>
      <c r="N263" s="104">
        <f t="shared" si="87"/>
        <v>5.8785330499999997</v>
      </c>
      <c r="O263" s="104">
        <f t="shared" si="87"/>
        <v>7.1774584699999995</v>
      </c>
      <c r="P263" s="104">
        <f t="shared" si="87"/>
        <v>5.4606910099999997</v>
      </c>
      <c r="Q263" s="104">
        <f t="shared" si="87"/>
        <v>1.7167674600000016</v>
      </c>
      <c r="R263" s="104">
        <f t="shared" si="87"/>
        <v>-1.7167674600000016</v>
      </c>
      <c r="S263" s="25">
        <f t="shared" si="68"/>
        <v>-0.1192265861992334</v>
      </c>
      <c r="T263" s="101" t="s">
        <v>32</v>
      </c>
      <c r="W263" s="2"/>
    </row>
    <row r="264" spans="1:27" ht="31.5" x14ac:dyDescent="0.25">
      <c r="A264" s="40" t="s">
        <v>543</v>
      </c>
      <c r="B264" s="66" t="s">
        <v>544</v>
      </c>
      <c r="C264" s="74" t="s">
        <v>545</v>
      </c>
      <c r="D264" s="65">
        <v>15.802200000000001</v>
      </c>
      <c r="E264" s="65">
        <v>1.403</v>
      </c>
      <c r="F264" s="65">
        <f>D264-E264</f>
        <v>14.3992</v>
      </c>
      <c r="G264" s="65">
        <f>I264+K264+M264+O264</f>
        <v>14.3992</v>
      </c>
      <c r="H264" s="65">
        <f>J264+L264+N264+P264</f>
        <v>12.682432539999999</v>
      </c>
      <c r="I264" s="65">
        <v>0</v>
      </c>
      <c r="J264" s="65">
        <v>0</v>
      </c>
      <c r="K264" s="65">
        <v>1.3432084799999999</v>
      </c>
      <c r="L264" s="65">
        <v>1.3432084799999999</v>
      </c>
      <c r="M264" s="65">
        <v>5.8785330500000015</v>
      </c>
      <c r="N264" s="65">
        <v>5.8785330499999997</v>
      </c>
      <c r="O264" s="65">
        <v>7.1774584699999995</v>
      </c>
      <c r="P264" s="65">
        <v>5.4606910099999997</v>
      </c>
      <c r="Q264" s="65">
        <f>F264-H264</f>
        <v>1.7167674600000016</v>
      </c>
      <c r="R264" s="65">
        <f>H264-(I264+K264+M264+O264)</f>
        <v>-1.7167674600000016</v>
      </c>
      <c r="S264" s="113">
        <f t="shared" si="68"/>
        <v>-0.1192265861992334</v>
      </c>
      <c r="T264" s="49" t="s">
        <v>546</v>
      </c>
      <c r="W264" s="2"/>
    </row>
    <row r="265" spans="1:27" ht="31.5" x14ac:dyDescent="0.25">
      <c r="A265" s="22" t="s">
        <v>547</v>
      </c>
      <c r="B265" s="26" t="s">
        <v>116</v>
      </c>
      <c r="C265" s="24" t="s">
        <v>31</v>
      </c>
      <c r="D265" s="104">
        <f t="shared" ref="D265:R265" si="88">SUM(D266:D273)</f>
        <v>309.82180051199992</v>
      </c>
      <c r="E265" s="104">
        <f t="shared" si="88"/>
        <v>85.558865870000005</v>
      </c>
      <c r="F265" s="104">
        <f t="shared" si="88"/>
        <v>224.26293464199998</v>
      </c>
      <c r="G265" s="104">
        <f>SUM(G266:G273)</f>
        <v>32.033636181999995</v>
      </c>
      <c r="H265" s="104">
        <f t="shared" si="88"/>
        <v>25.506659889999998</v>
      </c>
      <c r="I265" s="104">
        <f t="shared" si="88"/>
        <v>3.0629329320000003</v>
      </c>
      <c r="J265" s="104">
        <f t="shared" si="88"/>
        <v>3.0584299000000001</v>
      </c>
      <c r="K265" s="104">
        <f t="shared" si="88"/>
        <v>0.32837682999999995</v>
      </c>
      <c r="L265" s="104">
        <f t="shared" si="88"/>
        <v>0.32837683000000001</v>
      </c>
      <c r="M265" s="104">
        <f t="shared" si="88"/>
        <v>6.5113824500000002</v>
      </c>
      <c r="N265" s="104">
        <f t="shared" si="88"/>
        <v>6.5113824499999993</v>
      </c>
      <c r="O265" s="104">
        <f t="shared" si="88"/>
        <v>22.130943969999997</v>
      </c>
      <c r="P265" s="104">
        <f t="shared" si="88"/>
        <v>15.608470710000001</v>
      </c>
      <c r="Q265" s="104">
        <f t="shared" si="88"/>
        <v>198.75627475199994</v>
      </c>
      <c r="R265" s="104">
        <f t="shared" si="88"/>
        <v>-6.5269762920000005</v>
      </c>
      <c r="S265" s="25">
        <f t="shared" si="68"/>
        <v>-0.20375383721400853</v>
      </c>
      <c r="T265" s="101" t="s">
        <v>32</v>
      </c>
      <c r="W265" s="2"/>
      <c r="Z265" s="27"/>
      <c r="AA265" s="27"/>
    </row>
    <row r="266" spans="1:27" ht="31.5" x14ac:dyDescent="0.25">
      <c r="A266" s="40" t="s">
        <v>547</v>
      </c>
      <c r="B266" s="57" t="s">
        <v>548</v>
      </c>
      <c r="C266" s="74" t="s">
        <v>549</v>
      </c>
      <c r="D266" s="65">
        <v>4.843344332</v>
      </c>
      <c r="E266" s="65">
        <v>4.7338412999999999</v>
      </c>
      <c r="F266" s="65">
        <f>D266-E266</f>
        <v>0.10950303200000011</v>
      </c>
      <c r="G266" s="65">
        <f>I266+K266+M266+O266</f>
        <v>0.109503032</v>
      </c>
      <c r="H266" s="65">
        <f>J266+L266+N266+P266</f>
        <v>0.105</v>
      </c>
      <c r="I266" s="65">
        <v>0.109503032</v>
      </c>
      <c r="J266" s="65">
        <v>0.105</v>
      </c>
      <c r="K266" s="65">
        <v>0</v>
      </c>
      <c r="L266" s="65">
        <v>0</v>
      </c>
      <c r="M266" s="65">
        <v>0</v>
      </c>
      <c r="N266" s="65">
        <v>0</v>
      </c>
      <c r="O266" s="65">
        <v>0</v>
      </c>
      <c r="P266" s="65">
        <v>0</v>
      </c>
      <c r="Q266" s="65">
        <f t="shared" ref="Q266:Q273" si="89">F266-H266</f>
        <v>4.5030320000001151E-3</v>
      </c>
      <c r="R266" s="65">
        <f t="shared" ref="R266:R273" si="90">H266-(I266+K266+M266+O266)</f>
        <v>-4.503032000000004E-3</v>
      </c>
      <c r="S266" s="113">
        <f t="shared" si="68"/>
        <v>-4.1122441248932759E-2</v>
      </c>
      <c r="T266" s="49" t="s">
        <v>32</v>
      </c>
      <c r="W266" s="2"/>
    </row>
    <row r="267" spans="1:27" ht="42.75" customHeight="1" x14ac:dyDescent="0.25">
      <c r="A267" s="40" t="s">
        <v>547</v>
      </c>
      <c r="B267" s="67" t="s">
        <v>550</v>
      </c>
      <c r="C267" s="42" t="s">
        <v>551</v>
      </c>
      <c r="D267" s="65">
        <v>1.05</v>
      </c>
      <c r="E267" s="108">
        <v>0</v>
      </c>
      <c r="F267" s="65">
        <f>D267-E267</f>
        <v>1.05</v>
      </c>
      <c r="G267" s="65">
        <f>I267+K267+M267+O267</f>
        <v>0.85</v>
      </c>
      <c r="H267" s="65">
        <f>J267+L267+N267+P267</f>
        <v>1.0467624099999999</v>
      </c>
      <c r="I267" s="65">
        <v>0</v>
      </c>
      <c r="J267" s="65">
        <v>0</v>
      </c>
      <c r="K267" s="65">
        <v>0.10169491</v>
      </c>
      <c r="L267" s="65">
        <v>0.10169491000000001</v>
      </c>
      <c r="M267" s="65">
        <v>9.307027000000001E-2</v>
      </c>
      <c r="N267" s="65">
        <v>9.3070269999999997E-2</v>
      </c>
      <c r="O267" s="65">
        <v>0.65523482</v>
      </c>
      <c r="P267" s="65">
        <v>0.85199722999999994</v>
      </c>
      <c r="Q267" s="65">
        <f t="shared" si="89"/>
        <v>3.2375900000001234E-3</v>
      </c>
      <c r="R267" s="65">
        <f t="shared" si="90"/>
        <v>0.19676240999999994</v>
      </c>
      <c r="S267" s="113">
        <f t="shared" si="68"/>
        <v>0.23148518823529407</v>
      </c>
      <c r="T267" s="49" t="s">
        <v>552</v>
      </c>
      <c r="W267" s="2"/>
    </row>
    <row r="268" spans="1:27" ht="45" customHeight="1" x14ac:dyDescent="0.25">
      <c r="A268" s="43" t="s">
        <v>547</v>
      </c>
      <c r="B268" s="78" t="s">
        <v>553</v>
      </c>
      <c r="C268" s="79" t="s">
        <v>554</v>
      </c>
      <c r="D268" s="65">
        <v>86.328699999999984</v>
      </c>
      <c r="E268" s="108">
        <v>18.072565120000007</v>
      </c>
      <c r="F268" s="65">
        <v>68.256134879999976</v>
      </c>
      <c r="G268" s="65">
        <f t="shared" ref="G268:H273" si="91">I268+K268+M268+O268</f>
        <v>0.3</v>
      </c>
      <c r="H268" s="65">
        <f t="shared" si="91"/>
        <v>0.3</v>
      </c>
      <c r="I268" s="65">
        <v>0.3</v>
      </c>
      <c r="J268" s="65">
        <v>0.3</v>
      </c>
      <c r="K268" s="65">
        <v>0</v>
      </c>
      <c r="L268" s="65">
        <v>0</v>
      </c>
      <c r="M268" s="65">
        <v>0</v>
      </c>
      <c r="N268" s="65">
        <v>0</v>
      </c>
      <c r="O268" s="65">
        <v>0</v>
      </c>
      <c r="P268" s="65">
        <v>0</v>
      </c>
      <c r="Q268" s="65">
        <f t="shared" si="89"/>
        <v>67.956134879999979</v>
      </c>
      <c r="R268" s="65">
        <f t="shared" si="90"/>
        <v>0</v>
      </c>
      <c r="S268" s="113">
        <f t="shared" si="68"/>
        <v>0</v>
      </c>
      <c r="T268" s="49" t="s">
        <v>32</v>
      </c>
      <c r="W268" s="2"/>
    </row>
    <row r="269" spans="1:27" ht="31.5" x14ac:dyDescent="0.25">
      <c r="A269" s="40" t="s">
        <v>547</v>
      </c>
      <c r="B269" s="67" t="s">
        <v>555</v>
      </c>
      <c r="C269" s="42" t="s">
        <v>556</v>
      </c>
      <c r="D269" s="65">
        <v>33.879484020000007</v>
      </c>
      <c r="E269" s="108">
        <v>32.091957190000002</v>
      </c>
      <c r="F269" s="65">
        <f>D269-E269</f>
        <v>1.7875268300000045</v>
      </c>
      <c r="G269" s="65">
        <f t="shared" si="91"/>
        <v>1.78752683</v>
      </c>
      <c r="H269" s="65">
        <f t="shared" si="91"/>
        <v>1.78752683</v>
      </c>
      <c r="I269" s="65">
        <v>1.78752683</v>
      </c>
      <c r="J269" s="65">
        <v>1.78752683</v>
      </c>
      <c r="K269" s="65">
        <v>0</v>
      </c>
      <c r="L269" s="65">
        <v>0</v>
      </c>
      <c r="M269" s="65">
        <v>0</v>
      </c>
      <c r="N269" s="65">
        <v>0</v>
      </c>
      <c r="O269" s="65">
        <v>0</v>
      </c>
      <c r="P269" s="65">
        <v>0</v>
      </c>
      <c r="Q269" s="65">
        <f t="shared" si="89"/>
        <v>4.4408920985006262E-15</v>
      </c>
      <c r="R269" s="65">
        <f t="shared" si="90"/>
        <v>0</v>
      </c>
      <c r="S269" s="113">
        <f t="shared" si="68"/>
        <v>0</v>
      </c>
      <c r="T269" s="49" t="s">
        <v>32</v>
      </c>
      <c r="W269" s="2"/>
    </row>
    <row r="270" spans="1:27" ht="47.25" x14ac:dyDescent="0.25">
      <c r="A270" s="40" t="s">
        <v>547</v>
      </c>
      <c r="B270" s="67" t="s">
        <v>557</v>
      </c>
      <c r="C270" s="42" t="s">
        <v>558</v>
      </c>
      <c r="D270" s="65">
        <v>22.362314320000003</v>
      </c>
      <c r="E270" s="108">
        <v>10.791224440000001</v>
      </c>
      <c r="F270" s="65">
        <f>D270-E270</f>
        <v>11.571089880000002</v>
      </c>
      <c r="G270" s="65">
        <f t="shared" si="91"/>
        <v>11.207089879999998</v>
      </c>
      <c r="H270" s="65">
        <f t="shared" si="91"/>
        <v>10.416086589999999</v>
      </c>
      <c r="I270" s="65">
        <v>0.63760596000000003</v>
      </c>
      <c r="J270" s="65">
        <v>0.63760596000000003</v>
      </c>
      <c r="K270" s="65">
        <v>0.22668191999999998</v>
      </c>
      <c r="L270" s="65">
        <v>0.22668191999999998</v>
      </c>
      <c r="M270" s="65">
        <v>1.0114685300000001</v>
      </c>
      <c r="N270" s="65">
        <v>1.0114685299999999</v>
      </c>
      <c r="O270" s="65">
        <v>9.3313334699999988</v>
      </c>
      <c r="P270" s="65">
        <v>8.5403301799999998</v>
      </c>
      <c r="Q270" s="65">
        <f t="shared" si="89"/>
        <v>1.1550032900000033</v>
      </c>
      <c r="R270" s="65">
        <f t="shared" si="90"/>
        <v>-0.79100328999999903</v>
      </c>
      <c r="S270" s="113">
        <f t="shared" si="68"/>
        <v>-7.0580614456533575E-2</v>
      </c>
      <c r="T270" s="49" t="s">
        <v>32</v>
      </c>
      <c r="W270" s="2"/>
      <c r="Z270" s="27"/>
      <c r="AA270" s="27"/>
    </row>
    <row r="271" spans="1:27" ht="36" customHeight="1" x14ac:dyDescent="0.25">
      <c r="A271" s="43" t="s">
        <v>547</v>
      </c>
      <c r="B271" s="78" t="s">
        <v>559</v>
      </c>
      <c r="C271" s="79" t="s">
        <v>560</v>
      </c>
      <c r="D271" s="65">
        <v>117.99369765399999</v>
      </c>
      <c r="E271" s="108">
        <v>13.418345309999992</v>
      </c>
      <c r="F271" s="65">
        <v>104.575352344</v>
      </c>
      <c r="G271" s="65">
        <f t="shared" si="91"/>
        <v>0.42821644000000003</v>
      </c>
      <c r="H271" s="65">
        <f t="shared" si="91"/>
        <v>0.22829711</v>
      </c>
      <c r="I271" s="65">
        <v>0.22829711</v>
      </c>
      <c r="J271" s="65">
        <v>0.22829711</v>
      </c>
      <c r="K271" s="65">
        <v>0</v>
      </c>
      <c r="L271" s="65">
        <v>0</v>
      </c>
      <c r="M271" s="65">
        <v>0</v>
      </c>
      <c r="N271" s="65">
        <v>0</v>
      </c>
      <c r="O271" s="65">
        <v>0.19991933000000003</v>
      </c>
      <c r="P271" s="65">
        <v>0</v>
      </c>
      <c r="Q271" s="65">
        <f t="shared" si="89"/>
        <v>104.347055234</v>
      </c>
      <c r="R271" s="65">
        <f t="shared" si="90"/>
        <v>-0.19991933000000003</v>
      </c>
      <c r="S271" s="113">
        <f t="shared" si="68"/>
        <v>-0.46686514417802366</v>
      </c>
      <c r="T271" s="49" t="s">
        <v>552</v>
      </c>
      <c r="W271" s="2"/>
    </row>
    <row r="272" spans="1:27" ht="29.25" customHeight="1" x14ac:dyDescent="0.25">
      <c r="A272" s="40" t="s">
        <v>547</v>
      </c>
      <c r="B272" s="67" t="s">
        <v>561</v>
      </c>
      <c r="C272" s="42" t="s">
        <v>562</v>
      </c>
      <c r="D272" s="65">
        <v>14.570260185999997</v>
      </c>
      <c r="E272" s="108">
        <v>6.4509325099999995</v>
      </c>
      <c r="F272" s="65">
        <f>D272-E272</f>
        <v>8.1193276759999975</v>
      </c>
      <c r="G272" s="65">
        <f t="shared" si="91"/>
        <v>3.3833000000000002</v>
      </c>
      <c r="H272" s="65">
        <f t="shared" si="91"/>
        <v>2.02749479</v>
      </c>
      <c r="I272" s="65">
        <v>0</v>
      </c>
      <c r="J272" s="65">
        <v>0</v>
      </c>
      <c r="K272" s="65">
        <v>0</v>
      </c>
      <c r="L272" s="65">
        <v>0</v>
      </c>
      <c r="M272" s="65">
        <v>0.90667295999999997</v>
      </c>
      <c r="N272" s="65">
        <v>0.90667295999999997</v>
      </c>
      <c r="O272" s="65">
        <v>2.4766270400000003</v>
      </c>
      <c r="P272" s="65">
        <v>1.1208218299999999</v>
      </c>
      <c r="Q272" s="65">
        <f t="shared" si="89"/>
        <v>6.0918328859999971</v>
      </c>
      <c r="R272" s="65">
        <f t="shared" si="90"/>
        <v>-1.3558052100000002</v>
      </c>
      <c r="S272" s="113">
        <f t="shared" si="68"/>
        <v>-0.40073455206455239</v>
      </c>
      <c r="T272" s="49" t="s">
        <v>563</v>
      </c>
      <c r="W272" s="2"/>
    </row>
    <row r="273" spans="1:27" ht="31.5" x14ac:dyDescent="0.25">
      <c r="A273" s="40" t="s">
        <v>547</v>
      </c>
      <c r="B273" s="67" t="s">
        <v>1201</v>
      </c>
      <c r="C273" s="42" t="s">
        <v>564</v>
      </c>
      <c r="D273" s="65">
        <v>28.794</v>
      </c>
      <c r="E273" s="108">
        <v>0</v>
      </c>
      <c r="F273" s="65">
        <f>D273-E273</f>
        <v>28.794</v>
      </c>
      <c r="G273" s="65">
        <f t="shared" si="91"/>
        <v>13.968</v>
      </c>
      <c r="H273" s="65">
        <f t="shared" si="91"/>
        <v>9.5954921599999992</v>
      </c>
      <c r="I273" s="65">
        <v>0</v>
      </c>
      <c r="J273" s="65">
        <v>0</v>
      </c>
      <c r="K273" s="65">
        <v>0</v>
      </c>
      <c r="L273" s="65">
        <v>0</v>
      </c>
      <c r="M273" s="65">
        <v>4.50017069</v>
      </c>
      <c r="N273" s="65">
        <v>4.50017069</v>
      </c>
      <c r="O273" s="65">
        <v>9.4678293099999991</v>
      </c>
      <c r="P273" s="65">
        <v>5.09532147</v>
      </c>
      <c r="Q273" s="65">
        <f t="shared" si="89"/>
        <v>19.198507840000001</v>
      </c>
      <c r="R273" s="65">
        <f t="shared" si="90"/>
        <v>-4.3725078400000008</v>
      </c>
      <c r="S273" s="113">
        <f t="shared" si="68"/>
        <v>-0.31303750286368848</v>
      </c>
      <c r="T273" s="49" t="s">
        <v>565</v>
      </c>
      <c r="W273" s="2"/>
      <c r="AA273" s="35"/>
    </row>
    <row r="274" spans="1:27" ht="31.5" x14ac:dyDescent="0.25">
      <c r="A274" s="22" t="s">
        <v>566</v>
      </c>
      <c r="B274" s="26" t="s">
        <v>128</v>
      </c>
      <c r="C274" s="24" t="s">
        <v>31</v>
      </c>
      <c r="D274" s="104">
        <f t="shared" ref="D274:R274" si="92">D275+D279+D280+D281</f>
        <v>717.47329628200009</v>
      </c>
      <c r="E274" s="104">
        <f t="shared" si="92"/>
        <v>161.04121256999997</v>
      </c>
      <c r="F274" s="104">
        <f t="shared" si="92"/>
        <v>556.43208371199989</v>
      </c>
      <c r="G274" s="104">
        <f t="shared" si="92"/>
        <v>223.78346647399999</v>
      </c>
      <c r="H274" s="104">
        <f t="shared" si="92"/>
        <v>120.70868460999999</v>
      </c>
      <c r="I274" s="104">
        <f t="shared" si="92"/>
        <v>44.331003413999994</v>
      </c>
      <c r="J274" s="104">
        <f t="shared" si="92"/>
        <v>45.171697319999993</v>
      </c>
      <c r="K274" s="104">
        <f t="shared" si="92"/>
        <v>4.9201493180000053</v>
      </c>
      <c r="L274" s="104">
        <f t="shared" si="92"/>
        <v>4.8848433799999995</v>
      </c>
      <c r="M274" s="104">
        <f t="shared" si="92"/>
        <v>29.1050909</v>
      </c>
      <c r="N274" s="104">
        <f t="shared" si="92"/>
        <v>29.1050909</v>
      </c>
      <c r="O274" s="104">
        <f t="shared" si="92"/>
        <v>145.42722284199999</v>
      </c>
      <c r="P274" s="104">
        <f t="shared" si="92"/>
        <v>41.547053009999999</v>
      </c>
      <c r="Q274" s="104">
        <f t="shared" si="92"/>
        <v>436.56409301199989</v>
      </c>
      <c r="R274" s="104">
        <f t="shared" si="92"/>
        <v>-103.915475774</v>
      </c>
      <c r="S274" s="25">
        <f t="shared" si="68"/>
        <v>-0.46435725306844011</v>
      </c>
      <c r="T274" s="101" t="s">
        <v>32</v>
      </c>
      <c r="W274" s="2"/>
    </row>
    <row r="275" spans="1:27" ht="47.25" x14ac:dyDescent="0.25">
      <c r="A275" s="22" t="s">
        <v>567</v>
      </c>
      <c r="B275" s="26" t="s">
        <v>130</v>
      </c>
      <c r="C275" s="24" t="s">
        <v>31</v>
      </c>
      <c r="D275" s="104">
        <f t="shared" ref="D275:R275" si="93">SUM(D276:D278)</f>
        <v>124.31245325200001</v>
      </c>
      <c r="E275" s="104">
        <f t="shared" si="93"/>
        <v>14.272569879999995</v>
      </c>
      <c r="F275" s="104">
        <f t="shared" si="93"/>
        <v>110.03988337200001</v>
      </c>
      <c r="G275" s="104">
        <f>SUM(G276:G278)</f>
        <v>49.515271329999997</v>
      </c>
      <c r="H275" s="104">
        <f t="shared" si="93"/>
        <v>3.2205932900000001</v>
      </c>
      <c r="I275" s="104">
        <f t="shared" si="93"/>
        <v>0.77901330999999985</v>
      </c>
      <c r="J275" s="104">
        <f t="shared" si="93"/>
        <v>0.77901330999999985</v>
      </c>
      <c r="K275" s="104">
        <f t="shared" si="93"/>
        <v>0.27509394999999998</v>
      </c>
      <c r="L275" s="104">
        <f t="shared" si="93"/>
        <v>0.27509395000000003</v>
      </c>
      <c r="M275" s="104">
        <f t="shared" si="93"/>
        <v>0.23480690000000015</v>
      </c>
      <c r="N275" s="104">
        <f t="shared" si="93"/>
        <v>0.2348069000000001</v>
      </c>
      <c r="O275" s="104">
        <f t="shared" si="93"/>
        <v>48.226357169999993</v>
      </c>
      <c r="P275" s="104">
        <f t="shared" si="93"/>
        <v>1.9316791299999998</v>
      </c>
      <c r="Q275" s="104">
        <f t="shared" si="93"/>
        <v>106.81929008200001</v>
      </c>
      <c r="R275" s="104">
        <f t="shared" si="93"/>
        <v>-46.294678039999994</v>
      </c>
      <c r="S275" s="25">
        <f t="shared" si="68"/>
        <v>-0.93495757564295678</v>
      </c>
      <c r="T275" s="101" t="s">
        <v>32</v>
      </c>
      <c r="W275" s="2"/>
    </row>
    <row r="276" spans="1:27" ht="31.5" x14ac:dyDescent="0.25">
      <c r="A276" s="40" t="s">
        <v>567</v>
      </c>
      <c r="B276" s="67" t="s">
        <v>568</v>
      </c>
      <c r="C276" s="42" t="s">
        <v>569</v>
      </c>
      <c r="D276" s="65">
        <v>4.0601168200000002</v>
      </c>
      <c r="E276" s="108">
        <v>3.6422227600000001</v>
      </c>
      <c r="F276" s="65">
        <f>D276-E276</f>
        <v>0.41789406000000007</v>
      </c>
      <c r="G276" s="65">
        <f t="shared" ref="G276:H278" si="94">I276+K276+M276+O276</f>
        <v>0.41789405999999985</v>
      </c>
      <c r="H276" s="65">
        <f t="shared" si="94"/>
        <v>0.41789405999999996</v>
      </c>
      <c r="I276" s="65">
        <v>0.41789405999999985</v>
      </c>
      <c r="J276" s="65">
        <v>0.41789405999999996</v>
      </c>
      <c r="K276" s="65">
        <v>0</v>
      </c>
      <c r="L276" s="65">
        <v>0</v>
      </c>
      <c r="M276" s="65">
        <v>0</v>
      </c>
      <c r="N276" s="65">
        <v>0</v>
      </c>
      <c r="O276" s="65">
        <v>0</v>
      </c>
      <c r="P276" s="65">
        <v>0</v>
      </c>
      <c r="Q276" s="65">
        <f t="shared" ref="Q276:Q278" si="95">F276-H276</f>
        <v>0</v>
      </c>
      <c r="R276" s="65">
        <f t="shared" ref="R276:R278" si="96">H276-(I276+K276+M276+O276)</f>
        <v>0</v>
      </c>
      <c r="S276" s="113">
        <f t="shared" si="68"/>
        <v>0</v>
      </c>
      <c r="T276" s="49" t="s">
        <v>32</v>
      </c>
      <c r="W276" s="2"/>
    </row>
    <row r="277" spans="1:27" ht="31.5" x14ac:dyDescent="0.25">
      <c r="A277" s="40" t="s">
        <v>567</v>
      </c>
      <c r="B277" s="67" t="s">
        <v>570</v>
      </c>
      <c r="C277" s="42" t="s">
        <v>571</v>
      </c>
      <c r="D277" s="65">
        <v>1.4319999999999999</v>
      </c>
      <c r="E277" s="108">
        <v>0</v>
      </c>
      <c r="F277" s="65">
        <f>D277-E277</f>
        <v>1.4319999999999999</v>
      </c>
      <c r="G277" s="65">
        <f t="shared" si="94"/>
        <v>1.1319999999999999</v>
      </c>
      <c r="H277" s="65">
        <f t="shared" si="94"/>
        <v>1.24908464</v>
      </c>
      <c r="I277" s="65">
        <v>0</v>
      </c>
      <c r="J277" s="65">
        <v>0</v>
      </c>
      <c r="K277" s="65">
        <v>0.13830509000000002</v>
      </c>
      <c r="L277" s="65">
        <v>0.13830509000000002</v>
      </c>
      <c r="M277" s="65">
        <v>0.12648615000000002</v>
      </c>
      <c r="N277" s="65">
        <v>0.12648615000000002</v>
      </c>
      <c r="O277" s="65">
        <v>0.8672087599999998</v>
      </c>
      <c r="P277" s="65">
        <v>0.98429339999999999</v>
      </c>
      <c r="Q277" s="65">
        <f t="shared" si="95"/>
        <v>0.18291535999999997</v>
      </c>
      <c r="R277" s="65">
        <f t="shared" si="96"/>
        <v>0.11708464000000007</v>
      </c>
      <c r="S277" s="113">
        <f t="shared" ref="S277:S335" si="97">R277/(I277+K277+M277+O277)</f>
        <v>0.10343166077738523</v>
      </c>
      <c r="T277" s="49" t="s">
        <v>552</v>
      </c>
      <c r="W277" s="2"/>
    </row>
    <row r="278" spans="1:27" ht="31.5" x14ac:dyDescent="0.25">
      <c r="A278" s="40" t="s">
        <v>567</v>
      </c>
      <c r="B278" s="67" t="s">
        <v>572</v>
      </c>
      <c r="C278" s="42" t="s">
        <v>573</v>
      </c>
      <c r="D278" s="65">
        <v>118.820336432</v>
      </c>
      <c r="E278" s="108">
        <v>10.630347119999996</v>
      </c>
      <c r="F278" s="65">
        <f>D278-E278</f>
        <v>108.18998931200001</v>
      </c>
      <c r="G278" s="65">
        <f t="shared" si="94"/>
        <v>47.965377269999998</v>
      </c>
      <c r="H278" s="65">
        <f t="shared" si="94"/>
        <v>1.55361459</v>
      </c>
      <c r="I278" s="65">
        <v>0.36111925</v>
      </c>
      <c r="J278" s="65">
        <v>0.36111924999999995</v>
      </c>
      <c r="K278" s="65">
        <v>0.13678885999999996</v>
      </c>
      <c r="L278" s="65">
        <v>0.13678886000000001</v>
      </c>
      <c r="M278" s="65">
        <v>0.10832075000000013</v>
      </c>
      <c r="N278" s="65">
        <v>0.10832075000000009</v>
      </c>
      <c r="O278" s="65">
        <v>47.359148409999996</v>
      </c>
      <c r="P278" s="65">
        <v>0.94738572999999981</v>
      </c>
      <c r="Q278" s="65">
        <f t="shared" si="95"/>
        <v>106.63637472200001</v>
      </c>
      <c r="R278" s="65">
        <f t="shared" si="96"/>
        <v>-46.411762679999995</v>
      </c>
      <c r="S278" s="113">
        <f t="shared" si="97"/>
        <v>-0.96760966600440534</v>
      </c>
      <c r="T278" s="49" t="s">
        <v>574</v>
      </c>
      <c r="W278" s="2"/>
    </row>
    <row r="279" spans="1:27" ht="47.25" x14ac:dyDescent="0.25">
      <c r="A279" s="22" t="s">
        <v>575</v>
      </c>
      <c r="B279" s="26" t="s">
        <v>159</v>
      </c>
      <c r="C279" s="24" t="s">
        <v>31</v>
      </c>
      <c r="D279" s="104">
        <v>0</v>
      </c>
      <c r="E279" s="104">
        <v>0</v>
      </c>
      <c r="F279" s="104">
        <v>0</v>
      </c>
      <c r="G279" s="104">
        <v>0</v>
      </c>
      <c r="H279" s="104">
        <v>0</v>
      </c>
      <c r="I279" s="104">
        <v>0</v>
      </c>
      <c r="J279" s="104">
        <v>0</v>
      </c>
      <c r="K279" s="104">
        <v>0</v>
      </c>
      <c r="L279" s="104">
        <v>0</v>
      </c>
      <c r="M279" s="104">
        <v>0</v>
      </c>
      <c r="N279" s="104">
        <v>0</v>
      </c>
      <c r="O279" s="104">
        <v>0</v>
      </c>
      <c r="P279" s="104">
        <v>0</v>
      </c>
      <c r="Q279" s="104">
        <v>0</v>
      </c>
      <c r="R279" s="104">
        <v>0</v>
      </c>
      <c r="S279" s="25">
        <v>0</v>
      </c>
      <c r="T279" s="101" t="s">
        <v>32</v>
      </c>
      <c r="W279" s="2"/>
    </row>
    <row r="280" spans="1:27" ht="47.25" x14ac:dyDescent="0.25">
      <c r="A280" s="22" t="s">
        <v>576</v>
      </c>
      <c r="B280" s="26" t="s">
        <v>161</v>
      </c>
      <c r="C280" s="24" t="s">
        <v>31</v>
      </c>
      <c r="D280" s="104">
        <v>0</v>
      </c>
      <c r="E280" s="104">
        <v>0</v>
      </c>
      <c r="F280" s="104">
        <v>0</v>
      </c>
      <c r="G280" s="104">
        <v>0</v>
      </c>
      <c r="H280" s="104">
        <v>0</v>
      </c>
      <c r="I280" s="104">
        <v>0</v>
      </c>
      <c r="J280" s="104">
        <v>0</v>
      </c>
      <c r="K280" s="104">
        <v>0</v>
      </c>
      <c r="L280" s="104">
        <v>0</v>
      </c>
      <c r="M280" s="104">
        <v>0</v>
      </c>
      <c r="N280" s="104">
        <v>0</v>
      </c>
      <c r="O280" s="104">
        <v>0</v>
      </c>
      <c r="P280" s="104">
        <v>0</v>
      </c>
      <c r="Q280" s="104">
        <v>0</v>
      </c>
      <c r="R280" s="104">
        <v>0</v>
      </c>
      <c r="S280" s="25">
        <v>0</v>
      </c>
      <c r="T280" s="101" t="s">
        <v>32</v>
      </c>
      <c r="W280" s="2"/>
    </row>
    <row r="281" spans="1:27" ht="47.25" x14ac:dyDescent="0.25">
      <c r="A281" s="22" t="s">
        <v>577</v>
      </c>
      <c r="B281" s="26" t="s">
        <v>194</v>
      </c>
      <c r="C281" s="24" t="s">
        <v>31</v>
      </c>
      <c r="D281" s="104">
        <f>SUM(D282:D296)</f>
        <v>593.16084303000002</v>
      </c>
      <c r="E281" s="104">
        <f>SUM(E282:E296)</f>
        <v>146.76864268999998</v>
      </c>
      <c r="F281" s="104">
        <f t="shared" ref="F281:R281" si="98">SUM(F282:F296)</f>
        <v>446.39220033999993</v>
      </c>
      <c r="G281" s="104">
        <f>SUM(G282:G296)</f>
        <v>174.268195144</v>
      </c>
      <c r="H281" s="104">
        <f t="shared" si="98"/>
        <v>117.48809132</v>
      </c>
      <c r="I281" s="104">
        <f t="shared" si="98"/>
        <v>43.551990103999998</v>
      </c>
      <c r="J281" s="104">
        <f t="shared" si="98"/>
        <v>44.392684009999996</v>
      </c>
      <c r="K281" s="104">
        <f t="shared" si="98"/>
        <v>4.6450553680000057</v>
      </c>
      <c r="L281" s="104">
        <f t="shared" si="98"/>
        <v>4.6097494299999999</v>
      </c>
      <c r="M281" s="104">
        <f t="shared" si="98"/>
        <v>28.870284000000002</v>
      </c>
      <c r="N281" s="104">
        <f t="shared" si="98"/>
        <v>28.870284000000002</v>
      </c>
      <c r="O281" s="104">
        <f t="shared" si="98"/>
        <v>97.200865671999992</v>
      </c>
      <c r="P281" s="104">
        <f t="shared" si="98"/>
        <v>39.61537388</v>
      </c>
      <c r="Q281" s="104">
        <f t="shared" si="98"/>
        <v>329.74480292999988</v>
      </c>
      <c r="R281" s="104">
        <f t="shared" si="98"/>
        <v>-57.620797734000007</v>
      </c>
      <c r="S281" s="25">
        <f t="shared" si="97"/>
        <v>-0.33064437080092107</v>
      </c>
      <c r="T281" s="101" t="s">
        <v>32</v>
      </c>
      <c r="W281" s="2"/>
    </row>
    <row r="282" spans="1:27" ht="47.25" x14ac:dyDescent="0.25">
      <c r="A282" s="40" t="s">
        <v>577</v>
      </c>
      <c r="B282" s="67" t="s">
        <v>578</v>
      </c>
      <c r="C282" s="42" t="s">
        <v>579</v>
      </c>
      <c r="D282" s="65">
        <v>204.009812504</v>
      </c>
      <c r="E282" s="108">
        <v>24.980217720000002</v>
      </c>
      <c r="F282" s="65">
        <f>D282-E282</f>
        <v>179.02959478399998</v>
      </c>
      <c r="G282" s="65">
        <f t="shared" ref="G282:H296" si="99">I282+K282+M282+O282</f>
        <v>12.824378471999999</v>
      </c>
      <c r="H282" s="65">
        <f t="shared" si="99"/>
        <v>14.45762206</v>
      </c>
      <c r="I282" s="65">
        <v>9.336498E-2</v>
      </c>
      <c r="J282" s="65">
        <v>9.336498E-2</v>
      </c>
      <c r="K282" s="65">
        <v>0</v>
      </c>
      <c r="L282" s="65">
        <v>0</v>
      </c>
      <c r="M282" s="65">
        <v>11.72085513</v>
      </c>
      <c r="N282" s="65">
        <v>11.72085513</v>
      </c>
      <c r="O282" s="65">
        <v>1.0101583619999985</v>
      </c>
      <c r="P282" s="65">
        <v>2.6434019499999999</v>
      </c>
      <c r="Q282" s="65">
        <f t="shared" ref="Q282:Q296" si="100">F282-H282</f>
        <v>164.57197272399998</v>
      </c>
      <c r="R282" s="65">
        <f t="shared" ref="R282:R296" si="101">H282-(I282+K282+M282+O282)</f>
        <v>1.6332435880000009</v>
      </c>
      <c r="S282" s="113">
        <f t="shared" si="97"/>
        <v>0.12735459980114669</v>
      </c>
      <c r="T282" s="49" t="s">
        <v>580</v>
      </c>
      <c r="W282" s="2"/>
    </row>
    <row r="283" spans="1:27" ht="31.5" x14ac:dyDescent="0.25">
      <c r="A283" s="40" t="s">
        <v>577</v>
      </c>
      <c r="B283" s="67" t="s">
        <v>581</v>
      </c>
      <c r="C283" s="42" t="s">
        <v>582</v>
      </c>
      <c r="D283" s="65">
        <v>32.4</v>
      </c>
      <c r="E283" s="108">
        <v>0</v>
      </c>
      <c r="F283" s="65">
        <f>D283-E283</f>
        <v>32.4</v>
      </c>
      <c r="G283" s="65">
        <f t="shared" si="99"/>
        <v>3.6</v>
      </c>
      <c r="H283" s="65">
        <f t="shared" si="99"/>
        <v>2.8</v>
      </c>
      <c r="I283" s="65">
        <v>0</v>
      </c>
      <c r="J283" s="65">
        <v>0</v>
      </c>
      <c r="K283" s="65">
        <v>0</v>
      </c>
      <c r="L283" s="65">
        <v>0</v>
      </c>
      <c r="M283" s="65">
        <v>0</v>
      </c>
      <c r="N283" s="65">
        <v>0</v>
      </c>
      <c r="O283" s="65">
        <v>3.6</v>
      </c>
      <c r="P283" s="65">
        <v>2.8</v>
      </c>
      <c r="Q283" s="65">
        <f t="shared" si="100"/>
        <v>29.599999999999998</v>
      </c>
      <c r="R283" s="65">
        <f t="shared" si="101"/>
        <v>-0.80000000000000027</v>
      </c>
      <c r="S283" s="113">
        <f t="shared" si="97"/>
        <v>-0.22222222222222229</v>
      </c>
      <c r="T283" s="49" t="s">
        <v>537</v>
      </c>
      <c r="W283" s="2"/>
    </row>
    <row r="284" spans="1:27" ht="47.25" x14ac:dyDescent="0.25">
      <c r="A284" s="40" t="s">
        <v>577</v>
      </c>
      <c r="B284" s="67" t="s">
        <v>583</v>
      </c>
      <c r="C284" s="42" t="s">
        <v>584</v>
      </c>
      <c r="D284" s="65">
        <v>10.799999999999999</v>
      </c>
      <c r="E284" s="108">
        <v>0</v>
      </c>
      <c r="F284" s="65">
        <f>D284-E284</f>
        <v>10.799999999999999</v>
      </c>
      <c r="G284" s="65">
        <f t="shared" si="99"/>
        <v>1.2</v>
      </c>
      <c r="H284" s="65">
        <f t="shared" si="99"/>
        <v>1.2</v>
      </c>
      <c r="I284" s="65">
        <v>0</v>
      </c>
      <c r="J284" s="65">
        <v>0</v>
      </c>
      <c r="K284" s="65">
        <v>0</v>
      </c>
      <c r="L284" s="65">
        <v>0</v>
      </c>
      <c r="M284" s="65">
        <v>0</v>
      </c>
      <c r="N284" s="65">
        <v>0</v>
      </c>
      <c r="O284" s="65">
        <v>1.2</v>
      </c>
      <c r="P284" s="65">
        <v>1.2</v>
      </c>
      <c r="Q284" s="65">
        <f t="shared" si="100"/>
        <v>9.6</v>
      </c>
      <c r="R284" s="65">
        <f t="shared" si="101"/>
        <v>0</v>
      </c>
      <c r="S284" s="113">
        <f t="shared" si="97"/>
        <v>0</v>
      </c>
      <c r="T284" s="49" t="s">
        <v>32</v>
      </c>
      <c r="W284" s="2"/>
    </row>
    <row r="285" spans="1:27" ht="31.5" x14ac:dyDescent="0.25">
      <c r="A285" s="40" t="s">
        <v>577</v>
      </c>
      <c r="B285" s="67" t="s">
        <v>585</v>
      </c>
      <c r="C285" s="42" t="s">
        <v>586</v>
      </c>
      <c r="D285" s="65">
        <v>27.403631724</v>
      </c>
      <c r="E285" s="108">
        <v>0</v>
      </c>
      <c r="F285" s="65">
        <f>D285-E285</f>
        <v>27.403631724</v>
      </c>
      <c r="G285" s="65">
        <f t="shared" si="99"/>
        <v>0.55740181199999994</v>
      </c>
      <c r="H285" s="65">
        <f t="shared" si="99"/>
        <v>0.53854655000000007</v>
      </c>
      <c r="I285" s="65">
        <v>0</v>
      </c>
      <c r="J285" s="65">
        <v>0</v>
      </c>
      <c r="K285" s="65">
        <v>0.55740181199999994</v>
      </c>
      <c r="L285" s="65">
        <v>0.53854655000000007</v>
      </c>
      <c r="M285" s="65">
        <v>0</v>
      </c>
      <c r="N285" s="65">
        <v>0</v>
      </c>
      <c r="O285" s="65">
        <v>0</v>
      </c>
      <c r="P285" s="65">
        <v>0</v>
      </c>
      <c r="Q285" s="65">
        <f t="shared" si="100"/>
        <v>26.865085174000001</v>
      </c>
      <c r="R285" s="65">
        <f t="shared" si="101"/>
        <v>-1.8855261999999873E-2</v>
      </c>
      <c r="S285" s="113">
        <f t="shared" si="97"/>
        <v>-3.3827055445596353E-2</v>
      </c>
      <c r="T285" s="49" t="s">
        <v>32</v>
      </c>
      <c r="W285" s="2"/>
    </row>
    <row r="286" spans="1:27" ht="47.25" x14ac:dyDescent="0.25">
      <c r="A286" s="43" t="s">
        <v>577</v>
      </c>
      <c r="B286" s="44" t="s">
        <v>587</v>
      </c>
      <c r="C286" s="65" t="s">
        <v>588</v>
      </c>
      <c r="D286" s="65" t="s">
        <v>32</v>
      </c>
      <c r="E286" s="108" t="s">
        <v>32</v>
      </c>
      <c r="F286" s="65" t="s">
        <v>32</v>
      </c>
      <c r="G286" s="65" t="s">
        <v>32</v>
      </c>
      <c r="H286" s="65">
        <f t="shared" si="99"/>
        <v>0.84069390999999993</v>
      </c>
      <c r="I286" s="65" t="s">
        <v>32</v>
      </c>
      <c r="J286" s="65">
        <v>0.84069390999999993</v>
      </c>
      <c r="K286" s="65" t="s">
        <v>32</v>
      </c>
      <c r="L286" s="65">
        <v>0</v>
      </c>
      <c r="M286" s="65" t="s">
        <v>32</v>
      </c>
      <c r="N286" s="65">
        <v>0</v>
      </c>
      <c r="O286" s="65" t="s">
        <v>32</v>
      </c>
      <c r="P286" s="65">
        <v>0</v>
      </c>
      <c r="Q286" s="65" t="s">
        <v>32</v>
      </c>
      <c r="R286" s="65" t="s">
        <v>32</v>
      </c>
      <c r="S286" s="113" t="s">
        <v>32</v>
      </c>
      <c r="T286" s="49" t="s">
        <v>589</v>
      </c>
      <c r="W286" s="2"/>
    </row>
    <row r="287" spans="1:27" ht="40.5" customHeight="1" x14ac:dyDescent="0.25">
      <c r="A287" s="43" t="s">
        <v>577</v>
      </c>
      <c r="B287" s="78" t="s">
        <v>590</v>
      </c>
      <c r="C287" s="65" t="s">
        <v>591</v>
      </c>
      <c r="D287" s="65">
        <v>2.9261776099999999</v>
      </c>
      <c r="E287" s="108">
        <v>2.67009761</v>
      </c>
      <c r="F287" s="65">
        <v>0.25607999999999986</v>
      </c>
      <c r="G287" s="65">
        <f t="shared" si="99"/>
        <v>0.25608000000000003</v>
      </c>
      <c r="H287" s="65">
        <f t="shared" si="99"/>
        <v>0.25607999999999997</v>
      </c>
      <c r="I287" s="65">
        <v>0.25608000000000003</v>
      </c>
      <c r="J287" s="65">
        <v>0.25607999999999997</v>
      </c>
      <c r="K287" s="65">
        <v>0</v>
      </c>
      <c r="L287" s="65">
        <v>0</v>
      </c>
      <c r="M287" s="65">
        <v>0</v>
      </c>
      <c r="N287" s="65">
        <v>0</v>
      </c>
      <c r="O287" s="65">
        <v>0</v>
      </c>
      <c r="P287" s="65">
        <v>0</v>
      </c>
      <c r="Q287" s="65">
        <f t="shared" si="100"/>
        <v>0</v>
      </c>
      <c r="R287" s="65">
        <f t="shared" si="101"/>
        <v>0</v>
      </c>
      <c r="S287" s="113">
        <f t="shared" si="97"/>
        <v>0</v>
      </c>
      <c r="T287" s="49" t="s">
        <v>32</v>
      </c>
      <c r="W287" s="2"/>
    </row>
    <row r="288" spans="1:27" ht="31.5" x14ac:dyDescent="0.25">
      <c r="A288" s="40" t="s">
        <v>577</v>
      </c>
      <c r="B288" s="67" t="s">
        <v>592</v>
      </c>
      <c r="C288" s="42" t="s">
        <v>593</v>
      </c>
      <c r="D288" s="65">
        <v>11.394202324</v>
      </c>
      <c r="E288" s="108">
        <v>9.8309560500000011</v>
      </c>
      <c r="F288" s="65">
        <f t="shared" ref="F288:F295" si="102">D288-E288</f>
        <v>1.563246273999999</v>
      </c>
      <c r="G288" s="65">
        <f t="shared" si="99"/>
        <v>1.5632462739999995</v>
      </c>
      <c r="H288" s="65">
        <f t="shared" si="99"/>
        <v>1.56324627</v>
      </c>
      <c r="I288" s="65">
        <v>1.5632462739999995</v>
      </c>
      <c r="J288" s="65">
        <v>1.56324627</v>
      </c>
      <c r="K288" s="65">
        <v>0</v>
      </c>
      <c r="L288" s="65">
        <v>0</v>
      </c>
      <c r="M288" s="65">
        <v>0</v>
      </c>
      <c r="N288" s="65">
        <v>0</v>
      </c>
      <c r="O288" s="65">
        <v>0</v>
      </c>
      <c r="P288" s="65">
        <v>0</v>
      </c>
      <c r="Q288" s="65">
        <f t="shared" si="100"/>
        <v>3.9999989986938544E-9</v>
      </c>
      <c r="R288" s="65">
        <f t="shared" si="101"/>
        <v>-3.9999994427830643E-9</v>
      </c>
      <c r="S288" s="113">
        <f t="shared" si="97"/>
        <v>-2.5587775319290899E-9</v>
      </c>
      <c r="T288" s="49" t="s">
        <v>32</v>
      </c>
      <c r="W288" s="2"/>
    </row>
    <row r="289" spans="1:23" ht="31.5" x14ac:dyDescent="0.25">
      <c r="A289" s="40" t="s">
        <v>577</v>
      </c>
      <c r="B289" s="67" t="s">
        <v>594</v>
      </c>
      <c r="C289" s="42" t="s">
        <v>595</v>
      </c>
      <c r="D289" s="65">
        <v>7.7610000000000001</v>
      </c>
      <c r="E289" s="108">
        <v>0</v>
      </c>
      <c r="F289" s="65">
        <f t="shared" si="102"/>
        <v>7.7610000000000001</v>
      </c>
      <c r="G289" s="65">
        <f t="shared" si="99"/>
        <v>7.7609999999999992</v>
      </c>
      <c r="H289" s="65">
        <f t="shared" si="99"/>
        <v>0.25763638</v>
      </c>
      <c r="I289" s="65">
        <v>0</v>
      </c>
      <c r="J289" s="65">
        <v>0</v>
      </c>
      <c r="K289" s="65">
        <v>0.10292190999999999</v>
      </c>
      <c r="L289" s="65">
        <v>0.10292190999999999</v>
      </c>
      <c r="M289" s="65">
        <v>2.7264000000000455E-4</v>
      </c>
      <c r="N289" s="65">
        <v>2.7263999999999999E-4</v>
      </c>
      <c r="O289" s="65">
        <v>7.6578054499999997</v>
      </c>
      <c r="P289" s="65">
        <v>0.15444183000000003</v>
      </c>
      <c r="Q289" s="65">
        <f t="shared" si="100"/>
        <v>7.50336362</v>
      </c>
      <c r="R289" s="65">
        <f t="shared" si="101"/>
        <v>-7.5033636199999991</v>
      </c>
      <c r="S289" s="113">
        <f t="shared" si="97"/>
        <v>-0.96680371343898985</v>
      </c>
      <c r="T289" s="49" t="s">
        <v>596</v>
      </c>
      <c r="W289" s="2"/>
    </row>
    <row r="290" spans="1:23" ht="47.25" x14ac:dyDescent="0.25">
      <c r="A290" s="40" t="s">
        <v>577</v>
      </c>
      <c r="B290" s="67" t="s">
        <v>597</v>
      </c>
      <c r="C290" s="42" t="s">
        <v>598</v>
      </c>
      <c r="D290" s="65">
        <v>7.2</v>
      </c>
      <c r="E290" s="108">
        <v>0</v>
      </c>
      <c r="F290" s="65">
        <f t="shared" si="102"/>
        <v>7.2</v>
      </c>
      <c r="G290" s="65">
        <f t="shared" si="99"/>
        <v>1.2</v>
      </c>
      <c r="H290" s="65">
        <f t="shared" si="99"/>
        <v>1.2</v>
      </c>
      <c r="I290" s="65">
        <v>0</v>
      </c>
      <c r="J290" s="65">
        <v>0</v>
      </c>
      <c r="K290" s="65">
        <v>0</v>
      </c>
      <c r="L290" s="65">
        <v>0</v>
      </c>
      <c r="M290" s="65">
        <v>0</v>
      </c>
      <c r="N290" s="65">
        <v>0</v>
      </c>
      <c r="O290" s="65">
        <v>1.2</v>
      </c>
      <c r="P290" s="65">
        <v>1.2</v>
      </c>
      <c r="Q290" s="65">
        <f t="shared" si="100"/>
        <v>6</v>
      </c>
      <c r="R290" s="65">
        <f t="shared" si="101"/>
        <v>0</v>
      </c>
      <c r="S290" s="113">
        <f t="shared" si="97"/>
        <v>0</v>
      </c>
      <c r="T290" s="49" t="s">
        <v>32</v>
      </c>
      <c r="W290" s="2"/>
    </row>
    <row r="291" spans="1:23" ht="31.5" x14ac:dyDescent="0.25">
      <c r="A291" s="40" t="s">
        <v>577</v>
      </c>
      <c r="B291" s="67" t="s">
        <v>599</v>
      </c>
      <c r="C291" s="42" t="s">
        <v>600</v>
      </c>
      <c r="D291" s="65">
        <v>11.830148196000001</v>
      </c>
      <c r="E291" s="108">
        <v>0</v>
      </c>
      <c r="F291" s="65">
        <f t="shared" si="102"/>
        <v>11.830148196000001</v>
      </c>
      <c r="G291" s="65">
        <f t="shared" si="99"/>
        <v>0.513555396</v>
      </c>
      <c r="H291" s="65">
        <f t="shared" si="99"/>
        <v>0.49710472</v>
      </c>
      <c r="I291" s="65">
        <v>0</v>
      </c>
      <c r="J291" s="65">
        <v>0</v>
      </c>
      <c r="K291" s="65">
        <v>0.513555396</v>
      </c>
      <c r="L291" s="65">
        <v>0.49710472</v>
      </c>
      <c r="M291" s="65">
        <v>0</v>
      </c>
      <c r="N291" s="65">
        <v>0</v>
      </c>
      <c r="O291" s="65">
        <v>0</v>
      </c>
      <c r="P291" s="65">
        <v>0</v>
      </c>
      <c r="Q291" s="65">
        <f t="shared" si="100"/>
        <v>11.333043476000002</v>
      </c>
      <c r="R291" s="65">
        <f t="shared" si="101"/>
        <v>-1.6450675999999997E-2</v>
      </c>
      <c r="S291" s="113">
        <f t="shared" si="97"/>
        <v>-3.2032914322644948E-2</v>
      </c>
      <c r="T291" s="49" t="s">
        <v>32</v>
      </c>
      <c r="W291" s="2"/>
    </row>
    <row r="292" spans="1:23" ht="31.5" x14ac:dyDescent="0.25">
      <c r="A292" s="40" t="s">
        <v>577</v>
      </c>
      <c r="B292" s="67" t="s">
        <v>601</v>
      </c>
      <c r="C292" s="42" t="s">
        <v>602</v>
      </c>
      <c r="D292" s="65">
        <v>168.13445635199997</v>
      </c>
      <c r="E292" s="108">
        <v>93.550629689999994</v>
      </c>
      <c r="F292" s="65">
        <f t="shared" si="102"/>
        <v>74.583826661999979</v>
      </c>
      <c r="G292" s="65">
        <f t="shared" si="99"/>
        <v>71.293172490000003</v>
      </c>
      <c r="H292" s="65">
        <f t="shared" si="99"/>
        <v>54.901544239999993</v>
      </c>
      <c r="I292" s="65">
        <v>38.233888360000002</v>
      </c>
      <c r="J292" s="65">
        <v>38.233888359999995</v>
      </c>
      <c r="K292" s="65">
        <v>3.2931721700000054</v>
      </c>
      <c r="L292" s="65">
        <v>3.2931721700000001</v>
      </c>
      <c r="M292" s="65">
        <v>10.426103329999997</v>
      </c>
      <c r="N292" s="65">
        <v>10.426103329999998</v>
      </c>
      <c r="O292" s="65">
        <v>19.34000863</v>
      </c>
      <c r="P292" s="65">
        <v>2.9483803800000001</v>
      </c>
      <c r="Q292" s="65">
        <f t="shared" si="100"/>
        <v>19.682282421999986</v>
      </c>
      <c r="R292" s="65">
        <f t="shared" si="101"/>
        <v>-16.391628250000011</v>
      </c>
      <c r="S292" s="113">
        <f t="shared" si="97"/>
        <v>-0.22991862583053371</v>
      </c>
      <c r="T292" s="49" t="s">
        <v>596</v>
      </c>
      <c r="W292" s="2"/>
    </row>
    <row r="293" spans="1:23" ht="31.5" x14ac:dyDescent="0.25">
      <c r="A293" s="40" t="s">
        <v>577</v>
      </c>
      <c r="B293" s="67" t="s">
        <v>603</v>
      </c>
      <c r="C293" s="42" t="s">
        <v>604</v>
      </c>
      <c r="D293" s="65">
        <v>1.5891999999999999</v>
      </c>
      <c r="E293" s="108">
        <v>0</v>
      </c>
      <c r="F293" s="65">
        <f t="shared" si="102"/>
        <v>1.5891999999999999</v>
      </c>
      <c r="G293" s="65">
        <f t="shared" si="99"/>
        <v>1.5891999999999999</v>
      </c>
      <c r="H293" s="65">
        <f t="shared" si="99"/>
        <v>1.51468881</v>
      </c>
      <c r="I293" s="65">
        <v>0</v>
      </c>
      <c r="J293" s="65">
        <v>0</v>
      </c>
      <c r="K293" s="65">
        <v>0.15368063999999998</v>
      </c>
      <c r="L293" s="65">
        <v>0.15368063999999998</v>
      </c>
      <c r="M293" s="65">
        <v>0.13772491999999997</v>
      </c>
      <c r="N293" s="65">
        <v>0.13772492</v>
      </c>
      <c r="O293" s="65">
        <v>1.2977944400000001</v>
      </c>
      <c r="P293" s="65">
        <v>1.2232832499999999</v>
      </c>
      <c r="Q293" s="65">
        <f t="shared" si="100"/>
        <v>7.4511189999999949E-2</v>
      </c>
      <c r="R293" s="65">
        <f t="shared" si="101"/>
        <v>-7.4511189999999949E-2</v>
      </c>
      <c r="S293" s="113">
        <f t="shared" si="97"/>
        <v>-4.6885974075006262E-2</v>
      </c>
      <c r="T293" s="49" t="s">
        <v>32</v>
      </c>
      <c r="W293" s="2"/>
    </row>
    <row r="294" spans="1:23" ht="47.25" x14ac:dyDescent="0.25">
      <c r="A294" s="40" t="s">
        <v>577</v>
      </c>
      <c r="B294" s="67" t="s">
        <v>605</v>
      </c>
      <c r="C294" s="42" t="s">
        <v>606</v>
      </c>
      <c r="D294" s="65">
        <v>10.465262319999999</v>
      </c>
      <c r="E294" s="108">
        <v>7.7363416199999993</v>
      </c>
      <c r="F294" s="65">
        <f t="shared" si="102"/>
        <v>2.7289206999999998</v>
      </c>
      <c r="G294" s="65">
        <f t="shared" si="99"/>
        <v>2.7289206999999993</v>
      </c>
      <c r="H294" s="65">
        <f t="shared" si="99"/>
        <v>2.7289207000000002</v>
      </c>
      <c r="I294" s="65">
        <v>2.7289206999999993</v>
      </c>
      <c r="J294" s="65">
        <v>2.7289207000000002</v>
      </c>
      <c r="K294" s="65">
        <v>0</v>
      </c>
      <c r="L294" s="65">
        <v>0</v>
      </c>
      <c r="M294" s="65">
        <v>0</v>
      </c>
      <c r="N294" s="65">
        <v>0</v>
      </c>
      <c r="O294" s="65">
        <v>0</v>
      </c>
      <c r="P294" s="65">
        <v>0</v>
      </c>
      <c r="Q294" s="65">
        <f t="shared" si="100"/>
        <v>0</v>
      </c>
      <c r="R294" s="65">
        <f t="shared" si="101"/>
        <v>0</v>
      </c>
      <c r="S294" s="113">
        <f t="shared" si="97"/>
        <v>0</v>
      </c>
      <c r="T294" s="49" t="s">
        <v>32</v>
      </c>
      <c r="W294" s="2"/>
    </row>
    <row r="295" spans="1:23" ht="47.25" x14ac:dyDescent="0.25">
      <c r="A295" s="40" t="s">
        <v>577</v>
      </c>
      <c r="B295" s="67" t="s">
        <v>607</v>
      </c>
      <c r="C295" s="42" t="s">
        <v>608</v>
      </c>
      <c r="D295" s="65">
        <v>52.949999999999996</v>
      </c>
      <c r="E295" s="108">
        <v>8.0003999999999991</v>
      </c>
      <c r="F295" s="65">
        <f t="shared" si="102"/>
        <v>44.949599999999997</v>
      </c>
      <c r="G295" s="65">
        <f t="shared" si="99"/>
        <v>44.949599999999997</v>
      </c>
      <c r="H295" s="65">
        <f t="shared" si="99"/>
        <v>34.66321808</v>
      </c>
      <c r="I295" s="65">
        <v>0.67648978999999998</v>
      </c>
      <c r="J295" s="65">
        <v>0.67648979000000009</v>
      </c>
      <c r="K295" s="65">
        <v>2.4323439999999974E-2</v>
      </c>
      <c r="L295" s="65">
        <v>2.4323440000000005E-2</v>
      </c>
      <c r="M295" s="65">
        <v>6.5741487700000008</v>
      </c>
      <c r="N295" s="65">
        <v>6.5741487699999999</v>
      </c>
      <c r="O295" s="65">
        <v>37.674637999999995</v>
      </c>
      <c r="P295" s="65">
        <v>27.388256079999998</v>
      </c>
      <c r="Q295" s="65">
        <f t="shared" si="100"/>
        <v>10.286381919999997</v>
      </c>
      <c r="R295" s="65">
        <f t="shared" si="101"/>
        <v>-10.286381919999997</v>
      </c>
      <c r="S295" s="113">
        <f t="shared" si="97"/>
        <v>-0.22884256856568239</v>
      </c>
      <c r="T295" s="49" t="s">
        <v>609</v>
      </c>
      <c r="W295" s="2"/>
    </row>
    <row r="296" spans="1:23" ht="63" x14ac:dyDescent="0.25">
      <c r="A296" s="40" t="s">
        <v>577</v>
      </c>
      <c r="B296" s="67" t="s">
        <v>610</v>
      </c>
      <c r="C296" s="42" t="s">
        <v>611</v>
      </c>
      <c r="D296" s="65">
        <v>44.296951999999997</v>
      </c>
      <c r="E296" s="108">
        <v>0</v>
      </c>
      <c r="F296" s="65">
        <v>44.296951999999997</v>
      </c>
      <c r="G296" s="65">
        <f t="shared" si="99"/>
        <v>24.231639999999999</v>
      </c>
      <c r="H296" s="65">
        <f t="shared" si="99"/>
        <v>6.8789600000000006E-2</v>
      </c>
      <c r="I296" s="65">
        <v>0</v>
      </c>
      <c r="J296" s="65">
        <v>0</v>
      </c>
      <c r="K296" s="65">
        <v>0</v>
      </c>
      <c r="L296" s="65">
        <v>0</v>
      </c>
      <c r="M296" s="65">
        <v>1.1179210000000002E-2</v>
      </c>
      <c r="N296" s="65">
        <v>1.1179210000000002E-2</v>
      </c>
      <c r="O296" s="65">
        <v>24.220460789999997</v>
      </c>
      <c r="P296" s="65">
        <v>5.7610389999999997E-2</v>
      </c>
      <c r="Q296" s="65">
        <f t="shared" si="100"/>
        <v>44.228162399999995</v>
      </c>
      <c r="R296" s="65">
        <f t="shared" si="101"/>
        <v>-24.1628504</v>
      </c>
      <c r="S296" s="113">
        <f t="shared" si="97"/>
        <v>-0.99716116614475958</v>
      </c>
      <c r="T296" s="49" t="s">
        <v>612</v>
      </c>
      <c r="W296" s="2"/>
    </row>
    <row r="297" spans="1:23" ht="47.25" x14ac:dyDescent="0.25">
      <c r="A297" s="22" t="s">
        <v>613</v>
      </c>
      <c r="B297" s="26" t="s">
        <v>286</v>
      </c>
      <c r="C297" s="24" t="s">
        <v>31</v>
      </c>
      <c r="D297" s="104">
        <f t="shared" ref="D297:R297" si="103">D298</f>
        <v>0</v>
      </c>
      <c r="E297" s="104">
        <f t="shared" si="103"/>
        <v>0</v>
      </c>
      <c r="F297" s="104">
        <f t="shared" si="103"/>
        <v>0</v>
      </c>
      <c r="G297" s="104">
        <f t="shared" si="103"/>
        <v>0</v>
      </c>
      <c r="H297" s="104">
        <f t="shared" si="103"/>
        <v>0</v>
      </c>
      <c r="I297" s="104">
        <f t="shared" si="103"/>
        <v>0</v>
      </c>
      <c r="J297" s="104">
        <f t="shared" si="103"/>
        <v>0</v>
      </c>
      <c r="K297" s="104">
        <f t="shared" si="103"/>
        <v>0</v>
      </c>
      <c r="L297" s="104">
        <f t="shared" si="103"/>
        <v>0</v>
      </c>
      <c r="M297" s="104">
        <f t="shared" si="103"/>
        <v>0</v>
      </c>
      <c r="N297" s="104">
        <f t="shared" si="103"/>
        <v>0</v>
      </c>
      <c r="O297" s="104">
        <f t="shared" si="103"/>
        <v>0</v>
      </c>
      <c r="P297" s="104">
        <f t="shared" si="103"/>
        <v>0</v>
      </c>
      <c r="Q297" s="104">
        <f t="shared" si="103"/>
        <v>0</v>
      </c>
      <c r="R297" s="104">
        <f t="shared" si="103"/>
        <v>0</v>
      </c>
      <c r="S297" s="25">
        <v>0</v>
      </c>
      <c r="T297" s="101" t="s">
        <v>32</v>
      </c>
      <c r="W297" s="2"/>
    </row>
    <row r="298" spans="1:23" ht="25.5" customHeight="1" x14ac:dyDescent="0.25">
      <c r="A298" s="22" t="s">
        <v>614</v>
      </c>
      <c r="B298" s="26" t="s">
        <v>615</v>
      </c>
      <c r="C298" s="24" t="s">
        <v>31</v>
      </c>
      <c r="D298" s="104">
        <f t="shared" ref="D298:R298" si="104">D299+D300</f>
        <v>0</v>
      </c>
      <c r="E298" s="104">
        <f t="shared" si="104"/>
        <v>0</v>
      </c>
      <c r="F298" s="104">
        <f t="shared" si="104"/>
        <v>0</v>
      </c>
      <c r="G298" s="104">
        <f t="shared" si="104"/>
        <v>0</v>
      </c>
      <c r="H298" s="104">
        <f t="shared" si="104"/>
        <v>0</v>
      </c>
      <c r="I298" s="104">
        <f t="shared" si="104"/>
        <v>0</v>
      </c>
      <c r="J298" s="104">
        <f t="shared" si="104"/>
        <v>0</v>
      </c>
      <c r="K298" s="104">
        <f t="shared" si="104"/>
        <v>0</v>
      </c>
      <c r="L298" s="104">
        <f t="shared" si="104"/>
        <v>0</v>
      </c>
      <c r="M298" s="104">
        <f t="shared" si="104"/>
        <v>0</v>
      </c>
      <c r="N298" s="104">
        <f t="shared" si="104"/>
        <v>0</v>
      </c>
      <c r="O298" s="104">
        <f t="shared" si="104"/>
        <v>0</v>
      </c>
      <c r="P298" s="104">
        <f t="shared" si="104"/>
        <v>0</v>
      </c>
      <c r="Q298" s="104">
        <f t="shared" si="104"/>
        <v>0</v>
      </c>
      <c r="R298" s="104">
        <f t="shared" si="104"/>
        <v>0</v>
      </c>
      <c r="S298" s="25">
        <v>0</v>
      </c>
      <c r="T298" s="101" t="s">
        <v>32</v>
      </c>
      <c r="W298" s="2"/>
    </row>
    <row r="299" spans="1:23" ht="63" x14ac:dyDescent="0.25">
      <c r="A299" s="22" t="s">
        <v>616</v>
      </c>
      <c r="B299" s="26" t="s">
        <v>290</v>
      </c>
      <c r="C299" s="24" t="s">
        <v>31</v>
      </c>
      <c r="D299" s="104">
        <v>0</v>
      </c>
      <c r="E299" s="104">
        <v>0</v>
      </c>
      <c r="F299" s="104">
        <v>0</v>
      </c>
      <c r="G299" s="104">
        <v>0</v>
      </c>
      <c r="H299" s="104">
        <v>0</v>
      </c>
      <c r="I299" s="104">
        <v>0</v>
      </c>
      <c r="J299" s="104">
        <v>0</v>
      </c>
      <c r="K299" s="104">
        <v>0</v>
      </c>
      <c r="L299" s="104">
        <v>0</v>
      </c>
      <c r="M299" s="104">
        <v>0</v>
      </c>
      <c r="N299" s="104">
        <v>0</v>
      </c>
      <c r="O299" s="104">
        <v>0</v>
      </c>
      <c r="P299" s="104">
        <v>0</v>
      </c>
      <c r="Q299" s="104">
        <v>0</v>
      </c>
      <c r="R299" s="104">
        <v>0</v>
      </c>
      <c r="S299" s="25">
        <v>0</v>
      </c>
      <c r="T299" s="101" t="s">
        <v>32</v>
      </c>
      <c r="W299" s="2"/>
    </row>
    <row r="300" spans="1:23" ht="63" x14ac:dyDescent="0.25">
      <c r="A300" s="22" t="s">
        <v>617</v>
      </c>
      <c r="B300" s="26" t="s">
        <v>292</v>
      </c>
      <c r="C300" s="24" t="s">
        <v>31</v>
      </c>
      <c r="D300" s="104">
        <v>0</v>
      </c>
      <c r="E300" s="104">
        <v>0</v>
      </c>
      <c r="F300" s="104">
        <v>0</v>
      </c>
      <c r="G300" s="104">
        <v>0</v>
      </c>
      <c r="H300" s="104">
        <v>0</v>
      </c>
      <c r="I300" s="104">
        <v>0</v>
      </c>
      <c r="J300" s="104">
        <v>0</v>
      </c>
      <c r="K300" s="104">
        <v>0</v>
      </c>
      <c r="L300" s="104">
        <v>0</v>
      </c>
      <c r="M300" s="104">
        <v>0</v>
      </c>
      <c r="N300" s="104">
        <v>0</v>
      </c>
      <c r="O300" s="104">
        <v>0</v>
      </c>
      <c r="P300" s="104">
        <v>0</v>
      </c>
      <c r="Q300" s="104">
        <v>0</v>
      </c>
      <c r="R300" s="104">
        <v>0</v>
      </c>
      <c r="S300" s="25">
        <v>0</v>
      </c>
      <c r="T300" s="101" t="s">
        <v>32</v>
      </c>
      <c r="W300" s="2"/>
    </row>
    <row r="301" spans="1:23" ht="31.5" x14ac:dyDescent="0.25">
      <c r="A301" s="22" t="s">
        <v>618</v>
      </c>
      <c r="B301" s="26" t="s">
        <v>294</v>
      </c>
      <c r="C301" s="24" t="s">
        <v>31</v>
      </c>
      <c r="D301" s="104">
        <v>0</v>
      </c>
      <c r="E301" s="104">
        <v>0</v>
      </c>
      <c r="F301" s="104">
        <v>0</v>
      </c>
      <c r="G301" s="104">
        <v>0</v>
      </c>
      <c r="H301" s="104">
        <v>0</v>
      </c>
      <c r="I301" s="104">
        <v>0</v>
      </c>
      <c r="J301" s="104">
        <v>0</v>
      </c>
      <c r="K301" s="104">
        <v>0</v>
      </c>
      <c r="L301" s="104">
        <v>0</v>
      </c>
      <c r="M301" s="104">
        <v>0</v>
      </c>
      <c r="N301" s="104">
        <v>0</v>
      </c>
      <c r="O301" s="104">
        <v>0</v>
      </c>
      <c r="P301" s="104">
        <v>0</v>
      </c>
      <c r="Q301" s="104">
        <v>0</v>
      </c>
      <c r="R301" s="104">
        <v>0</v>
      </c>
      <c r="S301" s="25">
        <v>0</v>
      </c>
      <c r="T301" s="101" t="s">
        <v>32</v>
      </c>
      <c r="W301" s="2"/>
    </row>
    <row r="302" spans="1:23" ht="63" x14ac:dyDescent="0.25">
      <c r="A302" s="22" t="s">
        <v>619</v>
      </c>
      <c r="B302" s="26" t="s">
        <v>290</v>
      </c>
      <c r="C302" s="24" t="s">
        <v>31</v>
      </c>
      <c r="D302" s="104">
        <v>0</v>
      </c>
      <c r="E302" s="104">
        <v>0</v>
      </c>
      <c r="F302" s="104">
        <v>0</v>
      </c>
      <c r="G302" s="104">
        <v>0</v>
      </c>
      <c r="H302" s="104">
        <v>0</v>
      </c>
      <c r="I302" s="104">
        <v>0</v>
      </c>
      <c r="J302" s="104">
        <v>0</v>
      </c>
      <c r="K302" s="104">
        <v>0</v>
      </c>
      <c r="L302" s="104">
        <v>0</v>
      </c>
      <c r="M302" s="104">
        <v>0</v>
      </c>
      <c r="N302" s="104">
        <v>0</v>
      </c>
      <c r="O302" s="104">
        <v>0</v>
      </c>
      <c r="P302" s="104">
        <v>0</v>
      </c>
      <c r="Q302" s="104">
        <v>0</v>
      </c>
      <c r="R302" s="104">
        <v>0</v>
      </c>
      <c r="S302" s="25">
        <v>0</v>
      </c>
      <c r="T302" s="101" t="s">
        <v>32</v>
      </c>
      <c r="W302" s="2"/>
    </row>
    <row r="303" spans="1:23" ht="63" x14ac:dyDescent="0.25">
      <c r="A303" s="22" t="s">
        <v>620</v>
      </c>
      <c r="B303" s="26" t="s">
        <v>292</v>
      </c>
      <c r="C303" s="24" t="s">
        <v>31</v>
      </c>
      <c r="D303" s="104">
        <v>0</v>
      </c>
      <c r="E303" s="104">
        <v>0</v>
      </c>
      <c r="F303" s="104">
        <v>0</v>
      </c>
      <c r="G303" s="104">
        <v>0</v>
      </c>
      <c r="H303" s="104">
        <v>0</v>
      </c>
      <c r="I303" s="104">
        <v>0</v>
      </c>
      <c r="J303" s="104">
        <v>0</v>
      </c>
      <c r="K303" s="104">
        <v>0</v>
      </c>
      <c r="L303" s="104">
        <v>0</v>
      </c>
      <c r="M303" s="104">
        <v>0</v>
      </c>
      <c r="N303" s="104">
        <v>0</v>
      </c>
      <c r="O303" s="104">
        <v>0</v>
      </c>
      <c r="P303" s="104">
        <v>0</v>
      </c>
      <c r="Q303" s="104">
        <v>0</v>
      </c>
      <c r="R303" s="104">
        <v>0</v>
      </c>
      <c r="S303" s="25">
        <v>0</v>
      </c>
      <c r="T303" s="101" t="s">
        <v>32</v>
      </c>
      <c r="W303" s="2"/>
    </row>
    <row r="304" spans="1:23" x14ac:dyDescent="0.25">
      <c r="A304" s="22" t="s">
        <v>621</v>
      </c>
      <c r="B304" s="26" t="s">
        <v>298</v>
      </c>
      <c r="C304" s="24" t="s">
        <v>31</v>
      </c>
      <c r="D304" s="104">
        <f t="shared" ref="D304:R304" si="105">D305+D306+D307+D308</f>
        <v>6874.9361586303994</v>
      </c>
      <c r="E304" s="104">
        <f t="shared" si="105"/>
        <v>173.18636214000003</v>
      </c>
      <c r="F304" s="104">
        <f t="shared" si="105"/>
        <v>6701.7497964903996</v>
      </c>
      <c r="G304" s="104">
        <f t="shared" si="105"/>
        <v>2.3781489599999999</v>
      </c>
      <c r="H304" s="104">
        <f t="shared" si="105"/>
        <v>2.37769604</v>
      </c>
      <c r="I304" s="104">
        <f t="shared" si="105"/>
        <v>0.58639289999999999</v>
      </c>
      <c r="J304" s="104">
        <f t="shared" si="105"/>
        <v>0.58639290000000011</v>
      </c>
      <c r="K304" s="104">
        <f t="shared" si="105"/>
        <v>0.59290837000000007</v>
      </c>
      <c r="L304" s="104">
        <f t="shared" si="105"/>
        <v>0.59290837000000007</v>
      </c>
      <c r="M304" s="104">
        <f t="shared" si="105"/>
        <v>0.59942384999999987</v>
      </c>
      <c r="N304" s="104">
        <f t="shared" si="105"/>
        <v>0.59942384999999987</v>
      </c>
      <c r="O304" s="104">
        <f t="shared" si="105"/>
        <v>0.59942384000000015</v>
      </c>
      <c r="P304" s="104">
        <f t="shared" si="105"/>
        <v>0.59897091999999974</v>
      </c>
      <c r="Q304" s="104">
        <f t="shared" si="105"/>
        <v>6699.3721004503996</v>
      </c>
      <c r="R304" s="104">
        <f t="shared" si="105"/>
        <v>-4.5291999999985677E-4</v>
      </c>
      <c r="S304" s="25">
        <f t="shared" si="97"/>
        <v>-1.9045064359629382E-4</v>
      </c>
      <c r="T304" s="101" t="s">
        <v>32</v>
      </c>
      <c r="W304" s="2"/>
    </row>
    <row r="305" spans="1:27" ht="47.25" x14ac:dyDescent="0.25">
      <c r="A305" s="22" t="s">
        <v>622</v>
      </c>
      <c r="B305" s="26" t="s">
        <v>300</v>
      </c>
      <c r="C305" s="24" t="s">
        <v>31</v>
      </c>
      <c r="D305" s="104">
        <v>0</v>
      </c>
      <c r="E305" s="104">
        <v>0</v>
      </c>
      <c r="F305" s="104">
        <v>0</v>
      </c>
      <c r="G305" s="104">
        <v>0</v>
      </c>
      <c r="H305" s="104">
        <v>0</v>
      </c>
      <c r="I305" s="104">
        <v>0</v>
      </c>
      <c r="J305" s="104">
        <v>0</v>
      </c>
      <c r="K305" s="104">
        <v>0</v>
      </c>
      <c r="L305" s="104">
        <v>0</v>
      </c>
      <c r="M305" s="104">
        <v>0</v>
      </c>
      <c r="N305" s="104">
        <v>0</v>
      </c>
      <c r="O305" s="104">
        <v>0</v>
      </c>
      <c r="P305" s="104">
        <v>0</v>
      </c>
      <c r="Q305" s="104">
        <v>0</v>
      </c>
      <c r="R305" s="104">
        <v>0</v>
      </c>
      <c r="S305" s="25">
        <v>0</v>
      </c>
      <c r="T305" s="101" t="s">
        <v>32</v>
      </c>
      <c r="W305" s="2"/>
    </row>
    <row r="306" spans="1:27" ht="31.5" x14ac:dyDescent="0.25">
      <c r="A306" s="22" t="s">
        <v>623</v>
      </c>
      <c r="B306" s="26" t="s">
        <v>302</v>
      </c>
      <c r="C306" s="24" t="s">
        <v>31</v>
      </c>
      <c r="D306" s="104">
        <v>0</v>
      </c>
      <c r="E306" s="104">
        <v>0</v>
      </c>
      <c r="F306" s="104">
        <v>0</v>
      </c>
      <c r="G306" s="104">
        <v>0</v>
      </c>
      <c r="H306" s="104">
        <v>0</v>
      </c>
      <c r="I306" s="104">
        <v>0</v>
      </c>
      <c r="J306" s="104">
        <v>0</v>
      </c>
      <c r="K306" s="104">
        <v>0</v>
      </c>
      <c r="L306" s="104">
        <v>0</v>
      </c>
      <c r="M306" s="104">
        <v>0</v>
      </c>
      <c r="N306" s="104">
        <v>0</v>
      </c>
      <c r="O306" s="104">
        <v>0</v>
      </c>
      <c r="P306" s="104">
        <v>0</v>
      </c>
      <c r="Q306" s="104">
        <v>0</v>
      </c>
      <c r="R306" s="104">
        <v>0</v>
      </c>
      <c r="S306" s="25">
        <v>0</v>
      </c>
      <c r="T306" s="101" t="s">
        <v>32</v>
      </c>
      <c r="W306" s="2"/>
    </row>
    <row r="307" spans="1:27" ht="31.5" x14ac:dyDescent="0.25">
      <c r="A307" s="22" t="s">
        <v>624</v>
      </c>
      <c r="B307" s="26" t="s">
        <v>307</v>
      </c>
      <c r="C307" s="24" t="s">
        <v>31</v>
      </c>
      <c r="D307" s="104">
        <v>0</v>
      </c>
      <c r="E307" s="104">
        <v>0</v>
      </c>
      <c r="F307" s="104">
        <v>0</v>
      </c>
      <c r="G307" s="104">
        <v>0</v>
      </c>
      <c r="H307" s="104">
        <v>0</v>
      </c>
      <c r="I307" s="104">
        <v>0</v>
      </c>
      <c r="J307" s="104">
        <v>0</v>
      </c>
      <c r="K307" s="104">
        <v>0</v>
      </c>
      <c r="L307" s="104">
        <v>0</v>
      </c>
      <c r="M307" s="104">
        <v>0</v>
      </c>
      <c r="N307" s="104">
        <v>0</v>
      </c>
      <c r="O307" s="104">
        <v>0</v>
      </c>
      <c r="P307" s="104">
        <v>0</v>
      </c>
      <c r="Q307" s="104">
        <v>0</v>
      </c>
      <c r="R307" s="104">
        <v>0</v>
      </c>
      <c r="S307" s="25">
        <v>0</v>
      </c>
      <c r="T307" s="101" t="s">
        <v>32</v>
      </c>
      <c r="W307" s="2"/>
    </row>
    <row r="308" spans="1:27" ht="31.5" x14ac:dyDescent="0.25">
      <c r="A308" s="22" t="s">
        <v>625</v>
      </c>
      <c r="B308" s="26" t="s">
        <v>314</v>
      </c>
      <c r="C308" s="24" t="s">
        <v>31</v>
      </c>
      <c r="D308" s="104">
        <f t="shared" ref="D308:R308" si="106">SUM(D309)</f>
        <v>6874.9361586303994</v>
      </c>
      <c r="E308" s="104">
        <f t="shared" si="106"/>
        <v>173.18636214000003</v>
      </c>
      <c r="F308" s="104">
        <f t="shared" si="106"/>
        <v>6701.7497964903996</v>
      </c>
      <c r="G308" s="104">
        <f t="shared" si="106"/>
        <v>2.3781489599999999</v>
      </c>
      <c r="H308" s="104">
        <f t="shared" si="106"/>
        <v>2.37769604</v>
      </c>
      <c r="I308" s="104">
        <f t="shared" si="106"/>
        <v>0.58639289999999999</v>
      </c>
      <c r="J308" s="104">
        <f t="shared" si="106"/>
        <v>0.58639290000000011</v>
      </c>
      <c r="K308" s="104">
        <f t="shared" si="106"/>
        <v>0.59290837000000007</v>
      </c>
      <c r="L308" s="104">
        <f t="shared" si="106"/>
        <v>0.59290837000000007</v>
      </c>
      <c r="M308" s="104">
        <f t="shared" si="106"/>
        <v>0.59942384999999987</v>
      </c>
      <c r="N308" s="104">
        <f>SUM(N309)</f>
        <v>0.59942384999999987</v>
      </c>
      <c r="O308" s="104">
        <f t="shared" si="106"/>
        <v>0.59942384000000015</v>
      </c>
      <c r="P308" s="104">
        <f t="shared" si="106"/>
        <v>0.59897091999999974</v>
      </c>
      <c r="Q308" s="104">
        <f t="shared" si="106"/>
        <v>6699.3721004503996</v>
      </c>
      <c r="R308" s="104">
        <f t="shared" si="106"/>
        <v>-4.5291999999985677E-4</v>
      </c>
      <c r="S308" s="25">
        <f t="shared" si="97"/>
        <v>-1.9045064359629382E-4</v>
      </c>
      <c r="T308" s="101" t="s">
        <v>32</v>
      </c>
      <c r="W308" s="2"/>
    </row>
    <row r="309" spans="1:27" ht="31.5" x14ac:dyDescent="0.25">
      <c r="A309" s="40" t="s">
        <v>625</v>
      </c>
      <c r="B309" s="41" t="s">
        <v>626</v>
      </c>
      <c r="C309" s="60" t="s">
        <v>627</v>
      </c>
      <c r="D309" s="65">
        <v>6874.9361586303994</v>
      </c>
      <c r="E309" s="108">
        <v>173.18636214000003</v>
      </c>
      <c r="F309" s="65">
        <f>D309-E309</f>
        <v>6701.7497964903996</v>
      </c>
      <c r="G309" s="65">
        <f>I309+K309+M309+O309</f>
        <v>2.3781489599999999</v>
      </c>
      <c r="H309" s="65">
        <f>J309+L309+N309+P309</f>
        <v>2.37769604</v>
      </c>
      <c r="I309" s="65">
        <v>0.58639289999999999</v>
      </c>
      <c r="J309" s="65">
        <v>0.58639290000000011</v>
      </c>
      <c r="K309" s="65">
        <v>0.59290837000000007</v>
      </c>
      <c r="L309" s="65">
        <v>0.59290837000000007</v>
      </c>
      <c r="M309" s="65">
        <v>0.59942384999999987</v>
      </c>
      <c r="N309" s="65">
        <v>0.59942384999999987</v>
      </c>
      <c r="O309" s="65">
        <v>0.59942384000000015</v>
      </c>
      <c r="P309" s="65">
        <v>0.59897091999999974</v>
      </c>
      <c r="Q309" s="65">
        <f>F309-H309</f>
        <v>6699.3721004503996</v>
      </c>
      <c r="R309" s="65">
        <f>H309-(I309+K309+M309+O309)</f>
        <v>-4.5291999999985677E-4</v>
      </c>
      <c r="S309" s="113">
        <f t="shared" si="97"/>
        <v>-1.9045064359629382E-4</v>
      </c>
      <c r="T309" s="49" t="s">
        <v>32</v>
      </c>
      <c r="W309" s="2"/>
    </row>
    <row r="310" spans="1:27" ht="47.25" x14ac:dyDescent="0.25">
      <c r="A310" s="22" t="s">
        <v>628</v>
      </c>
      <c r="B310" s="26" t="s">
        <v>332</v>
      </c>
      <c r="C310" s="24" t="s">
        <v>31</v>
      </c>
      <c r="D310" s="104">
        <v>0</v>
      </c>
      <c r="E310" s="104">
        <v>0</v>
      </c>
      <c r="F310" s="104">
        <v>0</v>
      </c>
      <c r="G310" s="104">
        <v>0</v>
      </c>
      <c r="H310" s="104">
        <v>0</v>
      </c>
      <c r="I310" s="104">
        <v>0</v>
      </c>
      <c r="J310" s="104">
        <v>0</v>
      </c>
      <c r="K310" s="104">
        <v>0</v>
      </c>
      <c r="L310" s="104">
        <v>0</v>
      </c>
      <c r="M310" s="104">
        <v>0</v>
      </c>
      <c r="N310" s="104">
        <v>0</v>
      </c>
      <c r="O310" s="104">
        <v>0</v>
      </c>
      <c r="P310" s="104">
        <v>0</v>
      </c>
      <c r="Q310" s="104">
        <v>0</v>
      </c>
      <c r="R310" s="104">
        <v>0</v>
      </c>
      <c r="S310" s="25">
        <v>0</v>
      </c>
      <c r="T310" s="101" t="s">
        <v>32</v>
      </c>
      <c r="W310" s="2"/>
    </row>
    <row r="311" spans="1:27" ht="31.5" x14ac:dyDescent="0.25">
      <c r="A311" s="22" t="s">
        <v>629</v>
      </c>
      <c r="B311" s="26" t="s">
        <v>334</v>
      </c>
      <c r="C311" s="24" t="s">
        <v>31</v>
      </c>
      <c r="D311" s="104">
        <f t="shared" ref="D311:R311" si="107">SUM(D312:D333)</f>
        <v>83.847803615999965</v>
      </c>
      <c r="E311" s="104">
        <f>SUM(E312:E333)</f>
        <v>12.547703690000001</v>
      </c>
      <c r="F311" s="104">
        <f t="shared" si="107"/>
        <v>71.300099926000001</v>
      </c>
      <c r="G311" s="104">
        <f>SUM(G312:G333)</f>
        <v>58.253845095999999</v>
      </c>
      <c r="H311" s="104">
        <f t="shared" si="107"/>
        <v>34.685794260000002</v>
      </c>
      <c r="I311" s="104">
        <f t="shared" si="107"/>
        <v>14.733867000000004</v>
      </c>
      <c r="J311" s="104">
        <f t="shared" si="107"/>
        <v>14.733867</v>
      </c>
      <c r="K311" s="104">
        <f t="shared" si="107"/>
        <v>2.9834607960000001</v>
      </c>
      <c r="L311" s="104">
        <f t="shared" si="107"/>
        <v>10.753099259999999</v>
      </c>
      <c r="M311" s="104">
        <f t="shared" si="107"/>
        <v>15.11959394</v>
      </c>
      <c r="N311" s="104">
        <f t="shared" si="107"/>
        <v>8.5148279999999996</v>
      </c>
      <c r="O311" s="104">
        <f t="shared" si="107"/>
        <v>25.416923359999998</v>
      </c>
      <c r="P311" s="104">
        <f t="shared" si="107"/>
        <v>0.68400000000000005</v>
      </c>
      <c r="Q311" s="104">
        <f t="shared" si="107"/>
        <v>36.614305665999993</v>
      </c>
      <c r="R311" s="104">
        <f t="shared" si="107"/>
        <v>-23.568050836000005</v>
      </c>
      <c r="S311" s="25">
        <f t="shared" si="97"/>
        <v>-0.40457502499896447</v>
      </c>
      <c r="T311" s="101" t="s">
        <v>32</v>
      </c>
      <c r="W311" s="2"/>
      <c r="AA311" s="35"/>
    </row>
    <row r="312" spans="1:27" ht="31.5" x14ac:dyDescent="0.25">
      <c r="A312" s="40" t="s">
        <v>629</v>
      </c>
      <c r="B312" s="41" t="s">
        <v>630</v>
      </c>
      <c r="C312" s="60" t="s">
        <v>631</v>
      </c>
      <c r="D312" s="65">
        <v>0.89920644000000005</v>
      </c>
      <c r="E312" s="108">
        <v>0</v>
      </c>
      <c r="F312" s="65">
        <f t="shared" ref="F312:F332" si="108">D312-E312</f>
        <v>0.89920644000000005</v>
      </c>
      <c r="G312" s="65">
        <f t="shared" ref="G312:H333" si="109">I312+K312+M312+O312</f>
        <v>0.89920644000000005</v>
      </c>
      <c r="H312" s="65">
        <f t="shared" si="109"/>
        <v>0.92619600000000002</v>
      </c>
      <c r="I312" s="65">
        <v>0</v>
      </c>
      <c r="J312" s="65">
        <v>0</v>
      </c>
      <c r="K312" s="65">
        <v>0</v>
      </c>
      <c r="L312" s="65">
        <v>0.92619600000000002</v>
      </c>
      <c r="M312" s="65">
        <v>0.89920644000000005</v>
      </c>
      <c r="N312" s="65">
        <v>0</v>
      </c>
      <c r="O312" s="65">
        <v>0</v>
      </c>
      <c r="P312" s="65">
        <v>0</v>
      </c>
      <c r="Q312" s="65">
        <f t="shared" ref="Q312:Q333" si="110">F312-H312</f>
        <v>-2.6989559999999968E-2</v>
      </c>
      <c r="R312" s="65">
        <f t="shared" ref="R312:R333" si="111">H312-(I312+K312+M312+O312)</f>
        <v>2.6989559999999968E-2</v>
      </c>
      <c r="S312" s="113">
        <f t="shared" si="97"/>
        <v>3.0014865107060362E-2</v>
      </c>
      <c r="T312" s="49" t="s">
        <v>32</v>
      </c>
      <c r="W312" s="2"/>
    </row>
    <row r="313" spans="1:27" ht="31.5" x14ac:dyDescent="0.25">
      <c r="A313" s="40" t="s">
        <v>629</v>
      </c>
      <c r="B313" s="41" t="s">
        <v>632</v>
      </c>
      <c r="C313" s="60" t="s">
        <v>633</v>
      </c>
      <c r="D313" s="65">
        <v>3.4981655999999997</v>
      </c>
      <c r="E313" s="108">
        <v>0</v>
      </c>
      <c r="F313" s="65">
        <f t="shared" si="108"/>
        <v>3.4981655999999997</v>
      </c>
      <c r="G313" s="65">
        <f t="shared" si="109"/>
        <v>3.4981655999999997</v>
      </c>
      <c r="H313" s="65">
        <f t="shared" si="109"/>
        <v>3.78686926</v>
      </c>
      <c r="I313" s="65">
        <v>0</v>
      </c>
      <c r="J313" s="65">
        <v>0</v>
      </c>
      <c r="K313" s="65">
        <v>0</v>
      </c>
      <c r="L313" s="65">
        <v>3.78686926</v>
      </c>
      <c r="M313" s="65">
        <v>3.4981655999999997</v>
      </c>
      <c r="N313" s="65">
        <v>0</v>
      </c>
      <c r="O313" s="65">
        <v>0</v>
      </c>
      <c r="P313" s="65">
        <v>0</v>
      </c>
      <c r="Q313" s="65">
        <f t="shared" si="110"/>
        <v>-0.28870366000000036</v>
      </c>
      <c r="R313" s="65">
        <f t="shared" si="111"/>
        <v>0.28870366000000036</v>
      </c>
      <c r="S313" s="113">
        <f t="shared" si="97"/>
        <v>8.2530015159945652E-2</v>
      </c>
      <c r="T313" s="49" t="s">
        <v>32</v>
      </c>
      <c r="W313" s="2"/>
    </row>
    <row r="314" spans="1:27" x14ac:dyDescent="0.25">
      <c r="A314" s="40" t="s">
        <v>629</v>
      </c>
      <c r="B314" s="41" t="s">
        <v>634</v>
      </c>
      <c r="C314" s="60" t="s">
        <v>635</v>
      </c>
      <c r="D314" s="65">
        <v>38.052027828</v>
      </c>
      <c r="E314" s="108">
        <v>12.547703690000001</v>
      </c>
      <c r="F314" s="65">
        <f t="shared" si="108"/>
        <v>25.504324138000001</v>
      </c>
      <c r="G314" s="65">
        <f t="shared" si="109"/>
        <v>13.207975000000001</v>
      </c>
      <c r="H314" s="65">
        <f t="shared" si="109"/>
        <v>13.207974999999999</v>
      </c>
      <c r="I314" s="65">
        <v>13.207975000000001</v>
      </c>
      <c r="J314" s="65">
        <v>13.207974999999999</v>
      </c>
      <c r="K314" s="65">
        <v>0</v>
      </c>
      <c r="L314" s="65">
        <v>0</v>
      </c>
      <c r="M314" s="65">
        <v>0</v>
      </c>
      <c r="N314" s="65">
        <v>0</v>
      </c>
      <c r="O314" s="65">
        <v>0</v>
      </c>
      <c r="P314" s="65">
        <v>0</v>
      </c>
      <c r="Q314" s="65">
        <f t="shared" si="110"/>
        <v>12.296349138000002</v>
      </c>
      <c r="R314" s="65">
        <f t="shared" si="111"/>
        <v>0</v>
      </c>
      <c r="S314" s="113">
        <f t="shared" si="97"/>
        <v>0</v>
      </c>
      <c r="T314" s="49" t="s">
        <v>32</v>
      </c>
      <c r="W314" s="2"/>
    </row>
    <row r="315" spans="1:27" ht="47.25" x14ac:dyDescent="0.25">
      <c r="A315" s="40" t="s">
        <v>629</v>
      </c>
      <c r="B315" s="41" t="s">
        <v>636</v>
      </c>
      <c r="C315" s="60" t="s">
        <v>637</v>
      </c>
      <c r="D315" s="65">
        <v>2.5720405300000002</v>
      </c>
      <c r="E315" s="108">
        <v>0</v>
      </c>
      <c r="F315" s="65">
        <f t="shared" si="108"/>
        <v>2.5720405300000002</v>
      </c>
      <c r="G315" s="65">
        <f t="shared" si="109"/>
        <v>2.5720405300000002</v>
      </c>
      <c r="H315" s="65">
        <f t="shared" si="109"/>
        <v>0</v>
      </c>
      <c r="I315" s="65">
        <v>0</v>
      </c>
      <c r="J315" s="65">
        <v>0</v>
      </c>
      <c r="K315" s="65">
        <v>0</v>
      </c>
      <c r="L315" s="65">
        <v>0</v>
      </c>
      <c r="M315" s="65">
        <v>0</v>
      </c>
      <c r="N315" s="65">
        <v>0</v>
      </c>
      <c r="O315" s="65">
        <v>2.5720405300000002</v>
      </c>
      <c r="P315" s="65">
        <v>0</v>
      </c>
      <c r="Q315" s="65">
        <f t="shared" si="110"/>
        <v>2.5720405300000002</v>
      </c>
      <c r="R315" s="65">
        <f t="shared" si="111"/>
        <v>-2.5720405300000002</v>
      </c>
      <c r="S315" s="113">
        <f t="shared" si="97"/>
        <v>-1</v>
      </c>
      <c r="T315" s="49" t="s">
        <v>638</v>
      </c>
      <c r="W315" s="2"/>
    </row>
    <row r="316" spans="1:27" x14ac:dyDescent="0.25">
      <c r="A316" s="40" t="s">
        <v>629</v>
      </c>
      <c r="B316" s="41" t="s">
        <v>639</v>
      </c>
      <c r="C316" s="60" t="s">
        <v>640</v>
      </c>
      <c r="D316" s="65">
        <v>2.2453124400000002</v>
      </c>
      <c r="E316" s="108">
        <v>0</v>
      </c>
      <c r="F316" s="65">
        <f t="shared" si="108"/>
        <v>2.2453124400000002</v>
      </c>
      <c r="G316" s="65">
        <f t="shared" si="109"/>
        <v>2.2453124400000002</v>
      </c>
      <c r="H316" s="65">
        <f t="shared" si="109"/>
        <v>2.1818899999999997</v>
      </c>
      <c r="I316" s="65">
        <v>0</v>
      </c>
      <c r="J316" s="65">
        <v>0</v>
      </c>
      <c r="K316" s="65">
        <v>2.2453124400000002</v>
      </c>
      <c r="L316" s="65">
        <v>2.1818899999999997</v>
      </c>
      <c r="M316" s="65">
        <v>0</v>
      </c>
      <c r="N316" s="65">
        <v>0</v>
      </c>
      <c r="O316" s="65">
        <v>0</v>
      </c>
      <c r="P316" s="65">
        <v>0</v>
      </c>
      <c r="Q316" s="65">
        <f t="shared" si="110"/>
        <v>6.3422440000000524E-2</v>
      </c>
      <c r="R316" s="65">
        <f t="shared" si="111"/>
        <v>-6.3422440000000524E-2</v>
      </c>
      <c r="S316" s="113">
        <f t="shared" si="97"/>
        <v>-2.824659894549042E-2</v>
      </c>
      <c r="T316" s="49" t="s">
        <v>32</v>
      </c>
      <c r="W316" s="2"/>
    </row>
    <row r="317" spans="1:27" ht="47.25" x14ac:dyDescent="0.25">
      <c r="A317" s="40" t="s">
        <v>629</v>
      </c>
      <c r="B317" s="41" t="s">
        <v>641</v>
      </c>
      <c r="C317" s="60" t="s">
        <v>642</v>
      </c>
      <c r="D317" s="65">
        <v>4.0688423299999998</v>
      </c>
      <c r="E317" s="108">
        <v>0</v>
      </c>
      <c r="F317" s="65">
        <f t="shared" si="108"/>
        <v>4.0688423299999998</v>
      </c>
      <c r="G317" s="65">
        <f t="shared" si="109"/>
        <v>4.0688423299999998</v>
      </c>
      <c r="H317" s="65">
        <f t="shared" si="109"/>
        <v>0</v>
      </c>
      <c r="I317" s="65">
        <v>0</v>
      </c>
      <c r="J317" s="65">
        <v>0</v>
      </c>
      <c r="K317" s="65">
        <v>0</v>
      </c>
      <c r="L317" s="65">
        <v>0</v>
      </c>
      <c r="M317" s="65">
        <v>0</v>
      </c>
      <c r="N317" s="65">
        <v>0</v>
      </c>
      <c r="O317" s="65">
        <v>4.0688423299999998</v>
      </c>
      <c r="P317" s="65">
        <v>0</v>
      </c>
      <c r="Q317" s="65">
        <f t="shared" si="110"/>
        <v>4.0688423299999998</v>
      </c>
      <c r="R317" s="65">
        <f t="shared" si="111"/>
        <v>-4.0688423299999998</v>
      </c>
      <c r="S317" s="113">
        <f t="shared" si="97"/>
        <v>-1</v>
      </c>
      <c r="T317" s="49" t="s">
        <v>638</v>
      </c>
      <c r="W317" s="2"/>
    </row>
    <row r="318" spans="1:27" ht="47.25" x14ac:dyDescent="0.25">
      <c r="A318" s="40" t="s">
        <v>629</v>
      </c>
      <c r="B318" s="41" t="s">
        <v>643</v>
      </c>
      <c r="C318" s="60" t="s">
        <v>644</v>
      </c>
      <c r="D318" s="65">
        <v>8.5752986599999996</v>
      </c>
      <c r="E318" s="108">
        <v>0</v>
      </c>
      <c r="F318" s="65">
        <f t="shared" si="108"/>
        <v>8.5752986599999996</v>
      </c>
      <c r="G318" s="65">
        <f t="shared" si="109"/>
        <v>8.5752986599999996</v>
      </c>
      <c r="H318" s="65">
        <f t="shared" si="109"/>
        <v>0</v>
      </c>
      <c r="I318" s="65">
        <v>0</v>
      </c>
      <c r="J318" s="65">
        <v>0</v>
      </c>
      <c r="K318" s="65">
        <v>0</v>
      </c>
      <c r="L318" s="65">
        <v>0</v>
      </c>
      <c r="M318" s="65">
        <v>0</v>
      </c>
      <c r="N318" s="65">
        <v>0</v>
      </c>
      <c r="O318" s="65">
        <v>8.5752986599999996</v>
      </c>
      <c r="P318" s="65">
        <v>0</v>
      </c>
      <c r="Q318" s="65">
        <f t="shared" si="110"/>
        <v>8.5752986599999996</v>
      </c>
      <c r="R318" s="65">
        <f t="shared" si="111"/>
        <v>-8.5752986599999996</v>
      </c>
      <c r="S318" s="113">
        <f t="shared" si="97"/>
        <v>-1</v>
      </c>
      <c r="T318" s="49" t="s">
        <v>638</v>
      </c>
      <c r="W318" s="2"/>
    </row>
    <row r="319" spans="1:27" ht="47.25" x14ac:dyDescent="0.25">
      <c r="A319" s="40" t="s">
        <v>629</v>
      </c>
      <c r="B319" s="41" t="s">
        <v>645</v>
      </c>
      <c r="C319" s="60" t="s">
        <v>646</v>
      </c>
      <c r="D319" s="65">
        <v>2.5052191700000002</v>
      </c>
      <c r="E319" s="108">
        <v>0</v>
      </c>
      <c r="F319" s="65">
        <f t="shared" si="108"/>
        <v>2.5052191700000002</v>
      </c>
      <c r="G319" s="65">
        <f t="shared" si="109"/>
        <v>2.5052191700000002</v>
      </c>
      <c r="H319" s="65">
        <f t="shared" si="109"/>
        <v>0</v>
      </c>
      <c r="I319" s="65">
        <v>0</v>
      </c>
      <c r="J319" s="65">
        <v>0</v>
      </c>
      <c r="K319" s="65">
        <v>0</v>
      </c>
      <c r="L319" s="65">
        <v>0</v>
      </c>
      <c r="M319" s="65">
        <v>0</v>
      </c>
      <c r="N319" s="65">
        <v>0</v>
      </c>
      <c r="O319" s="65">
        <v>2.5052191700000002</v>
      </c>
      <c r="P319" s="65">
        <v>0</v>
      </c>
      <c r="Q319" s="65">
        <f t="shared" si="110"/>
        <v>2.5052191700000002</v>
      </c>
      <c r="R319" s="65">
        <f t="shared" si="111"/>
        <v>-2.5052191700000002</v>
      </c>
      <c r="S319" s="113">
        <f t="shared" si="97"/>
        <v>-1</v>
      </c>
      <c r="T319" s="49" t="s">
        <v>638</v>
      </c>
      <c r="W319" s="2"/>
    </row>
    <row r="320" spans="1:27" ht="47.25" x14ac:dyDescent="0.25">
      <c r="A320" s="40" t="s">
        <v>629</v>
      </c>
      <c r="B320" s="41" t="s">
        <v>647</v>
      </c>
      <c r="C320" s="60" t="s">
        <v>648</v>
      </c>
      <c r="D320" s="65">
        <v>3.8887499999999999</v>
      </c>
      <c r="E320" s="108">
        <v>0</v>
      </c>
      <c r="F320" s="65">
        <f t="shared" si="108"/>
        <v>3.8887499999999999</v>
      </c>
      <c r="G320" s="65">
        <f t="shared" si="109"/>
        <v>3.8887499999999999</v>
      </c>
      <c r="H320" s="65">
        <f t="shared" si="109"/>
        <v>0</v>
      </c>
      <c r="I320" s="65">
        <v>0</v>
      </c>
      <c r="J320" s="65">
        <v>0</v>
      </c>
      <c r="K320" s="65">
        <v>0</v>
      </c>
      <c r="L320" s="65">
        <v>0</v>
      </c>
      <c r="M320" s="65">
        <v>0</v>
      </c>
      <c r="N320" s="65">
        <v>0</v>
      </c>
      <c r="O320" s="65">
        <v>3.8887499999999999</v>
      </c>
      <c r="P320" s="65">
        <v>0</v>
      </c>
      <c r="Q320" s="65">
        <f t="shared" si="110"/>
        <v>3.8887499999999999</v>
      </c>
      <c r="R320" s="65">
        <f t="shared" si="111"/>
        <v>-3.8887499999999999</v>
      </c>
      <c r="S320" s="113">
        <f t="shared" si="97"/>
        <v>-1</v>
      </c>
      <c r="T320" s="49" t="s">
        <v>649</v>
      </c>
      <c r="W320" s="2"/>
    </row>
    <row r="321" spans="1:23" ht="31.5" x14ac:dyDescent="0.25">
      <c r="A321" s="40" t="s">
        <v>629</v>
      </c>
      <c r="B321" s="41" t="s">
        <v>650</v>
      </c>
      <c r="C321" s="60" t="s">
        <v>651</v>
      </c>
      <c r="D321" s="65">
        <v>2.8031837999999998</v>
      </c>
      <c r="E321" s="108">
        <v>0</v>
      </c>
      <c r="F321" s="65">
        <f t="shared" si="108"/>
        <v>2.8031837999999998</v>
      </c>
      <c r="G321" s="65">
        <f t="shared" si="109"/>
        <v>2.8031837999999998</v>
      </c>
      <c r="H321" s="65">
        <f t="shared" si="109"/>
        <v>0</v>
      </c>
      <c r="I321" s="65">
        <v>0</v>
      </c>
      <c r="J321" s="65">
        <v>0</v>
      </c>
      <c r="K321" s="65">
        <v>0</v>
      </c>
      <c r="L321" s="65">
        <v>0</v>
      </c>
      <c r="M321" s="65">
        <v>0</v>
      </c>
      <c r="N321" s="65">
        <v>0</v>
      </c>
      <c r="O321" s="65">
        <v>2.8031837999999998</v>
      </c>
      <c r="P321" s="65">
        <v>0</v>
      </c>
      <c r="Q321" s="65">
        <f t="shared" si="110"/>
        <v>2.8031837999999998</v>
      </c>
      <c r="R321" s="65">
        <f t="shared" si="111"/>
        <v>-2.8031837999999998</v>
      </c>
      <c r="S321" s="113">
        <f t="shared" si="97"/>
        <v>-1</v>
      </c>
      <c r="T321" s="49" t="s">
        <v>649</v>
      </c>
      <c r="W321" s="2"/>
    </row>
    <row r="322" spans="1:23" ht="31.5" x14ac:dyDescent="0.25">
      <c r="A322" s="40" t="s">
        <v>629</v>
      </c>
      <c r="B322" s="41" t="s">
        <v>652</v>
      </c>
      <c r="C322" s="60" t="s">
        <v>653</v>
      </c>
      <c r="D322" s="65">
        <v>0.89569759000000004</v>
      </c>
      <c r="E322" s="108">
        <v>0</v>
      </c>
      <c r="F322" s="65">
        <f t="shared" si="108"/>
        <v>0.89569759000000004</v>
      </c>
      <c r="G322" s="65">
        <f t="shared" si="109"/>
        <v>0.89569759000000004</v>
      </c>
      <c r="H322" s="65">
        <f t="shared" si="109"/>
        <v>0.68400000000000005</v>
      </c>
      <c r="I322" s="65">
        <v>0</v>
      </c>
      <c r="J322" s="65">
        <v>0</v>
      </c>
      <c r="K322" s="65">
        <v>0</v>
      </c>
      <c r="L322" s="65">
        <v>0</v>
      </c>
      <c r="M322" s="65">
        <v>0</v>
      </c>
      <c r="N322" s="65">
        <v>0</v>
      </c>
      <c r="O322" s="65">
        <v>0.89569759000000004</v>
      </c>
      <c r="P322" s="65">
        <v>0.68400000000000005</v>
      </c>
      <c r="Q322" s="65">
        <f t="shared" si="110"/>
        <v>0.21169758999999999</v>
      </c>
      <c r="R322" s="65">
        <f t="shared" si="111"/>
        <v>-0.21169758999999999</v>
      </c>
      <c r="S322" s="113">
        <f t="shared" si="97"/>
        <v>-0.2363494022575186</v>
      </c>
      <c r="T322" s="49" t="s">
        <v>654</v>
      </c>
      <c r="W322" s="2"/>
    </row>
    <row r="323" spans="1:23" ht="47.25" x14ac:dyDescent="0.25">
      <c r="A323" s="40" t="s">
        <v>629</v>
      </c>
      <c r="B323" s="41" t="s">
        <v>655</v>
      </c>
      <c r="C323" s="60" t="s">
        <v>656</v>
      </c>
      <c r="D323" s="65">
        <v>1.488054048</v>
      </c>
      <c r="E323" s="108">
        <v>0</v>
      </c>
      <c r="F323" s="65">
        <f t="shared" si="108"/>
        <v>1.488054048</v>
      </c>
      <c r="G323" s="65">
        <f t="shared" si="109"/>
        <v>0.73814835600000006</v>
      </c>
      <c r="H323" s="65">
        <f t="shared" si="109"/>
        <v>0.73814400000000002</v>
      </c>
      <c r="I323" s="65">
        <v>0</v>
      </c>
      <c r="J323" s="65">
        <v>0</v>
      </c>
      <c r="K323" s="65">
        <v>0.73814835600000006</v>
      </c>
      <c r="L323" s="65">
        <v>0.73814400000000002</v>
      </c>
      <c r="M323" s="65">
        <v>0</v>
      </c>
      <c r="N323" s="65">
        <v>0</v>
      </c>
      <c r="O323" s="65">
        <v>0</v>
      </c>
      <c r="P323" s="65">
        <v>0</v>
      </c>
      <c r="Q323" s="65">
        <f t="shared" si="110"/>
        <v>0.74991004799999994</v>
      </c>
      <c r="R323" s="65">
        <f t="shared" si="111"/>
        <v>-4.3560000000386623E-6</v>
      </c>
      <c r="S323" s="113">
        <f t="shared" si="97"/>
        <v>-5.9012527287111674E-6</v>
      </c>
      <c r="T323" s="49" t="s">
        <v>32</v>
      </c>
      <c r="W323" s="2"/>
    </row>
    <row r="324" spans="1:23" ht="47.25" x14ac:dyDescent="0.25">
      <c r="A324" s="40" t="s">
        <v>629</v>
      </c>
      <c r="B324" s="41" t="s">
        <v>657</v>
      </c>
      <c r="C324" s="60" t="s">
        <v>658</v>
      </c>
      <c r="D324" s="65">
        <v>1.5257512799999999</v>
      </c>
      <c r="E324" s="108">
        <v>0</v>
      </c>
      <c r="F324" s="65">
        <f t="shared" si="108"/>
        <v>1.5257512799999999</v>
      </c>
      <c r="G324" s="65">
        <f t="shared" si="109"/>
        <v>1.5257512799999999</v>
      </c>
      <c r="H324" s="65">
        <f t="shared" si="109"/>
        <v>1.4178599999999999</v>
      </c>
      <c r="I324" s="65">
        <v>0</v>
      </c>
      <c r="J324" s="65">
        <v>0</v>
      </c>
      <c r="K324" s="65">
        <v>0</v>
      </c>
      <c r="L324" s="65">
        <v>0</v>
      </c>
      <c r="M324" s="65">
        <v>1.4178599999999999</v>
      </c>
      <c r="N324" s="65">
        <v>1.4178599999999999</v>
      </c>
      <c r="O324" s="65">
        <v>0.10789128000000003</v>
      </c>
      <c r="P324" s="65">
        <v>0</v>
      </c>
      <c r="Q324" s="65">
        <f t="shared" si="110"/>
        <v>0.10789128000000003</v>
      </c>
      <c r="R324" s="65">
        <f t="shared" si="111"/>
        <v>-0.10789128000000003</v>
      </c>
      <c r="S324" s="113">
        <f t="shared" si="97"/>
        <v>-7.0713543822162175E-2</v>
      </c>
      <c r="T324" s="49" t="s">
        <v>32</v>
      </c>
      <c r="W324" s="2"/>
    </row>
    <row r="325" spans="1:23" ht="31.5" x14ac:dyDescent="0.25">
      <c r="A325" s="40" t="s">
        <v>629</v>
      </c>
      <c r="B325" s="41" t="s">
        <v>659</v>
      </c>
      <c r="C325" s="60" t="s">
        <v>660</v>
      </c>
      <c r="D325" s="65">
        <v>0.50201896000000001</v>
      </c>
      <c r="E325" s="108">
        <v>0</v>
      </c>
      <c r="F325" s="65">
        <f t="shared" si="108"/>
        <v>0.50201896000000001</v>
      </c>
      <c r="G325" s="65">
        <f t="shared" si="109"/>
        <v>0.50201896000000001</v>
      </c>
      <c r="H325" s="65">
        <f t="shared" si="109"/>
        <v>0.64281600000000005</v>
      </c>
      <c r="I325" s="65">
        <v>0</v>
      </c>
      <c r="J325" s="65">
        <v>0</v>
      </c>
      <c r="K325" s="65">
        <v>0</v>
      </c>
      <c r="L325" s="65">
        <v>0</v>
      </c>
      <c r="M325" s="65">
        <v>0.50201896000000001</v>
      </c>
      <c r="N325" s="65">
        <v>0.64281600000000005</v>
      </c>
      <c r="O325" s="65">
        <v>0</v>
      </c>
      <c r="P325" s="65">
        <v>0</v>
      </c>
      <c r="Q325" s="65">
        <f t="shared" si="110"/>
        <v>-0.14079704000000004</v>
      </c>
      <c r="R325" s="65">
        <f t="shared" si="111"/>
        <v>0.14079704000000004</v>
      </c>
      <c r="S325" s="113">
        <f t="shared" si="97"/>
        <v>0.28046159850217617</v>
      </c>
      <c r="T325" s="49" t="s">
        <v>661</v>
      </c>
      <c r="W325" s="2"/>
    </row>
    <row r="326" spans="1:23" ht="31.5" x14ac:dyDescent="0.25">
      <c r="A326" s="40" t="s">
        <v>629</v>
      </c>
      <c r="B326" s="41" t="s">
        <v>662</v>
      </c>
      <c r="C326" s="60" t="s">
        <v>663</v>
      </c>
      <c r="D326" s="65">
        <v>1.2634144300000001</v>
      </c>
      <c r="E326" s="108">
        <v>0</v>
      </c>
      <c r="F326" s="65">
        <f t="shared" si="108"/>
        <v>1.2634144300000001</v>
      </c>
      <c r="G326" s="65">
        <f t="shared" si="109"/>
        <v>1.2634144300000001</v>
      </c>
      <c r="H326" s="65">
        <f t="shared" si="109"/>
        <v>1.3013160000000001</v>
      </c>
      <c r="I326" s="65">
        <v>0</v>
      </c>
      <c r="J326" s="65">
        <v>0</v>
      </c>
      <c r="K326" s="65">
        <v>0</v>
      </c>
      <c r="L326" s="65">
        <v>0</v>
      </c>
      <c r="M326" s="65">
        <v>1.2634144300000001</v>
      </c>
      <c r="N326" s="65">
        <v>1.3013160000000001</v>
      </c>
      <c r="O326" s="65">
        <v>0</v>
      </c>
      <c r="P326" s="65">
        <v>0</v>
      </c>
      <c r="Q326" s="65">
        <f t="shared" si="110"/>
        <v>-3.7901570000000051E-2</v>
      </c>
      <c r="R326" s="65">
        <f t="shared" si="111"/>
        <v>3.7901570000000051E-2</v>
      </c>
      <c r="S326" s="113">
        <f t="shared" si="97"/>
        <v>2.9999317009542188E-2</v>
      </c>
      <c r="T326" s="49" t="s">
        <v>32</v>
      </c>
      <c r="W326" s="2"/>
    </row>
    <row r="327" spans="1:23" ht="31.5" x14ac:dyDescent="0.25">
      <c r="A327" s="40" t="s">
        <v>629</v>
      </c>
      <c r="B327" s="41" t="s">
        <v>664</v>
      </c>
      <c r="C327" s="60" t="s">
        <v>665</v>
      </c>
      <c r="D327" s="65">
        <v>1.4612875699999999</v>
      </c>
      <c r="E327" s="108">
        <v>0</v>
      </c>
      <c r="F327" s="65">
        <f t="shared" si="108"/>
        <v>1.4612875699999999</v>
      </c>
      <c r="G327" s="65">
        <f t="shared" si="109"/>
        <v>1.4612875699999999</v>
      </c>
      <c r="H327" s="65">
        <f t="shared" si="109"/>
        <v>1.4147639999999999</v>
      </c>
      <c r="I327" s="65">
        <v>0</v>
      </c>
      <c r="J327" s="65">
        <v>0</v>
      </c>
      <c r="K327" s="65">
        <v>0</v>
      </c>
      <c r="L327" s="65">
        <v>0</v>
      </c>
      <c r="M327" s="65">
        <v>1.4612875699999999</v>
      </c>
      <c r="N327" s="65">
        <v>1.4147639999999999</v>
      </c>
      <c r="O327" s="65">
        <v>0</v>
      </c>
      <c r="P327" s="65">
        <v>0</v>
      </c>
      <c r="Q327" s="65">
        <f t="shared" si="110"/>
        <v>4.6523569999999959E-2</v>
      </c>
      <c r="R327" s="65">
        <f t="shared" si="111"/>
        <v>-4.6523569999999959E-2</v>
      </c>
      <c r="S327" s="113">
        <f t="shared" si="97"/>
        <v>-3.1837381604498262E-2</v>
      </c>
      <c r="T327" s="49" t="s">
        <v>32</v>
      </c>
      <c r="W327" s="2"/>
    </row>
    <row r="328" spans="1:23" ht="31.5" x14ac:dyDescent="0.25">
      <c r="A328" s="40" t="s">
        <v>629</v>
      </c>
      <c r="B328" s="41" t="s">
        <v>666</v>
      </c>
      <c r="C328" s="60" t="s">
        <v>667</v>
      </c>
      <c r="D328" s="65">
        <v>3.0136373999999999</v>
      </c>
      <c r="E328" s="108">
        <v>0</v>
      </c>
      <c r="F328" s="65">
        <f t="shared" si="108"/>
        <v>3.0136373999999999</v>
      </c>
      <c r="G328" s="65">
        <f t="shared" si="109"/>
        <v>3.0136373999999999</v>
      </c>
      <c r="H328" s="65">
        <f t="shared" si="109"/>
        <v>3.12</v>
      </c>
      <c r="I328" s="65">
        <v>0</v>
      </c>
      <c r="J328" s="65">
        <v>0</v>
      </c>
      <c r="K328" s="65">
        <v>0</v>
      </c>
      <c r="L328" s="65">
        <v>3.12</v>
      </c>
      <c r="M328" s="65">
        <v>3.0136373999999999</v>
      </c>
      <c r="N328" s="65">
        <v>0</v>
      </c>
      <c r="O328" s="65">
        <v>0</v>
      </c>
      <c r="P328" s="65">
        <v>0</v>
      </c>
      <c r="Q328" s="65">
        <f t="shared" si="110"/>
        <v>-0.1063626000000002</v>
      </c>
      <c r="R328" s="65">
        <f t="shared" si="111"/>
        <v>0.1063626000000002</v>
      </c>
      <c r="S328" s="113">
        <f t="shared" si="97"/>
        <v>3.5293761618434984E-2</v>
      </c>
      <c r="T328" s="49" t="s">
        <v>32</v>
      </c>
      <c r="W328" s="2"/>
    </row>
    <row r="329" spans="1:23" ht="47.25" x14ac:dyDescent="0.25">
      <c r="A329" s="40" t="s">
        <v>629</v>
      </c>
      <c r="B329" s="41" t="s">
        <v>668</v>
      </c>
      <c r="C329" s="60" t="s">
        <v>669</v>
      </c>
      <c r="D329" s="65">
        <v>0.47190034000000003</v>
      </c>
      <c r="E329" s="108">
        <v>0</v>
      </c>
      <c r="F329" s="65">
        <f t="shared" si="108"/>
        <v>0.47190034000000003</v>
      </c>
      <c r="G329" s="65">
        <f t="shared" si="109"/>
        <v>0.47190034000000003</v>
      </c>
      <c r="H329" s="65">
        <f t="shared" si="109"/>
        <v>0.79200000000000004</v>
      </c>
      <c r="I329" s="65">
        <v>0</v>
      </c>
      <c r="J329" s="65">
        <v>0</v>
      </c>
      <c r="K329" s="65">
        <v>0</v>
      </c>
      <c r="L329" s="65">
        <v>0</v>
      </c>
      <c r="M329" s="65">
        <v>0.47190034000000003</v>
      </c>
      <c r="N329" s="65">
        <v>0.79200000000000004</v>
      </c>
      <c r="O329" s="65">
        <v>0</v>
      </c>
      <c r="P329" s="65">
        <v>0</v>
      </c>
      <c r="Q329" s="65">
        <f t="shared" si="110"/>
        <v>-0.32009966000000001</v>
      </c>
      <c r="R329" s="65">
        <f t="shared" si="111"/>
        <v>0.32009966000000001</v>
      </c>
      <c r="S329" s="113">
        <f t="shared" si="97"/>
        <v>0.67832046910582855</v>
      </c>
      <c r="T329" s="49" t="s">
        <v>661</v>
      </c>
      <c r="W329" s="2"/>
    </row>
    <row r="330" spans="1:23" ht="31.5" x14ac:dyDescent="0.25">
      <c r="A330" s="40" t="s">
        <v>629</v>
      </c>
      <c r="B330" s="41" t="s">
        <v>670</v>
      </c>
      <c r="C330" s="60" t="s">
        <v>671</v>
      </c>
      <c r="D330" s="65">
        <v>0.26950000000000002</v>
      </c>
      <c r="E330" s="108">
        <v>0</v>
      </c>
      <c r="F330" s="65">
        <f t="shared" si="108"/>
        <v>0.26950000000000002</v>
      </c>
      <c r="G330" s="65">
        <f t="shared" si="109"/>
        <v>0.26950000000000002</v>
      </c>
      <c r="H330" s="65">
        <f t="shared" si="109"/>
        <v>0.26950000000000002</v>
      </c>
      <c r="I330" s="65">
        <v>0.26950000000000002</v>
      </c>
      <c r="J330" s="65">
        <v>0.26950000000000002</v>
      </c>
      <c r="K330" s="65">
        <v>0</v>
      </c>
      <c r="L330" s="65">
        <v>0</v>
      </c>
      <c r="M330" s="65">
        <v>0</v>
      </c>
      <c r="N330" s="65">
        <v>0</v>
      </c>
      <c r="O330" s="65">
        <v>0</v>
      </c>
      <c r="P330" s="65">
        <v>0</v>
      </c>
      <c r="Q330" s="65">
        <f t="shared" si="110"/>
        <v>0</v>
      </c>
      <c r="R330" s="65">
        <f t="shared" si="111"/>
        <v>0</v>
      </c>
      <c r="S330" s="113">
        <f t="shared" si="97"/>
        <v>0</v>
      </c>
      <c r="T330" s="49" t="s">
        <v>32</v>
      </c>
      <c r="W330" s="2"/>
    </row>
    <row r="331" spans="1:23" ht="31.5" x14ac:dyDescent="0.25">
      <c r="A331" s="40" t="s">
        <v>629</v>
      </c>
      <c r="B331" s="41" t="s">
        <v>672</v>
      </c>
      <c r="C331" s="60" t="s">
        <v>673</v>
      </c>
      <c r="D331" s="65">
        <v>0.21609999999999999</v>
      </c>
      <c r="E331" s="108">
        <v>0</v>
      </c>
      <c r="F331" s="65">
        <f t="shared" si="108"/>
        <v>0.21609999999999999</v>
      </c>
      <c r="G331" s="65">
        <f t="shared" si="109"/>
        <v>0.21610000000000001</v>
      </c>
      <c r="H331" s="65">
        <f t="shared" si="109"/>
        <v>0.21609999999999999</v>
      </c>
      <c r="I331" s="65">
        <v>0.21610000000000001</v>
      </c>
      <c r="J331" s="65">
        <v>0.21609999999999999</v>
      </c>
      <c r="K331" s="65">
        <v>0</v>
      </c>
      <c r="L331" s="65">
        <v>0</v>
      </c>
      <c r="M331" s="65">
        <v>0</v>
      </c>
      <c r="N331" s="65">
        <v>0</v>
      </c>
      <c r="O331" s="65">
        <v>0</v>
      </c>
      <c r="P331" s="65">
        <v>0</v>
      </c>
      <c r="Q331" s="65">
        <f t="shared" si="110"/>
        <v>0</v>
      </c>
      <c r="R331" s="65">
        <f t="shared" si="111"/>
        <v>0</v>
      </c>
      <c r="S331" s="113">
        <f t="shared" si="97"/>
        <v>0</v>
      </c>
      <c r="T331" s="49" t="s">
        <v>32</v>
      </c>
      <c r="W331" s="2"/>
    </row>
    <row r="332" spans="1:23" ht="31.5" x14ac:dyDescent="0.25">
      <c r="A332" s="40" t="s">
        <v>629</v>
      </c>
      <c r="B332" s="41" t="s">
        <v>674</v>
      </c>
      <c r="C332" s="60" t="s">
        <v>675</v>
      </c>
      <c r="D332" s="65">
        <v>2.5921031999999999</v>
      </c>
      <c r="E332" s="108">
        <v>0</v>
      </c>
      <c r="F332" s="65">
        <f t="shared" si="108"/>
        <v>2.5921031999999999</v>
      </c>
      <c r="G332" s="65">
        <f t="shared" si="109"/>
        <v>2.5921031999999999</v>
      </c>
      <c r="H332" s="65">
        <f t="shared" si="109"/>
        <v>2.946072</v>
      </c>
      <c r="I332" s="65">
        <v>0</v>
      </c>
      <c r="J332" s="65">
        <v>0</v>
      </c>
      <c r="K332" s="65">
        <v>0</v>
      </c>
      <c r="L332" s="65">
        <v>0</v>
      </c>
      <c r="M332" s="65">
        <v>2.5921031999999999</v>
      </c>
      <c r="N332" s="65">
        <v>2.946072</v>
      </c>
      <c r="O332" s="65">
        <v>0</v>
      </c>
      <c r="P332" s="65">
        <v>0</v>
      </c>
      <c r="Q332" s="65">
        <f t="shared" si="110"/>
        <v>-0.35396880000000008</v>
      </c>
      <c r="R332" s="65">
        <f t="shared" si="111"/>
        <v>0.35396880000000008</v>
      </c>
      <c r="S332" s="113">
        <f t="shared" si="97"/>
        <v>0.13655660006129389</v>
      </c>
      <c r="T332" s="49" t="s">
        <v>661</v>
      </c>
      <c r="W332" s="2"/>
    </row>
    <row r="333" spans="1:23" ht="47.25" x14ac:dyDescent="0.25">
      <c r="A333" s="43" t="s">
        <v>629</v>
      </c>
      <c r="B333" s="73" t="s">
        <v>676</v>
      </c>
      <c r="C333" s="109" t="s">
        <v>677</v>
      </c>
      <c r="D333" s="65">
        <v>1.040292</v>
      </c>
      <c r="E333" s="108">
        <v>0</v>
      </c>
      <c r="F333" s="65">
        <v>1.040292</v>
      </c>
      <c r="G333" s="65">
        <f t="shared" si="109"/>
        <v>1.040292</v>
      </c>
      <c r="H333" s="65">
        <f>J333+L333+N333+P333</f>
        <v>1.040292</v>
      </c>
      <c r="I333" s="65">
        <v>1.040292</v>
      </c>
      <c r="J333" s="65">
        <v>1.040292</v>
      </c>
      <c r="K333" s="65">
        <v>0</v>
      </c>
      <c r="L333" s="65">
        <v>0</v>
      </c>
      <c r="M333" s="65">
        <v>0</v>
      </c>
      <c r="N333" s="65">
        <v>0</v>
      </c>
      <c r="O333" s="65">
        <v>0</v>
      </c>
      <c r="P333" s="65">
        <v>0</v>
      </c>
      <c r="Q333" s="65">
        <f t="shared" si="110"/>
        <v>0</v>
      </c>
      <c r="R333" s="65">
        <f t="shared" si="111"/>
        <v>0</v>
      </c>
      <c r="S333" s="113">
        <f t="shared" si="97"/>
        <v>0</v>
      </c>
      <c r="T333" s="49" t="s">
        <v>32</v>
      </c>
      <c r="W333" s="2"/>
    </row>
    <row r="334" spans="1:23" x14ac:dyDescent="0.25">
      <c r="A334" s="22" t="s">
        <v>678</v>
      </c>
      <c r="B334" s="26" t="s">
        <v>679</v>
      </c>
      <c r="C334" s="24" t="s">
        <v>31</v>
      </c>
      <c r="D334" s="104">
        <f t="shared" ref="D334:R334" si="112">SUM(D335,D371,D380,D444,D451,D457,D458)</f>
        <v>7217.042309752389</v>
      </c>
      <c r="E334" s="104">
        <f t="shared" si="112"/>
        <v>3382.0129686400001</v>
      </c>
      <c r="F334" s="104">
        <f t="shared" si="112"/>
        <v>3835.0293411123889</v>
      </c>
      <c r="G334" s="104">
        <f t="shared" si="112"/>
        <v>1445.3082100719998</v>
      </c>
      <c r="H334" s="104">
        <f t="shared" si="112"/>
        <v>847.38325987999986</v>
      </c>
      <c r="I334" s="104">
        <f t="shared" si="112"/>
        <v>85.638785920000004</v>
      </c>
      <c r="J334" s="104">
        <f t="shared" si="112"/>
        <v>86.972179030000007</v>
      </c>
      <c r="K334" s="104">
        <f t="shared" si="112"/>
        <v>326.71222278599998</v>
      </c>
      <c r="L334" s="104">
        <f t="shared" si="112"/>
        <v>359.70781529000004</v>
      </c>
      <c r="M334" s="104">
        <f t="shared" si="112"/>
        <v>188.60218988800005</v>
      </c>
      <c r="N334" s="104">
        <f t="shared" si="112"/>
        <v>184.90744599000001</v>
      </c>
      <c r="O334" s="104">
        <f t="shared" si="112"/>
        <v>844.35501147799994</v>
      </c>
      <c r="P334" s="104">
        <f t="shared" si="112"/>
        <v>215.79581957000002</v>
      </c>
      <c r="Q334" s="104">
        <f t="shared" si="112"/>
        <v>3016.2459780323888</v>
      </c>
      <c r="R334" s="104">
        <f t="shared" si="112"/>
        <v>-626.52484699199999</v>
      </c>
      <c r="S334" s="25">
        <f t="shared" si="97"/>
        <v>-0.43348874836931073</v>
      </c>
      <c r="T334" s="101" t="s">
        <v>32</v>
      </c>
      <c r="V334" s="81"/>
      <c r="W334" s="2"/>
    </row>
    <row r="335" spans="1:23" ht="31.5" x14ac:dyDescent="0.25">
      <c r="A335" s="22" t="s">
        <v>680</v>
      </c>
      <c r="B335" s="26" t="s">
        <v>50</v>
      </c>
      <c r="C335" s="24" t="s">
        <v>31</v>
      </c>
      <c r="D335" s="104">
        <f t="shared" ref="D335:R335" si="113">D336+D339+D342+D370</f>
        <v>494.24020229599995</v>
      </c>
      <c r="E335" s="104">
        <f t="shared" si="113"/>
        <v>231.02672749999999</v>
      </c>
      <c r="F335" s="104">
        <f t="shared" si="113"/>
        <v>263.21347479600001</v>
      </c>
      <c r="G335" s="104">
        <f t="shared" si="113"/>
        <v>245.04157626800003</v>
      </c>
      <c r="H335" s="104">
        <f t="shared" si="113"/>
        <v>116.33992831999998</v>
      </c>
      <c r="I335" s="104">
        <f t="shared" si="113"/>
        <v>11.70028671</v>
      </c>
      <c r="J335" s="104">
        <f t="shared" si="113"/>
        <v>12.491359660000001</v>
      </c>
      <c r="K335" s="104">
        <f t="shared" si="113"/>
        <v>38.799423650000001</v>
      </c>
      <c r="L335" s="104">
        <f t="shared" si="113"/>
        <v>47.76870452</v>
      </c>
      <c r="M335" s="104">
        <f t="shared" si="113"/>
        <v>39.258902737999996</v>
      </c>
      <c r="N335" s="104">
        <f t="shared" si="113"/>
        <v>33.622593439999996</v>
      </c>
      <c r="O335" s="104">
        <f t="shared" si="113"/>
        <v>155.28296317000002</v>
      </c>
      <c r="P335" s="104">
        <f t="shared" si="113"/>
        <v>22.457270700000002</v>
      </c>
      <c r="Q335" s="104">
        <f t="shared" si="113"/>
        <v>147.67551665599996</v>
      </c>
      <c r="R335" s="104">
        <f t="shared" si="113"/>
        <v>-129.503618128</v>
      </c>
      <c r="S335" s="25">
        <f t="shared" si="97"/>
        <v>-0.52849651108333928</v>
      </c>
      <c r="T335" s="101" t="s">
        <v>32</v>
      </c>
      <c r="W335" s="2"/>
    </row>
    <row r="336" spans="1:23" ht="94.5" x14ac:dyDescent="0.25">
      <c r="A336" s="22" t="s">
        <v>681</v>
      </c>
      <c r="B336" s="26" t="s">
        <v>52</v>
      </c>
      <c r="C336" s="24" t="s">
        <v>31</v>
      </c>
      <c r="D336" s="104">
        <v>0</v>
      </c>
      <c r="E336" s="104">
        <v>0</v>
      </c>
      <c r="F336" s="104">
        <v>0</v>
      </c>
      <c r="G336" s="104">
        <v>0</v>
      </c>
      <c r="H336" s="104">
        <v>0</v>
      </c>
      <c r="I336" s="104">
        <v>0</v>
      </c>
      <c r="J336" s="104">
        <v>0</v>
      </c>
      <c r="K336" s="104">
        <v>0</v>
      </c>
      <c r="L336" s="104">
        <v>0</v>
      </c>
      <c r="M336" s="104">
        <v>0</v>
      </c>
      <c r="N336" s="104">
        <v>0</v>
      </c>
      <c r="O336" s="104">
        <v>0</v>
      </c>
      <c r="P336" s="104">
        <v>0</v>
      </c>
      <c r="Q336" s="104">
        <v>0</v>
      </c>
      <c r="R336" s="104">
        <v>0</v>
      </c>
      <c r="S336" s="25">
        <v>0</v>
      </c>
      <c r="T336" s="101" t="s">
        <v>32</v>
      </c>
      <c r="W336" s="2"/>
    </row>
    <row r="337" spans="1:23" ht="31.5" x14ac:dyDescent="0.25">
      <c r="A337" s="22" t="s">
        <v>682</v>
      </c>
      <c r="B337" s="26" t="s">
        <v>59</v>
      </c>
      <c r="C337" s="24" t="s">
        <v>31</v>
      </c>
      <c r="D337" s="104">
        <v>0</v>
      </c>
      <c r="E337" s="104">
        <v>0</v>
      </c>
      <c r="F337" s="104">
        <v>0</v>
      </c>
      <c r="G337" s="104">
        <v>0</v>
      </c>
      <c r="H337" s="104">
        <v>0</v>
      </c>
      <c r="I337" s="104">
        <v>0</v>
      </c>
      <c r="J337" s="104">
        <v>0</v>
      </c>
      <c r="K337" s="104">
        <v>0</v>
      </c>
      <c r="L337" s="104">
        <v>0</v>
      </c>
      <c r="M337" s="104">
        <v>0</v>
      </c>
      <c r="N337" s="104">
        <v>0</v>
      </c>
      <c r="O337" s="104">
        <v>0</v>
      </c>
      <c r="P337" s="104">
        <v>0</v>
      </c>
      <c r="Q337" s="104">
        <v>0</v>
      </c>
      <c r="R337" s="104">
        <v>0</v>
      </c>
      <c r="S337" s="25">
        <v>0</v>
      </c>
      <c r="T337" s="101" t="s">
        <v>32</v>
      </c>
      <c r="W337" s="2"/>
    </row>
    <row r="338" spans="1:23" ht="31.5" x14ac:dyDescent="0.25">
      <c r="A338" s="22" t="s">
        <v>683</v>
      </c>
      <c r="B338" s="26" t="s">
        <v>59</v>
      </c>
      <c r="C338" s="24" t="s">
        <v>31</v>
      </c>
      <c r="D338" s="104">
        <v>0</v>
      </c>
      <c r="E338" s="104">
        <v>0</v>
      </c>
      <c r="F338" s="104">
        <v>0</v>
      </c>
      <c r="G338" s="104">
        <v>0</v>
      </c>
      <c r="H338" s="104">
        <v>0</v>
      </c>
      <c r="I338" s="104">
        <v>0</v>
      </c>
      <c r="J338" s="104">
        <v>0</v>
      </c>
      <c r="K338" s="104">
        <v>0</v>
      </c>
      <c r="L338" s="104">
        <v>0</v>
      </c>
      <c r="M338" s="104">
        <v>0</v>
      </c>
      <c r="N338" s="104">
        <v>0</v>
      </c>
      <c r="O338" s="104">
        <v>0</v>
      </c>
      <c r="P338" s="104">
        <v>0</v>
      </c>
      <c r="Q338" s="104">
        <v>0</v>
      </c>
      <c r="R338" s="104">
        <v>0</v>
      </c>
      <c r="S338" s="25">
        <v>0</v>
      </c>
      <c r="T338" s="101" t="s">
        <v>32</v>
      </c>
      <c r="W338" s="2"/>
    </row>
    <row r="339" spans="1:23" ht="47.25" x14ac:dyDescent="0.25">
      <c r="A339" s="22" t="s">
        <v>684</v>
      </c>
      <c r="B339" s="26" t="s">
        <v>61</v>
      </c>
      <c r="C339" s="24" t="s">
        <v>31</v>
      </c>
      <c r="D339" s="104">
        <v>0</v>
      </c>
      <c r="E339" s="104">
        <v>0</v>
      </c>
      <c r="F339" s="104">
        <v>0</v>
      </c>
      <c r="G339" s="104">
        <v>0</v>
      </c>
      <c r="H339" s="104">
        <v>0</v>
      </c>
      <c r="I339" s="104">
        <v>0</v>
      </c>
      <c r="J339" s="104">
        <v>0</v>
      </c>
      <c r="K339" s="104">
        <v>0</v>
      </c>
      <c r="L339" s="104">
        <v>0</v>
      </c>
      <c r="M339" s="104">
        <v>0</v>
      </c>
      <c r="N339" s="104">
        <v>0</v>
      </c>
      <c r="O339" s="104">
        <v>0</v>
      </c>
      <c r="P339" s="104">
        <v>0</v>
      </c>
      <c r="Q339" s="104">
        <v>0</v>
      </c>
      <c r="R339" s="104">
        <v>0</v>
      </c>
      <c r="S339" s="25">
        <v>0</v>
      </c>
      <c r="T339" s="101" t="s">
        <v>32</v>
      </c>
      <c r="W339" s="2"/>
    </row>
    <row r="340" spans="1:23" ht="31.5" x14ac:dyDescent="0.25">
      <c r="A340" s="22" t="s">
        <v>685</v>
      </c>
      <c r="B340" s="26" t="s">
        <v>59</v>
      </c>
      <c r="C340" s="24" t="s">
        <v>31</v>
      </c>
      <c r="D340" s="104">
        <v>0</v>
      </c>
      <c r="E340" s="104">
        <v>0</v>
      </c>
      <c r="F340" s="104">
        <v>0</v>
      </c>
      <c r="G340" s="104">
        <v>0</v>
      </c>
      <c r="H340" s="104">
        <v>0</v>
      </c>
      <c r="I340" s="104">
        <v>0</v>
      </c>
      <c r="J340" s="104">
        <v>0</v>
      </c>
      <c r="K340" s="104">
        <v>0</v>
      </c>
      <c r="L340" s="104">
        <v>0</v>
      </c>
      <c r="M340" s="104">
        <v>0</v>
      </c>
      <c r="N340" s="104">
        <v>0</v>
      </c>
      <c r="O340" s="104">
        <v>0</v>
      </c>
      <c r="P340" s="104">
        <v>0</v>
      </c>
      <c r="Q340" s="104">
        <v>0</v>
      </c>
      <c r="R340" s="104">
        <v>0</v>
      </c>
      <c r="S340" s="25">
        <v>0</v>
      </c>
      <c r="T340" s="101" t="s">
        <v>32</v>
      </c>
      <c r="W340" s="2"/>
    </row>
    <row r="341" spans="1:23" ht="31.5" x14ac:dyDescent="0.25">
      <c r="A341" s="22" t="s">
        <v>686</v>
      </c>
      <c r="B341" s="26" t="s">
        <v>59</v>
      </c>
      <c r="C341" s="24" t="s">
        <v>31</v>
      </c>
      <c r="D341" s="104">
        <v>0</v>
      </c>
      <c r="E341" s="104">
        <v>0</v>
      </c>
      <c r="F341" s="104">
        <v>0</v>
      </c>
      <c r="G341" s="104">
        <v>0</v>
      </c>
      <c r="H341" s="104">
        <v>0</v>
      </c>
      <c r="I341" s="104">
        <v>0</v>
      </c>
      <c r="J341" s="104">
        <v>0</v>
      </c>
      <c r="K341" s="104">
        <v>0</v>
      </c>
      <c r="L341" s="104">
        <v>0</v>
      </c>
      <c r="M341" s="104">
        <v>0</v>
      </c>
      <c r="N341" s="104">
        <v>0</v>
      </c>
      <c r="O341" s="104">
        <v>0</v>
      </c>
      <c r="P341" s="104">
        <v>0</v>
      </c>
      <c r="Q341" s="104">
        <v>0</v>
      </c>
      <c r="R341" s="104">
        <v>0</v>
      </c>
      <c r="S341" s="25">
        <v>0</v>
      </c>
      <c r="T341" s="101" t="s">
        <v>32</v>
      </c>
      <c r="W341" s="2"/>
    </row>
    <row r="342" spans="1:23" ht="63" x14ac:dyDescent="0.25">
      <c r="A342" s="22" t="s">
        <v>687</v>
      </c>
      <c r="B342" s="26" t="s">
        <v>65</v>
      </c>
      <c r="C342" s="24" t="s">
        <v>31</v>
      </c>
      <c r="D342" s="104">
        <f>SUM(D343,D344,D345,D350,D351)</f>
        <v>494.24020229599995</v>
      </c>
      <c r="E342" s="104">
        <f t="shared" ref="E342:R342" si="114">E343+E344+E345+E350+E351</f>
        <v>231.02672749999999</v>
      </c>
      <c r="F342" s="104">
        <f t="shared" si="114"/>
        <v>263.21347479600001</v>
      </c>
      <c r="G342" s="104">
        <f t="shared" si="114"/>
        <v>245.04157626800003</v>
      </c>
      <c r="H342" s="104">
        <f t="shared" si="114"/>
        <v>116.33992831999998</v>
      </c>
      <c r="I342" s="104">
        <f t="shared" si="114"/>
        <v>11.70028671</v>
      </c>
      <c r="J342" s="104">
        <f t="shared" si="114"/>
        <v>12.491359660000001</v>
      </c>
      <c r="K342" s="104">
        <f t="shared" si="114"/>
        <v>38.799423650000001</v>
      </c>
      <c r="L342" s="104">
        <f t="shared" si="114"/>
        <v>47.76870452</v>
      </c>
      <c r="M342" s="104">
        <f t="shared" si="114"/>
        <v>39.258902737999996</v>
      </c>
      <c r="N342" s="104">
        <f t="shared" si="114"/>
        <v>33.622593439999996</v>
      </c>
      <c r="O342" s="104">
        <f t="shared" si="114"/>
        <v>155.28296317000002</v>
      </c>
      <c r="P342" s="104">
        <f t="shared" si="114"/>
        <v>22.457270700000002</v>
      </c>
      <c r="Q342" s="104">
        <f t="shared" si="114"/>
        <v>147.67551665599996</v>
      </c>
      <c r="R342" s="104">
        <f t="shared" si="114"/>
        <v>-129.503618128</v>
      </c>
      <c r="S342" s="25">
        <f t="shared" ref="S342:S405" si="115">R342/(I342+K342+M342+O342)</f>
        <v>-0.52849651108333928</v>
      </c>
      <c r="T342" s="101" t="s">
        <v>32</v>
      </c>
      <c r="W342" s="2"/>
    </row>
    <row r="343" spans="1:23" ht="78.75" x14ac:dyDescent="0.25">
      <c r="A343" s="22" t="s">
        <v>688</v>
      </c>
      <c r="B343" s="26" t="s">
        <v>67</v>
      </c>
      <c r="C343" s="24" t="s">
        <v>31</v>
      </c>
      <c r="D343" s="104">
        <v>0</v>
      </c>
      <c r="E343" s="104">
        <v>0</v>
      </c>
      <c r="F343" s="104">
        <v>0</v>
      </c>
      <c r="G343" s="104">
        <v>0</v>
      </c>
      <c r="H343" s="104">
        <v>0</v>
      </c>
      <c r="I343" s="104">
        <v>0</v>
      </c>
      <c r="J343" s="104">
        <v>0</v>
      </c>
      <c r="K343" s="104">
        <v>0</v>
      </c>
      <c r="L343" s="104">
        <v>0</v>
      </c>
      <c r="M343" s="104">
        <v>0</v>
      </c>
      <c r="N343" s="104">
        <v>0</v>
      </c>
      <c r="O343" s="104">
        <v>0</v>
      </c>
      <c r="P343" s="104">
        <v>0</v>
      </c>
      <c r="Q343" s="104">
        <v>0</v>
      </c>
      <c r="R343" s="104">
        <v>0</v>
      </c>
      <c r="S343" s="25">
        <v>0</v>
      </c>
      <c r="T343" s="101" t="s">
        <v>32</v>
      </c>
      <c r="W343" s="2"/>
    </row>
    <row r="344" spans="1:23" ht="94.5" x14ac:dyDescent="0.25">
      <c r="A344" s="22" t="s">
        <v>689</v>
      </c>
      <c r="B344" s="26" t="s">
        <v>69</v>
      </c>
      <c r="C344" s="24" t="s">
        <v>31</v>
      </c>
      <c r="D344" s="104">
        <v>0</v>
      </c>
      <c r="E344" s="104">
        <v>0</v>
      </c>
      <c r="F344" s="104">
        <v>0</v>
      </c>
      <c r="G344" s="104">
        <v>0</v>
      </c>
      <c r="H344" s="104">
        <v>0</v>
      </c>
      <c r="I344" s="104">
        <v>0</v>
      </c>
      <c r="J344" s="104">
        <v>0</v>
      </c>
      <c r="K344" s="104">
        <v>0</v>
      </c>
      <c r="L344" s="104">
        <v>0</v>
      </c>
      <c r="M344" s="104">
        <v>0</v>
      </c>
      <c r="N344" s="104">
        <v>0</v>
      </c>
      <c r="O344" s="104">
        <v>0</v>
      </c>
      <c r="P344" s="104">
        <v>0</v>
      </c>
      <c r="Q344" s="104">
        <v>0</v>
      </c>
      <c r="R344" s="104">
        <v>0</v>
      </c>
      <c r="S344" s="25">
        <v>0</v>
      </c>
      <c r="T344" s="101" t="s">
        <v>32</v>
      </c>
      <c r="W344" s="2"/>
    </row>
    <row r="345" spans="1:23" ht="78.75" x14ac:dyDescent="0.25">
      <c r="A345" s="22" t="s">
        <v>690</v>
      </c>
      <c r="B345" s="26" t="s">
        <v>71</v>
      </c>
      <c r="C345" s="24" t="s">
        <v>31</v>
      </c>
      <c r="D345" s="104">
        <f>SUM(D346:D349)</f>
        <v>17.905001184</v>
      </c>
      <c r="E345" s="104">
        <f t="shared" ref="E345:R345" si="116">SUM(E346:E349)</f>
        <v>0</v>
      </c>
      <c r="F345" s="104">
        <f t="shared" si="116"/>
        <v>17.905001184</v>
      </c>
      <c r="G345" s="104">
        <f t="shared" si="116"/>
        <v>1.7904706560000001</v>
      </c>
      <c r="H345" s="104">
        <f t="shared" si="116"/>
        <v>2.4400972500000004</v>
      </c>
      <c r="I345" s="104">
        <f t="shared" si="116"/>
        <v>0</v>
      </c>
      <c r="J345" s="104">
        <f t="shared" si="116"/>
        <v>0</v>
      </c>
      <c r="K345" s="104">
        <f t="shared" si="116"/>
        <v>0</v>
      </c>
      <c r="L345" s="104">
        <f t="shared" si="116"/>
        <v>0</v>
      </c>
      <c r="M345" s="104">
        <f t="shared" si="116"/>
        <v>0</v>
      </c>
      <c r="N345" s="104">
        <f t="shared" si="116"/>
        <v>0.46250604000000001</v>
      </c>
      <c r="O345" s="104">
        <f t="shared" si="116"/>
        <v>1.7904706560000001</v>
      </c>
      <c r="P345" s="104">
        <f t="shared" si="116"/>
        <v>1.9775912099999999</v>
      </c>
      <c r="Q345" s="104">
        <f t="shared" si="116"/>
        <v>16.114530523999999</v>
      </c>
      <c r="R345" s="104">
        <f t="shared" si="116"/>
        <v>3.9999998868722741E-9</v>
      </c>
      <c r="S345" s="25">
        <f t="shared" si="115"/>
        <v>2.2340493955977315E-9</v>
      </c>
      <c r="T345" s="101" t="s">
        <v>32</v>
      </c>
      <c r="W345" s="2"/>
    </row>
    <row r="346" spans="1:23" ht="63" x14ac:dyDescent="0.25">
      <c r="A346" s="40" t="s">
        <v>690</v>
      </c>
      <c r="B346" s="66" t="s">
        <v>691</v>
      </c>
      <c r="C346" s="74" t="s">
        <v>692</v>
      </c>
      <c r="D346" s="65">
        <v>17.905001184</v>
      </c>
      <c r="E346" s="65">
        <v>0</v>
      </c>
      <c r="F346" s="65">
        <v>17.905001184</v>
      </c>
      <c r="G346" s="65">
        <f>I346+K346+M346+O346</f>
        <v>1.7904706560000001</v>
      </c>
      <c r="H346" s="65">
        <f>J346+L346+N346+P346</f>
        <v>1.79047066</v>
      </c>
      <c r="I346" s="65">
        <v>0</v>
      </c>
      <c r="J346" s="65">
        <v>0</v>
      </c>
      <c r="K346" s="65">
        <v>0</v>
      </c>
      <c r="L346" s="65">
        <v>0</v>
      </c>
      <c r="M346" s="65">
        <v>0</v>
      </c>
      <c r="N346" s="65">
        <v>0</v>
      </c>
      <c r="O346" s="65">
        <v>1.7904706560000001</v>
      </c>
      <c r="P346" s="65">
        <v>1.79047066</v>
      </c>
      <c r="Q346" s="65">
        <f t="shared" ref="Q346" si="117">F346-H346</f>
        <v>16.114530523999999</v>
      </c>
      <c r="R346" s="65">
        <f t="shared" ref="R346" si="118">H346-(I346+K346+M346+O346)</f>
        <v>3.9999998868722741E-9</v>
      </c>
      <c r="S346" s="113">
        <f t="shared" si="115"/>
        <v>2.2340493955977315E-9</v>
      </c>
      <c r="T346" s="49" t="s">
        <v>32</v>
      </c>
      <c r="W346" s="2"/>
    </row>
    <row r="347" spans="1:23" ht="78.75" x14ac:dyDescent="0.25">
      <c r="A347" s="40" t="s">
        <v>690</v>
      </c>
      <c r="B347" s="66" t="s">
        <v>693</v>
      </c>
      <c r="C347" s="74" t="s">
        <v>694</v>
      </c>
      <c r="D347" s="65" t="s">
        <v>32</v>
      </c>
      <c r="E347" s="65" t="s">
        <v>32</v>
      </c>
      <c r="F347" s="65" t="s">
        <v>32</v>
      </c>
      <c r="G347" s="65" t="s">
        <v>32</v>
      </c>
      <c r="H347" s="65">
        <f>J347+L347+N347+P347</f>
        <v>0.46250604000000001</v>
      </c>
      <c r="I347" s="65" t="s">
        <v>32</v>
      </c>
      <c r="J347" s="65">
        <v>0</v>
      </c>
      <c r="K347" s="65" t="s">
        <v>32</v>
      </c>
      <c r="L347" s="65">
        <v>0</v>
      </c>
      <c r="M347" s="65" t="s">
        <v>32</v>
      </c>
      <c r="N347" s="65">
        <v>0.46250604000000001</v>
      </c>
      <c r="O347" s="65" t="s">
        <v>32</v>
      </c>
      <c r="P347" s="65">
        <v>0</v>
      </c>
      <c r="Q347" s="65" t="s">
        <v>32</v>
      </c>
      <c r="R347" s="65" t="s">
        <v>32</v>
      </c>
      <c r="S347" s="113" t="s">
        <v>32</v>
      </c>
      <c r="T347" s="49" t="s">
        <v>695</v>
      </c>
      <c r="W347" s="2"/>
    </row>
    <row r="348" spans="1:23" ht="47.25" x14ac:dyDescent="0.25">
      <c r="A348" s="40" t="s">
        <v>690</v>
      </c>
      <c r="B348" s="66" t="s">
        <v>696</v>
      </c>
      <c r="C348" s="74" t="s">
        <v>697</v>
      </c>
      <c r="D348" s="65" t="s">
        <v>32</v>
      </c>
      <c r="E348" s="65" t="s">
        <v>32</v>
      </c>
      <c r="F348" s="65" t="s">
        <v>32</v>
      </c>
      <c r="G348" s="65" t="s">
        <v>32</v>
      </c>
      <c r="H348" s="65">
        <f t="shared" ref="H348:H349" si="119">J348+L348+N348+P348</f>
        <v>0.11061828</v>
      </c>
      <c r="I348" s="65" t="s">
        <v>32</v>
      </c>
      <c r="J348" s="65">
        <v>0</v>
      </c>
      <c r="K348" s="65" t="s">
        <v>32</v>
      </c>
      <c r="L348" s="65">
        <v>0</v>
      </c>
      <c r="M348" s="65" t="s">
        <v>32</v>
      </c>
      <c r="N348" s="65">
        <v>0</v>
      </c>
      <c r="O348" s="65" t="s">
        <v>32</v>
      </c>
      <c r="P348" s="65">
        <v>0.11061828</v>
      </c>
      <c r="Q348" s="65" t="s">
        <v>32</v>
      </c>
      <c r="R348" s="65" t="s">
        <v>32</v>
      </c>
      <c r="S348" s="113" t="s">
        <v>32</v>
      </c>
      <c r="T348" s="49" t="s">
        <v>695</v>
      </c>
      <c r="W348" s="2"/>
    </row>
    <row r="349" spans="1:23" ht="78.75" x14ac:dyDescent="0.25">
      <c r="A349" s="40" t="s">
        <v>690</v>
      </c>
      <c r="B349" s="66" t="s">
        <v>698</v>
      </c>
      <c r="C349" s="74" t="s">
        <v>699</v>
      </c>
      <c r="D349" s="65" t="s">
        <v>32</v>
      </c>
      <c r="E349" s="65" t="s">
        <v>32</v>
      </c>
      <c r="F349" s="65" t="s">
        <v>32</v>
      </c>
      <c r="G349" s="65" t="s">
        <v>32</v>
      </c>
      <c r="H349" s="65">
        <f t="shared" si="119"/>
        <v>7.6502270000000011E-2</v>
      </c>
      <c r="I349" s="65" t="s">
        <v>32</v>
      </c>
      <c r="J349" s="65">
        <v>0</v>
      </c>
      <c r="K349" s="65" t="s">
        <v>32</v>
      </c>
      <c r="L349" s="65">
        <v>0</v>
      </c>
      <c r="M349" s="65" t="s">
        <v>32</v>
      </c>
      <c r="N349" s="65">
        <v>0</v>
      </c>
      <c r="O349" s="65" t="s">
        <v>32</v>
      </c>
      <c r="P349" s="65">
        <v>7.6502270000000011E-2</v>
      </c>
      <c r="Q349" s="65" t="s">
        <v>32</v>
      </c>
      <c r="R349" s="65" t="s">
        <v>32</v>
      </c>
      <c r="S349" s="113" t="s">
        <v>32</v>
      </c>
      <c r="T349" s="49" t="s">
        <v>695</v>
      </c>
      <c r="W349" s="2"/>
    </row>
    <row r="350" spans="1:23" ht="110.25" x14ac:dyDescent="0.25">
      <c r="A350" s="22" t="s">
        <v>700</v>
      </c>
      <c r="B350" s="26" t="s">
        <v>75</v>
      </c>
      <c r="C350" s="24" t="s">
        <v>31</v>
      </c>
      <c r="D350" s="104">
        <v>0</v>
      </c>
      <c r="E350" s="104">
        <v>0</v>
      </c>
      <c r="F350" s="104">
        <v>0</v>
      </c>
      <c r="G350" s="104">
        <v>0</v>
      </c>
      <c r="H350" s="104">
        <v>0</v>
      </c>
      <c r="I350" s="104">
        <v>0</v>
      </c>
      <c r="J350" s="104">
        <v>0</v>
      </c>
      <c r="K350" s="104">
        <v>0</v>
      </c>
      <c r="L350" s="104">
        <v>0</v>
      </c>
      <c r="M350" s="104">
        <v>0</v>
      </c>
      <c r="N350" s="104">
        <v>0</v>
      </c>
      <c r="O350" s="104">
        <v>0</v>
      </c>
      <c r="P350" s="104">
        <v>0</v>
      </c>
      <c r="Q350" s="104">
        <v>0</v>
      </c>
      <c r="R350" s="104">
        <v>0</v>
      </c>
      <c r="S350" s="25">
        <v>0</v>
      </c>
      <c r="T350" s="101" t="s">
        <v>32</v>
      </c>
      <c r="W350" s="2"/>
    </row>
    <row r="351" spans="1:23" ht="110.25" x14ac:dyDescent="0.25">
      <c r="A351" s="22" t="s">
        <v>701</v>
      </c>
      <c r="B351" s="26" t="s">
        <v>77</v>
      </c>
      <c r="C351" s="24" t="s">
        <v>31</v>
      </c>
      <c r="D351" s="104">
        <f>SUM(D352:D369)</f>
        <v>476.33520111199994</v>
      </c>
      <c r="E351" s="104">
        <f t="shared" ref="E351:R351" si="120">SUM(E352:E369)</f>
        <v>231.02672749999999</v>
      </c>
      <c r="F351" s="104">
        <f t="shared" si="120"/>
        <v>245.30847361200003</v>
      </c>
      <c r="G351" s="104">
        <f t="shared" si="120"/>
        <v>243.25110561200003</v>
      </c>
      <c r="H351" s="104">
        <f t="shared" si="120"/>
        <v>113.89983106999999</v>
      </c>
      <c r="I351" s="104">
        <f t="shared" si="120"/>
        <v>11.70028671</v>
      </c>
      <c r="J351" s="104">
        <f t="shared" si="120"/>
        <v>12.491359660000001</v>
      </c>
      <c r="K351" s="104">
        <f t="shared" si="120"/>
        <v>38.799423650000001</v>
      </c>
      <c r="L351" s="104">
        <f t="shared" si="120"/>
        <v>47.76870452</v>
      </c>
      <c r="M351" s="104">
        <f t="shared" si="120"/>
        <v>39.258902737999996</v>
      </c>
      <c r="N351" s="104">
        <f t="shared" si="120"/>
        <v>33.160087399999995</v>
      </c>
      <c r="O351" s="104">
        <f t="shared" si="120"/>
        <v>153.49249251400002</v>
      </c>
      <c r="P351" s="104">
        <f t="shared" si="120"/>
        <v>20.479679490000002</v>
      </c>
      <c r="Q351" s="104">
        <f t="shared" si="120"/>
        <v>131.56098613199995</v>
      </c>
      <c r="R351" s="104">
        <f t="shared" si="120"/>
        <v>-129.50361813199999</v>
      </c>
      <c r="S351" s="25">
        <f t="shared" si="115"/>
        <v>-0.53238655506284094</v>
      </c>
      <c r="T351" s="101" t="s">
        <v>32</v>
      </c>
      <c r="W351" s="2"/>
    </row>
    <row r="352" spans="1:23" ht="63" x14ac:dyDescent="0.25">
      <c r="A352" s="43" t="s">
        <v>701</v>
      </c>
      <c r="B352" s="82" t="s">
        <v>702</v>
      </c>
      <c r="C352" s="83" t="s">
        <v>703</v>
      </c>
      <c r="D352" s="65">
        <v>68.028883839999992</v>
      </c>
      <c r="E352" s="65">
        <v>12.593944579999992</v>
      </c>
      <c r="F352" s="65">
        <v>55.43493926</v>
      </c>
      <c r="G352" s="65">
        <f t="shared" ref="G352:H368" si="121">I352+K352+M352+O352</f>
        <v>55.43493926</v>
      </c>
      <c r="H352" s="65">
        <f t="shared" si="121"/>
        <v>50.86307059</v>
      </c>
      <c r="I352" s="65">
        <v>0</v>
      </c>
      <c r="J352" s="65">
        <v>0</v>
      </c>
      <c r="K352" s="65">
        <v>31.983051119999999</v>
      </c>
      <c r="L352" s="65">
        <v>31.983051119999999</v>
      </c>
      <c r="M352" s="65">
        <v>17.594380379999997</v>
      </c>
      <c r="N352" s="65">
        <v>17.594380379999997</v>
      </c>
      <c r="O352" s="65">
        <v>5.8575077600000043</v>
      </c>
      <c r="P352" s="65">
        <v>1.2856390900000014</v>
      </c>
      <c r="Q352" s="65">
        <f t="shared" ref="Q352:Q368" si="122">F352-H352</f>
        <v>4.5718686700000006</v>
      </c>
      <c r="R352" s="65">
        <f t="shared" ref="R352:R368" si="123">H352-(I352+K352+M352+O352)</f>
        <v>-4.5718686700000006</v>
      </c>
      <c r="S352" s="113">
        <f t="shared" si="115"/>
        <v>-8.2472691970619835E-2</v>
      </c>
      <c r="T352" s="49" t="s">
        <v>32</v>
      </c>
      <c r="W352" s="2"/>
    </row>
    <row r="353" spans="1:23" ht="47.25" x14ac:dyDescent="0.25">
      <c r="A353" s="43" t="s">
        <v>701</v>
      </c>
      <c r="B353" s="82" t="s">
        <v>704</v>
      </c>
      <c r="C353" s="83" t="s">
        <v>705</v>
      </c>
      <c r="D353" s="65">
        <v>18.994099949999999</v>
      </c>
      <c r="E353" s="65">
        <v>18.19521555</v>
      </c>
      <c r="F353" s="65">
        <v>0.79888440000000038</v>
      </c>
      <c r="G353" s="65">
        <f t="shared" si="121"/>
        <v>0.79888440000000005</v>
      </c>
      <c r="H353" s="65">
        <f t="shared" si="121"/>
        <v>0.79888440000000005</v>
      </c>
      <c r="I353" s="65">
        <v>0.79888440000000005</v>
      </c>
      <c r="J353" s="65">
        <v>0.79888440000000005</v>
      </c>
      <c r="K353" s="65">
        <v>0</v>
      </c>
      <c r="L353" s="65">
        <v>0</v>
      </c>
      <c r="M353" s="65">
        <v>0</v>
      </c>
      <c r="N353" s="65">
        <v>0</v>
      </c>
      <c r="O353" s="65">
        <v>0</v>
      </c>
      <c r="P353" s="65">
        <v>0</v>
      </c>
      <c r="Q353" s="65">
        <f t="shared" si="122"/>
        <v>0</v>
      </c>
      <c r="R353" s="65">
        <f t="shared" si="123"/>
        <v>0</v>
      </c>
      <c r="S353" s="113">
        <f t="shared" si="115"/>
        <v>0</v>
      </c>
      <c r="T353" s="49" t="s">
        <v>32</v>
      </c>
      <c r="W353" s="2"/>
    </row>
    <row r="354" spans="1:23" ht="47.25" x14ac:dyDescent="0.25">
      <c r="A354" s="40" t="s">
        <v>701</v>
      </c>
      <c r="B354" s="41" t="s">
        <v>706</v>
      </c>
      <c r="C354" s="60" t="s">
        <v>707</v>
      </c>
      <c r="D354" s="65">
        <v>28.799206819999998</v>
      </c>
      <c r="E354" s="108">
        <v>28.89434606</v>
      </c>
      <c r="F354" s="65">
        <f t="shared" ref="F354:F364" si="124">D354-E354</f>
        <v>-9.5139240000001735E-2</v>
      </c>
      <c r="G354" s="65">
        <f t="shared" si="121"/>
        <v>-9.5139240000000014E-2</v>
      </c>
      <c r="H354" s="65">
        <f t="shared" si="121"/>
        <v>-9.5139240000000014E-2</v>
      </c>
      <c r="I354" s="65">
        <v>0.33390096000000002</v>
      </c>
      <c r="J354" s="65">
        <v>0.33390096000000002</v>
      </c>
      <c r="K354" s="65">
        <v>0</v>
      </c>
      <c r="L354" s="65">
        <v>0</v>
      </c>
      <c r="M354" s="65">
        <v>0</v>
      </c>
      <c r="N354" s="65">
        <v>0</v>
      </c>
      <c r="O354" s="65">
        <v>-0.42904020000000004</v>
      </c>
      <c r="P354" s="65">
        <v>-0.42904020000000004</v>
      </c>
      <c r="Q354" s="65">
        <f t="shared" si="122"/>
        <v>-1.7208456881689926E-15</v>
      </c>
      <c r="R354" s="65">
        <f t="shared" si="123"/>
        <v>0</v>
      </c>
      <c r="S354" s="113">
        <f t="shared" si="115"/>
        <v>0</v>
      </c>
      <c r="T354" s="49" t="s">
        <v>32</v>
      </c>
      <c r="W354" s="2"/>
    </row>
    <row r="355" spans="1:23" ht="47.25" x14ac:dyDescent="0.25">
      <c r="A355" s="84" t="s">
        <v>701</v>
      </c>
      <c r="B355" s="48" t="s">
        <v>708</v>
      </c>
      <c r="C355" s="74" t="s">
        <v>709</v>
      </c>
      <c r="D355" s="110">
        <v>12.56637622</v>
      </c>
      <c r="E355" s="108">
        <v>11.139239610000001</v>
      </c>
      <c r="F355" s="65">
        <f t="shared" si="124"/>
        <v>1.4271366099999998</v>
      </c>
      <c r="G355" s="65">
        <f t="shared" si="121"/>
        <v>1.42713661</v>
      </c>
      <c r="H355" s="65">
        <f t="shared" si="121"/>
        <v>1.42713661</v>
      </c>
      <c r="I355" s="65">
        <v>1.42713661</v>
      </c>
      <c r="J355" s="65">
        <v>1.42713661</v>
      </c>
      <c r="K355" s="108">
        <v>0</v>
      </c>
      <c r="L355" s="65">
        <v>0</v>
      </c>
      <c r="M355" s="65">
        <v>0</v>
      </c>
      <c r="N355" s="65">
        <v>0</v>
      </c>
      <c r="O355" s="65">
        <v>0</v>
      </c>
      <c r="P355" s="65">
        <v>0</v>
      </c>
      <c r="Q355" s="65">
        <f t="shared" si="122"/>
        <v>0</v>
      </c>
      <c r="R355" s="65">
        <f t="shared" si="123"/>
        <v>0</v>
      </c>
      <c r="S355" s="113">
        <f t="shared" si="115"/>
        <v>0</v>
      </c>
      <c r="T355" s="49" t="s">
        <v>32</v>
      </c>
      <c r="W355" s="2"/>
    </row>
    <row r="356" spans="1:23" ht="47.25" x14ac:dyDescent="0.25">
      <c r="A356" s="84" t="s">
        <v>701</v>
      </c>
      <c r="B356" s="48" t="s">
        <v>710</v>
      </c>
      <c r="C356" s="74" t="s">
        <v>711</v>
      </c>
      <c r="D356" s="110">
        <v>6.0758153799999999</v>
      </c>
      <c r="E356" s="108">
        <v>5.42124513</v>
      </c>
      <c r="F356" s="65">
        <f t="shared" si="124"/>
        <v>0.65457024999999991</v>
      </c>
      <c r="G356" s="65">
        <f t="shared" si="121"/>
        <v>0.65457025000000002</v>
      </c>
      <c r="H356" s="65">
        <f t="shared" si="121"/>
        <v>0.65457025000000002</v>
      </c>
      <c r="I356" s="65">
        <v>0.65457025000000002</v>
      </c>
      <c r="J356" s="65">
        <v>0.65457025000000002</v>
      </c>
      <c r="K356" s="108">
        <v>0</v>
      </c>
      <c r="L356" s="65">
        <v>0</v>
      </c>
      <c r="M356" s="65">
        <v>0</v>
      </c>
      <c r="N356" s="65">
        <v>0</v>
      </c>
      <c r="O356" s="65">
        <v>0</v>
      </c>
      <c r="P356" s="65">
        <v>0</v>
      </c>
      <c r="Q356" s="65">
        <f t="shared" si="122"/>
        <v>0</v>
      </c>
      <c r="R356" s="65">
        <f t="shared" si="123"/>
        <v>0</v>
      </c>
      <c r="S356" s="113">
        <f t="shared" si="115"/>
        <v>0</v>
      </c>
      <c r="T356" s="49" t="s">
        <v>32</v>
      </c>
      <c r="W356" s="2"/>
    </row>
    <row r="357" spans="1:23" ht="47.25" x14ac:dyDescent="0.25">
      <c r="A357" s="84" t="s">
        <v>701</v>
      </c>
      <c r="B357" s="48" t="s">
        <v>712</v>
      </c>
      <c r="C357" s="74" t="s">
        <v>713</v>
      </c>
      <c r="D357" s="110">
        <v>53.747615654000001</v>
      </c>
      <c r="E357" s="108">
        <v>38.526829480000011</v>
      </c>
      <c r="F357" s="65">
        <f t="shared" si="124"/>
        <v>15.22078617399999</v>
      </c>
      <c r="G357" s="65">
        <f t="shared" si="121"/>
        <v>15.220786173999992</v>
      </c>
      <c r="H357" s="65">
        <f t="shared" si="121"/>
        <v>10.76184202</v>
      </c>
      <c r="I357" s="65">
        <v>0</v>
      </c>
      <c r="J357" s="65">
        <v>0</v>
      </c>
      <c r="K357" s="108">
        <v>6.8163725300000007</v>
      </c>
      <c r="L357" s="65">
        <v>6.8163725299999998</v>
      </c>
      <c r="M357" s="65">
        <v>3.9454694899999989</v>
      </c>
      <c r="N357" s="65">
        <v>3.9454694899999998</v>
      </c>
      <c r="O357" s="65">
        <v>4.4589441539999921</v>
      </c>
      <c r="P357" s="65">
        <v>0</v>
      </c>
      <c r="Q357" s="65">
        <f t="shared" si="122"/>
        <v>4.4589441539999903</v>
      </c>
      <c r="R357" s="65">
        <f t="shared" si="123"/>
        <v>-4.4589441539999921</v>
      </c>
      <c r="S357" s="113">
        <f t="shared" si="115"/>
        <v>-0.29295097526675196</v>
      </c>
      <c r="T357" s="49" t="s">
        <v>714</v>
      </c>
      <c r="W357" s="2"/>
    </row>
    <row r="358" spans="1:23" ht="47.25" x14ac:dyDescent="0.25">
      <c r="A358" s="40" t="s">
        <v>701</v>
      </c>
      <c r="B358" s="41" t="s">
        <v>715</v>
      </c>
      <c r="C358" s="60" t="s">
        <v>716</v>
      </c>
      <c r="D358" s="65">
        <v>7.8674049399999992</v>
      </c>
      <c r="E358" s="108">
        <v>0.34980525999999995</v>
      </c>
      <c r="F358" s="65">
        <f t="shared" si="124"/>
        <v>7.5175996799999991</v>
      </c>
      <c r="G358" s="65">
        <f t="shared" si="121"/>
        <v>7.5175996799999991</v>
      </c>
      <c r="H358" s="65">
        <f t="shared" si="121"/>
        <v>7.65557161</v>
      </c>
      <c r="I358" s="65">
        <v>0</v>
      </c>
      <c r="J358" s="65">
        <v>0</v>
      </c>
      <c r="K358" s="65">
        <v>0</v>
      </c>
      <c r="L358" s="65">
        <v>0</v>
      </c>
      <c r="M358" s="65">
        <v>7.5175996799999991</v>
      </c>
      <c r="N358" s="65">
        <v>7.65557161</v>
      </c>
      <c r="O358" s="65">
        <v>0</v>
      </c>
      <c r="P358" s="65">
        <v>0</v>
      </c>
      <c r="Q358" s="65">
        <f t="shared" si="122"/>
        <v>-0.13797193000000085</v>
      </c>
      <c r="R358" s="65">
        <f t="shared" si="123"/>
        <v>0.13797193000000085</v>
      </c>
      <c r="S358" s="113">
        <f t="shared" si="115"/>
        <v>1.835318929884823E-2</v>
      </c>
      <c r="T358" s="49" t="s">
        <v>32</v>
      </c>
      <c r="W358" s="2"/>
    </row>
    <row r="359" spans="1:23" ht="47.25" x14ac:dyDescent="0.25">
      <c r="A359" s="40" t="s">
        <v>701</v>
      </c>
      <c r="B359" s="41" t="s">
        <v>717</v>
      </c>
      <c r="C359" s="60" t="s">
        <v>718</v>
      </c>
      <c r="D359" s="65">
        <v>32.009668719999993</v>
      </c>
      <c r="E359" s="108">
        <v>30.030784509999997</v>
      </c>
      <c r="F359" s="65">
        <f t="shared" si="124"/>
        <v>1.9788842099999968</v>
      </c>
      <c r="G359" s="65">
        <f t="shared" si="121"/>
        <v>1.9788842099999999</v>
      </c>
      <c r="H359" s="65">
        <f t="shared" si="121"/>
        <v>1.9788842099999999</v>
      </c>
      <c r="I359" s="65">
        <v>1.9788842099999999</v>
      </c>
      <c r="J359" s="65">
        <v>1.9788842099999999</v>
      </c>
      <c r="K359" s="65">
        <v>0</v>
      </c>
      <c r="L359" s="65">
        <v>0</v>
      </c>
      <c r="M359" s="65">
        <v>0</v>
      </c>
      <c r="N359" s="65">
        <v>0</v>
      </c>
      <c r="O359" s="65">
        <v>0</v>
      </c>
      <c r="P359" s="65">
        <v>0</v>
      </c>
      <c r="Q359" s="65">
        <f t="shared" si="122"/>
        <v>-3.1086244689504383E-15</v>
      </c>
      <c r="R359" s="65">
        <f t="shared" si="123"/>
        <v>0</v>
      </c>
      <c r="S359" s="113">
        <f t="shared" si="115"/>
        <v>0</v>
      </c>
      <c r="T359" s="49" t="s">
        <v>32</v>
      </c>
      <c r="W359" s="2"/>
    </row>
    <row r="360" spans="1:23" ht="47.25" x14ac:dyDescent="0.25">
      <c r="A360" s="40" t="s">
        <v>701</v>
      </c>
      <c r="B360" s="48" t="s">
        <v>719</v>
      </c>
      <c r="C360" s="64" t="s">
        <v>720</v>
      </c>
      <c r="D360" s="65">
        <v>24.850042500000001</v>
      </c>
      <c r="E360" s="108">
        <v>21.183997269999999</v>
      </c>
      <c r="F360" s="65">
        <f t="shared" si="124"/>
        <v>3.6660452300000017</v>
      </c>
      <c r="G360" s="65">
        <f t="shared" si="121"/>
        <v>3.6660452300000004</v>
      </c>
      <c r="H360" s="65">
        <f t="shared" si="121"/>
        <v>3.6660452300000004</v>
      </c>
      <c r="I360" s="65">
        <v>3.6660452300000004</v>
      </c>
      <c r="J360" s="65">
        <v>3.6660452300000004</v>
      </c>
      <c r="K360" s="65">
        <v>0</v>
      </c>
      <c r="L360" s="65">
        <v>0</v>
      </c>
      <c r="M360" s="65">
        <v>0</v>
      </c>
      <c r="N360" s="65">
        <v>0</v>
      </c>
      <c r="O360" s="65">
        <v>0</v>
      </c>
      <c r="P360" s="65">
        <v>0</v>
      </c>
      <c r="Q360" s="65">
        <f t="shared" si="122"/>
        <v>0</v>
      </c>
      <c r="R360" s="65">
        <f t="shared" si="123"/>
        <v>0</v>
      </c>
      <c r="S360" s="113">
        <f t="shared" si="115"/>
        <v>0</v>
      </c>
      <c r="T360" s="49" t="s">
        <v>32</v>
      </c>
      <c r="W360" s="2"/>
    </row>
    <row r="361" spans="1:23" ht="47.25" x14ac:dyDescent="0.25">
      <c r="A361" s="40" t="s">
        <v>701</v>
      </c>
      <c r="B361" s="48" t="s">
        <v>721</v>
      </c>
      <c r="C361" s="64" t="s">
        <v>722</v>
      </c>
      <c r="D361" s="65">
        <v>28.057795667999997</v>
      </c>
      <c r="E361" s="108">
        <v>17.856342479999999</v>
      </c>
      <c r="F361" s="65">
        <f t="shared" si="124"/>
        <v>10.201453187999999</v>
      </c>
      <c r="G361" s="65">
        <f t="shared" si="121"/>
        <v>10.201453188</v>
      </c>
      <c r="H361" s="65">
        <f t="shared" si="121"/>
        <v>12.93394679</v>
      </c>
      <c r="I361" s="65">
        <v>0</v>
      </c>
      <c r="J361" s="65">
        <v>0</v>
      </c>
      <c r="K361" s="65">
        <v>0</v>
      </c>
      <c r="L361" s="65">
        <v>8.9692808700000004</v>
      </c>
      <c r="M361" s="65">
        <v>10.201453188</v>
      </c>
      <c r="N361" s="65">
        <v>3.9646659199999998</v>
      </c>
      <c r="O361" s="65">
        <v>0</v>
      </c>
      <c r="P361" s="65">
        <v>0</v>
      </c>
      <c r="Q361" s="65">
        <f t="shared" si="122"/>
        <v>-2.7324936020000017</v>
      </c>
      <c r="R361" s="65">
        <f t="shared" si="123"/>
        <v>2.7324936019999999</v>
      </c>
      <c r="S361" s="113">
        <f t="shared" si="115"/>
        <v>0.26785336869596582</v>
      </c>
      <c r="T361" s="49" t="s">
        <v>714</v>
      </c>
      <c r="W361" s="2"/>
    </row>
    <row r="362" spans="1:23" ht="63" x14ac:dyDescent="0.25">
      <c r="A362" s="40" t="s">
        <v>701</v>
      </c>
      <c r="B362" s="48" t="s">
        <v>723</v>
      </c>
      <c r="C362" s="64" t="s">
        <v>724</v>
      </c>
      <c r="D362" s="65">
        <v>7.6824959999999995</v>
      </c>
      <c r="E362" s="108">
        <v>0</v>
      </c>
      <c r="F362" s="65">
        <v>7.6824959999999995</v>
      </c>
      <c r="G362" s="65">
        <f t="shared" si="121"/>
        <v>6.9232500000000003</v>
      </c>
      <c r="H362" s="65">
        <f t="shared" si="121"/>
        <v>8.925289639999999</v>
      </c>
      <c r="I362" s="65">
        <v>0</v>
      </c>
      <c r="J362" s="65">
        <v>0</v>
      </c>
      <c r="K362" s="65">
        <v>0</v>
      </c>
      <c r="L362" s="65">
        <v>0</v>
      </c>
      <c r="M362" s="65">
        <v>0</v>
      </c>
      <c r="N362" s="65">
        <v>0</v>
      </c>
      <c r="O362" s="65">
        <v>6.9232500000000003</v>
      </c>
      <c r="P362" s="65">
        <v>8.925289639999999</v>
      </c>
      <c r="Q362" s="65">
        <f t="shared" si="122"/>
        <v>-1.2427936399999995</v>
      </c>
      <c r="R362" s="65">
        <f t="shared" si="123"/>
        <v>2.0020396399999987</v>
      </c>
      <c r="S362" s="113">
        <f t="shared" si="115"/>
        <v>0.28917627414870162</v>
      </c>
      <c r="T362" s="49" t="s">
        <v>725</v>
      </c>
      <c r="W362" s="2"/>
    </row>
    <row r="363" spans="1:23" ht="47.25" x14ac:dyDescent="0.25">
      <c r="A363" s="40" t="s">
        <v>701</v>
      </c>
      <c r="B363" s="48" t="s">
        <v>726</v>
      </c>
      <c r="C363" s="64" t="s">
        <v>727</v>
      </c>
      <c r="D363" s="65">
        <v>33.206824009999998</v>
      </c>
      <c r="E363" s="108">
        <v>31.916408159999996</v>
      </c>
      <c r="F363" s="65">
        <f t="shared" si="124"/>
        <v>1.2904158500000023</v>
      </c>
      <c r="G363" s="65">
        <f t="shared" si="121"/>
        <v>1.29041585</v>
      </c>
      <c r="H363" s="65">
        <f t="shared" si="121"/>
        <v>1.2904158500000003</v>
      </c>
      <c r="I363" s="65">
        <v>1.29041585</v>
      </c>
      <c r="J363" s="65">
        <v>2.0814888000000002</v>
      </c>
      <c r="K363" s="65">
        <v>0</v>
      </c>
      <c r="L363" s="65">
        <v>0</v>
      </c>
      <c r="M363" s="65">
        <v>0</v>
      </c>
      <c r="N363" s="65">
        <v>0</v>
      </c>
      <c r="O363" s="65">
        <v>0</v>
      </c>
      <c r="P363" s="65">
        <v>-0.79107295</v>
      </c>
      <c r="Q363" s="65">
        <f t="shared" si="122"/>
        <v>1.9984014443252818E-15</v>
      </c>
      <c r="R363" s="65">
        <f t="shared" si="123"/>
        <v>0</v>
      </c>
      <c r="S363" s="113">
        <f t="shared" si="115"/>
        <v>0</v>
      </c>
      <c r="T363" s="49" t="s">
        <v>32</v>
      </c>
      <c r="W363" s="2"/>
    </row>
    <row r="364" spans="1:23" ht="47.25" x14ac:dyDescent="0.25">
      <c r="A364" s="40" t="s">
        <v>701</v>
      </c>
      <c r="B364" s="48" t="s">
        <v>728</v>
      </c>
      <c r="C364" s="64" t="s">
        <v>729</v>
      </c>
      <c r="D364" s="65">
        <v>16.469018609999999</v>
      </c>
      <c r="E364" s="108">
        <v>14.91856941</v>
      </c>
      <c r="F364" s="65">
        <f t="shared" si="124"/>
        <v>1.5504491999999992</v>
      </c>
      <c r="G364" s="65">
        <f t="shared" si="121"/>
        <v>1.5504492000000001</v>
      </c>
      <c r="H364" s="65">
        <f t="shared" si="121"/>
        <v>1.5504492000000001</v>
      </c>
      <c r="I364" s="65">
        <v>1.5504492000000001</v>
      </c>
      <c r="J364" s="65">
        <v>1.5504492000000001</v>
      </c>
      <c r="K364" s="65">
        <v>0</v>
      </c>
      <c r="L364" s="65">
        <v>0</v>
      </c>
      <c r="M364" s="65">
        <v>0</v>
      </c>
      <c r="N364" s="65">
        <v>0</v>
      </c>
      <c r="O364" s="65">
        <v>0</v>
      </c>
      <c r="P364" s="65">
        <v>0</v>
      </c>
      <c r="Q364" s="65">
        <f t="shared" si="122"/>
        <v>0</v>
      </c>
      <c r="R364" s="65">
        <f t="shared" si="123"/>
        <v>0</v>
      </c>
      <c r="S364" s="113">
        <f t="shared" si="115"/>
        <v>0</v>
      </c>
      <c r="T364" s="49" t="s">
        <v>32</v>
      </c>
      <c r="W364" s="2"/>
    </row>
    <row r="365" spans="1:23" ht="63" x14ac:dyDescent="0.25">
      <c r="A365" s="40" t="s">
        <v>701</v>
      </c>
      <c r="B365" s="48" t="s">
        <v>730</v>
      </c>
      <c r="C365" s="64" t="s">
        <v>731</v>
      </c>
      <c r="D365" s="65">
        <v>25.839459600000001</v>
      </c>
      <c r="E365" s="108">
        <v>0</v>
      </c>
      <c r="F365" s="65">
        <v>25.839459600000001</v>
      </c>
      <c r="G365" s="65">
        <f t="shared" si="121"/>
        <v>25.839459600000001</v>
      </c>
      <c r="H365" s="65">
        <f t="shared" si="121"/>
        <v>0.09</v>
      </c>
      <c r="I365" s="65">
        <v>0</v>
      </c>
      <c r="J365" s="65">
        <v>0</v>
      </c>
      <c r="K365" s="65">
        <v>0</v>
      </c>
      <c r="L365" s="65">
        <v>0</v>
      </c>
      <c r="M365" s="65">
        <v>0</v>
      </c>
      <c r="N365" s="65">
        <v>0</v>
      </c>
      <c r="O365" s="65">
        <v>25.839459600000001</v>
      </c>
      <c r="P365" s="65">
        <v>0.09</v>
      </c>
      <c r="Q365" s="65">
        <f t="shared" si="122"/>
        <v>25.749459600000002</v>
      </c>
      <c r="R365" s="65">
        <f t="shared" si="123"/>
        <v>-25.749459600000002</v>
      </c>
      <c r="S365" s="113">
        <f t="shared" si="115"/>
        <v>-0.99651695502176829</v>
      </c>
      <c r="T365" s="49" t="s">
        <v>732</v>
      </c>
      <c r="W365" s="2"/>
    </row>
    <row r="366" spans="1:23" ht="63" x14ac:dyDescent="0.25">
      <c r="A366" s="40" t="s">
        <v>701</v>
      </c>
      <c r="B366" s="48" t="s">
        <v>733</v>
      </c>
      <c r="C366" s="64" t="s">
        <v>734</v>
      </c>
      <c r="D366" s="65">
        <v>60.522072000000001</v>
      </c>
      <c r="E366" s="108">
        <v>0</v>
      </c>
      <c r="F366" s="65">
        <v>60.522072000000001</v>
      </c>
      <c r="G366" s="65">
        <f t="shared" si="121"/>
        <v>60.522072000000001</v>
      </c>
      <c r="H366" s="65">
        <f t="shared" si="121"/>
        <v>0.09</v>
      </c>
      <c r="I366" s="65">
        <v>0</v>
      </c>
      <c r="J366" s="65">
        <v>0</v>
      </c>
      <c r="K366" s="65">
        <v>0</v>
      </c>
      <c r="L366" s="65">
        <v>0</v>
      </c>
      <c r="M366" s="65">
        <v>0</v>
      </c>
      <c r="N366" s="65">
        <v>0</v>
      </c>
      <c r="O366" s="65">
        <v>60.522072000000001</v>
      </c>
      <c r="P366" s="65">
        <v>0.09</v>
      </c>
      <c r="Q366" s="65">
        <f t="shared" si="122"/>
        <v>60.432071999999998</v>
      </c>
      <c r="R366" s="65">
        <f t="shared" si="123"/>
        <v>-60.432071999999998</v>
      </c>
      <c r="S366" s="113">
        <f t="shared" si="115"/>
        <v>-0.99851293921331707</v>
      </c>
      <c r="T366" s="49" t="s">
        <v>732</v>
      </c>
      <c r="W366" s="2"/>
    </row>
    <row r="367" spans="1:23" ht="47.25" x14ac:dyDescent="0.25">
      <c r="A367" s="40" t="s">
        <v>701</v>
      </c>
      <c r="B367" s="48" t="s">
        <v>735</v>
      </c>
      <c r="C367" s="64" t="s">
        <v>736</v>
      </c>
      <c r="D367" s="65">
        <v>38.547169199999999</v>
      </c>
      <c r="E367" s="108">
        <v>0</v>
      </c>
      <c r="F367" s="65">
        <v>38.547169199999999</v>
      </c>
      <c r="G367" s="65">
        <f t="shared" si="121"/>
        <v>38.547169199999999</v>
      </c>
      <c r="H367" s="65">
        <f t="shared" si="121"/>
        <v>0.09</v>
      </c>
      <c r="I367" s="65">
        <v>0</v>
      </c>
      <c r="J367" s="65">
        <v>0</v>
      </c>
      <c r="K367" s="65">
        <v>0</v>
      </c>
      <c r="L367" s="65">
        <v>0</v>
      </c>
      <c r="M367" s="65">
        <v>0</v>
      </c>
      <c r="N367" s="65">
        <v>0</v>
      </c>
      <c r="O367" s="65">
        <v>38.547169199999999</v>
      </c>
      <c r="P367" s="65">
        <v>0.09</v>
      </c>
      <c r="Q367" s="65">
        <f t="shared" si="122"/>
        <v>38.457169199999996</v>
      </c>
      <c r="R367" s="65">
        <f t="shared" si="123"/>
        <v>-38.457169199999996</v>
      </c>
      <c r="S367" s="113">
        <f t="shared" si="115"/>
        <v>-0.99766519820085764</v>
      </c>
      <c r="T367" s="49" t="s">
        <v>732</v>
      </c>
      <c r="W367" s="2"/>
    </row>
    <row r="368" spans="1:23" ht="47.25" x14ac:dyDescent="0.25">
      <c r="A368" s="40" t="s">
        <v>701</v>
      </c>
      <c r="B368" s="48" t="s">
        <v>737</v>
      </c>
      <c r="C368" s="64" t="s">
        <v>738</v>
      </c>
      <c r="D368" s="65">
        <v>13.071251999999998</v>
      </c>
      <c r="E368" s="108">
        <v>0</v>
      </c>
      <c r="F368" s="65">
        <v>13.071251999999998</v>
      </c>
      <c r="G368" s="65">
        <f t="shared" si="121"/>
        <v>11.773129999999998</v>
      </c>
      <c r="H368" s="65">
        <f t="shared" si="121"/>
        <v>11.06652032</v>
      </c>
      <c r="I368" s="65">
        <v>0</v>
      </c>
      <c r="J368" s="65">
        <v>0</v>
      </c>
      <c r="K368" s="65">
        <v>0</v>
      </c>
      <c r="L368" s="65">
        <v>0</v>
      </c>
      <c r="M368" s="65">
        <v>0</v>
      </c>
      <c r="N368" s="65">
        <v>0</v>
      </c>
      <c r="O368" s="65">
        <v>11.773129999999998</v>
      </c>
      <c r="P368" s="65">
        <v>11.06652032</v>
      </c>
      <c r="Q368" s="65">
        <f t="shared" si="122"/>
        <v>2.0047316799999972</v>
      </c>
      <c r="R368" s="65">
        <f t="shared" si="123"/>
        <v>-0.70660967999999791</v>
      </c>
      <c r="S368" s="113">
        <f t="shared" si="115"/>
        <v>-6.0018846305103062E-2</v>
      </c>
      <c r="T368" s="49" t="s">
        <v>32</v>
      </c>
      <c r="W368" s="2"/>
    </row>
    <row r="369" spans="1:27" ht="63" x14ac:dyDescent="0.25">
      <c r="A369" s="40" t="s">
        <v>701</v>
      </c>
      <c r="B369" s="48" t="s">
        <v>739</v>
      </c>
      <c r="C369" s="64" t="s">
        <v>740</v>
      </c>
      <c r="D369" s="65" t="s">
        <v>32</v>
      </c>
      <c r="E369" s="108" t="s">
        <v>32</v>
      </c>
      <c r="F369" s="65" t="s">
        <v>32</v>
      </c>
      <c r="G369" s="65" t="s">
        <v>32</v>
      </c>
      <c r="H369" s="65">
        <f t="shared" ref="H369" si="125">J369+L369+N369+P369</f>
        <v>0.15234359</v>
      </c>
      <c r="I369" s="65" t="s">
        <v>32</v>
      </c>
      <c r="J369" s="65">
        <v>0</v>
      </c>
      <c r="K369" s="65" t="s">
        <v>32</v>
      </c>
      <c r="L369" s="65">
        <v>0</v>
      </c>
      <c r="M369" s="65" t="s">
        <v>32</v>
      </c>
      <c r="N369" s="65">
        <v>0</v>
      </c>
      <c r="O369" s="65" t="s">
        <v>32</v>
      </c>
      <c r="P369" s="65">
        <v>0.15234359</v>
      </c>
      <c r="Q369" s="65" t="s">
        <v>32</v>
      </c>
      <c r="R369" s="65" t="s">
        <v>32</v>
      </c>
      <c r="S369" s="113" t="s">
        <v>32</v>
      </c>
      <c r="T369" s="49" t="s">
        <v>695</v>
      </c>
      <c r="W369" s="2"/>
    </row>
    <row r="370" spans="1:27" ht="47.25" x14ac:dyDescent="0.25">
      <c r="A370" s="22" t="s">
        <v>741</v>
      </c>
      <c r="B370" s="26" t="s">
        <v>88</v>
      </c>
      <c r="C370" s="24" t="s">
        <v>31</v>
      </c>
      <c r="D370" s="104">
        <v>0</v>
      </c>
      <c r="E370" s="104">
        <v>0</v>
      </c>
      <c r="F370" s="104">
        <v>0</v>
      </c>
      <c r="G370" s="104">
        <v>0</v>
      </c>
      <c r="H370" s="104">
        <v>0</v>
      </c>
      <c r="I370" s="104">
        <v>0</v>
      </c>
      <c r="J370" s="104">
        <v>0</v>
      </c>
      <c r="K370" s="104">
        <v>0</v>
      </c>
      <c r="L370" s="104">
        <v>0</v>
      </c>
      <c r="M370" s="104">
        <v>0</v>
      </c>
      <c r="N370" s="104">
        <v>0</v>
      </c>
      <c r="O370" s="104">
        <v>0</v>
      </c>
      <c r="P370" s="104">
        <v>0</v>
      </c>
      <c r="Q370" s="104">
        <v>0</v>
      </c>
      <c r="R370" s="104">
        <v>0</v>
      </c>
      <c r="S370" s="25">
        <v>0</v>
      </c>
      <c r="T370" s="101" t="s">
        <v>32</v>
      </c>
      <c r="W370" s="2"/>
    </row>
    <row r="371" spans="1:27" ht="63" x14ac:dyDescent="0.25">
      <c r="A371" s="22" t="s">
        <v>742</v>
      </c>
      <c r="B371" s="26" t="s">
        <v>90</v>
      </c>
      <c r="C371" s="24" t="s">
        <v>31</v>
      </c>
      <c r="D371" s="104">
        <f t="shared" ref="D371:R371" si="126">D372+D376+D373+D374</f>
        <v>1266.3067547859998</v>
      </c>
      <c r="E371" s="104">
        <f t="shared" si="126"/>
        <v>757.54465504999996</v>
      </c>
      <c r="F371" s="104">
        <f t="shared" si="126"/>
        <v>508.76209973599998</v>
      </c>
      <c r="G371" s="104">
        <f>G372+G376+G373+G374</f>
        <v>152.21764615399997</v>
      </c>
      <c r="H371" s="104">
        <f t="shared" si="126"/>
        <v>123.41542139000001</v>
      </c>
      <c r="I371" s="104">
        <f t="shared" si="126"/>
        <v>20.451235110000006</v>
      </c>
      <c r="J371" s="104">
        <f t="shared" si="126"/>
        <v>20.451235110000006</v>
      </c>
      <c r="K371" s="104">
        <f t="shared" si="126"/>
        <v>1.10107084</v>
      </c>
      <c r="L371" s="104">
        <f t="shared" si="126"/>
        <v>3.4242563899999996</v>
      </c>
      <c r="M371" s="104">
        <f t="shared" si="126"/>
        <v>63.408140560000007</v>
      </c>
      <c r="N371" s="104">
        <f t="shared" si="126"/>
        <v>60.754416469999995</v>
      </c>
      <c r="O371" s="104">
        <f t="shared" si="126"/>
        <v>67.257199643999968</v>
      </c>
      <c r="P371" s="104">
        <f t="shared" si="126"/>
        <v>38.785513420000008</v>
      </c>
      <c r="Q371" s="104">
        <f t="shared" si="126"/>
        <v>385.34667834599998</v>
      </c>
      <c r="R371" s="104">
        <f t="shared" si="126"/>
        <v>-28.802224763999973</v>
      </c>
      <c r="S371" s="25">
        <f t="shared" si="115"/>
        <v>-0.18921738373789135</v>
      </c>
      <c r="T371" s="101" t="s">
        <v>32</v>
      </c>
      <c r="W371" s="2"/>
    </row>
    <row r="372" spans="1:27" ht="31.5" x14ac:dyDescent="0.25">
      <c r="A372" s="22" t="s">
        <v>743</v>
      </c>
      <c r="B372" s="26" t="s">
        <v>92</v>
      </c>
      <c r="C372" s="24" t="s">
        <v>31</v>
      </c>
      <c r="D372" s="104">
        <v>0</v>
      </c>
      <c r="E372" s="104">
        <v>0</v>
      </c>
      <c r="F372" s="104">
        <v>0</v>
      </c>
      <c r="G372" s="104">
        <v>0</v>
      </c>
      <c r="H372" s="104">
        <v>0</v>
      </c>
      <c r="I372" s="104">
        <v>0</v>
      </c>
      <c r="J372" s="104">
        <v>0</v>
      </c>
      <c r="K372" s="104">
        <v>0</v>
      </c>
      <c r="L372" s="104">
        <v>0</v>
      </c>
      <c r="M372" s="104">
        <v>0</v>
      </c>
      <c r="N372" s="104">
        <v>0</v>
      </c>
      <c r="O372" s="104">
        <v>0</v>
      </c>
      <c r="P372" s="104">
        <v>0</v>
      </c>
      <c r="Q372" s="104">
        <v>0</v>
      </c>
      <c r="R372" s="104">
        <v>0</v>
      </c>
      <c r="S372" s="25">
        <v>0</v>
      </c>
      <c r="T372" s="101" t="s">
        <v>32</v>
      </c>
      <c r="W372" s="2"/>
    </row>
    <row r="373" spans="1:27" ht="31.5" x14ac:dyDescent="0.25">
      <c r="A373" s="22" t="s">
        <v>744</v>
      </c>
      <c r="B373" s="26" t="s">
        <v>98</v>
      </c>
      <c r="C373" s="24" t="s">
        <v>31</v>
      </c>
      <c r="D373" s="104">
        <v>0</v>
      </c>
      <c r="E373" s="104">
        <v>0</v>
      </c>
      <c r="F373" s="104">
        <v>0</v>
      </c>
      <c r="G373" s="104">
        <v>0</v>
      </c>
      <c r="H373" s="104">
        <v>0</v>
      </c>
      <c r="I373" s="104">
        <v>0</v>
      </c>
      <c r="J373" s="104">
        <v>0</v>
      </c>
      <c r="K373" s="104">
        <v>0</v>
      </c>
      <c r="L373" s="104">
        <v>0</v>
      </c>
      <c r="M373" s="104">
        <v>0</v>
      </c>
      <c r="N373" s="104">
        <v>0</v>
      </c>
      <c r="O373" s="104">
        <v>0</v>
      </c>
      <c r="P373" s="104">
        <v>0</v>
      </c>
      <c r="Q373" s="104">
        <v>0</v>
      </c>
      <c r="R373" s="104">
        <v>0</v>
      </c>
      <c r="S373" s="25">
        <v>0</v>
      </c>
      <c r="T373" s="101" t="s">
        <v>32</v>
      </c>
      <c r="W373" s="2"/>
    </row>
    <row r="374" spans="1:27" ht="31.5" x14ac:dyDescent="0.25">
      <c r="A374" s="22" t="s">
        <v>745</v>
      </c>
      <c r="B374" s="26" t="s">
        <v>111</v>
      </c>
      <c r="C374" s="24" t="s">
        <v>31</v>
      </c>
      <c r="D374" s="104">
        <f t="shared" ref="D374:R374" si="127">SUM(D375)</f>
        <v>20.759999999999998</v>
      </c>
      <c r="E374" s="104">
        <f t="shared" si="127"/>
        <v>0</v>
      </c>
      <c r="F374" s="104">
        <f t="shared" si="127"/>
        <v>20.759999999999998</v>
      </c>
      <c r="G374" s="104">
        <f t="shared" si="127"/>
        <v>16.871400000000001</v>
      </c>
      <c r="H374" s="104">
        <f t="shared" si="127"/>
        <v>18.354343220000001</v>
      </c>
      <c r="I374" s="104">
        <f t="shared" si="127"/>
        <v>0.16004437000000002</v>
      </c>
      <c r="J374" s="104">
        <f t="shared" si="127"/>
        <v>0.16004437000000002</v>
      </c>
      <c r="K374" s="104">
        <f t="shared" si="127"/>
        <v>0.42047962999999999</v>
      </c>
      <c r="L374" s="104">
        <f t="shared" si="127"/>
        <v>0.4204796300000001</v>
      </c>
      <c r="M374" s="104">
        <f t="shared" si="127"/>
        <v>11.3780313</v>
      </c>
      <c r="N374" s="104">
        <f t="shared" si="127"/>
        <v>11.3780313</v>
      </c>
      <c r="O374" s="104">
        <f t="shared" si="127"/>
        <v>4.9128447000000008</v>
      </c>
      <c r="P374" s="104">
        <f t="shared" si="127"/>
        <v>6.395787920000001</v>
      </c>
      <c r="Q374" s="104">
        <f t="shared" si="127"/>
        <v>2.4056567799999975</v>
      </c>
      <c r="R374" s="104">
        <f t="shared" si="127"/>
        <v>1.4829432199999992</v>
      </c>
      <c r="S374" s="25">
        <f t="shared" si="115"/>
        <v>8.7896868072596182E-2</v>
      </c>
      <c r="T374" s="101" t="s">
        <v>32</v>
      </c>
      <c r="W374" s="2"/>
    </row>
    <row r="375" spans="1:27" ht="31.5" x14ac:dyDescent="0.25">
      <c r="A375" s="40" t="s">
        <v>745</v>
      </c>
      <c r="B375" s="66" t="s">
        <v>746</v>
      </c>
      <c r="C375" s="74" t="s">
        <v>747</v>
      </c>
      <c r="D375" s="65">
        <v>20.759999999999998</v>
      </c>
      <c r="E375" s="65">
        <v>0</v>
      </c>
      <c r="F375" s="65">
        <f>D375-E375</f>
        <v>20.759999999999998</v>
      </c>
      <c r="G375" s="65">
        <f>I375+K375+M375+O375</f>
        <v>16.871400000000001</v>
      </c>
      <c r="H375" s="65">
        <f>J375+L375+N375+P375</f>
        <v>18.354343220000001</v>
      </c>
      <c r="I375" s="65">
        <v>0.16004437000000002</v>
      </c>
      <c r="J375" s="65">
        <v>0.16004437000000002</v>
      </c>
      <c r="K375" s="65">
        <v>0.42047962999999999</v>
      </c>
      <c r="L375" s="65">
        <v>0.4204796300000001</v>
      </c>
      <c r="M375" s="65">
        <v>11.3780313</v>
      </c>
      <c r="N375" s="65">
        <v>11.3780313</v>
      </c>
      <c r="O375" s="65">
        <v>4.9128447000000008</v>
      </c>
      <c r="P375" s="65">
        <v>6.395787920000001</v>
      </c>
      <c r="Q375" s="65">
        <f>F375-H375</f>
        <v>2.4056567799999975</v>
      </c>
      <c r="R375" s="65">
        <f>H375-(I375+K375+M375+O375)</f>
        <v>1.4829432199999992</v>
      </c>
      <c r="S375" s="113">
        <f t="shared" si="115"/>
        <v>8.7896868072596182E-2</v>
      </c>
      <c r="T375" s="49" t="s">
        <v>32</v>
      </c>
      <c r="W375" s="2"/>
    </row>
    <row r="376" spans="1:27" ht="31.5" x14ac:dyDescent="0.25">
      <c r="A376" s="22" t="s">
        <v>748</v>
      </c>
      <c r="B376" s="26" t="s">
        <v>116</v>
      </c>
      <c r="C376" s="24" t="s">
        <v>31</v>
      </c>
      <c r="D376" s="104">
        <f t="shared" ref="D376:R376" si="128">SUM(D377:D379)</f>
        <v>1245.5467547859998</v>
      </c>
      <c r="E376" s="104">
        <f t="shared" si="128"/>
        <v>757.54465504999996</v>
      </c>
      <c r="F376" s="104">
        <f t="shared" si="128"/>
        <v>488.00209973599999</v>
      </c>
      <c r="G376" s="104">
        <f t="shared" si="128"/>
        <v>135.34624615399997</v>
      </c>
      <c r="H376" s="104">
        <f t="shared" si="128"/>
        <v>105.06107817</v>
      </c>
      <c r="I376" s="104">
        <f t="shared" si="128"/>
        <v>20.291190740000005</v>
      </c>
      <c r="J376" s="104">
        <f t="shared" si="128"/>
        <v>20.291190740000005</v>
      </c>
      <c r="K376" s="104">
        <f t="shared" si="128"/>
        <v>0.68059121</v>
      </c>
      <c r="L376" s="104">
        <f t="shared" si="128"/>
        <v>3.0037767599999996</v>
      </c>
      <c r="M376" s="104">
        <f t="shared" si="128"/>
        <v>52.030109260000003</v>
      </c>
      <c r="N376" s="104">
        <f t="shared" si="128"/>
        <v>49.376385169999992</v>
      </c>
      <c r="O376" s="104">
        <f t="shared" si="128"/>
        <v>62.344354943999974</v>
      </c>
      <c r="P376" s="104">
        <f t="shared" si="128"/>
        <v>32.389725500000004</v>
      </c>
      <c r="Q376" s="104">
        <f t="shared" si="128"/>
        <v>382.94102156599996</v>
      </c>
      <c r="R376" s="104">
        <f t="shared" si="128"/>
        <v>-30.285167983999973</v>
      </c>
      <c r="S376" s="25">
        <f t="shared" si="115"/>
        <v>-0.22376067932863711</v>
      </c>
      <c r="T376" s="101" t="s">
        <v>32</v>
      </c>
      <c r="W376" s="2"/>
    </row>
    <row r="377" spans="1:27" ht="31.5" x14ac:dyDescent="0.25">
      <c r="A377" s="40" t="s">
        <v>748</v>
      </c>
      <c r="B377" s="85" t="s">
        <v>749</v>
      </c>
      <c r="C377" s="74" t="s">
        <v>750</v>
      </c>
      <c r="D377" s="65">
        <v>678.74295801400001</v>
      </c>
      <c r="E377" s="108">
        <v>566.48862731999998</v>
      </c>
      <c r="F377" s="65">
        <f>D377-E377</f>
        <v>112.25433069400003</v>
      </c>
      <c r="G377" s="65">
        <f t="shared" ref="G377:H379" si="129">I377+K377+M377+O377</f>
        <v>93.872177703999981</v>
      </c>
      <c r="H377" s="65">
        <f t="shared" si="129"/>
        <v>83.909399930000006</v>
      </c>
      <c r="I377" s="65">
        <v>0.7132179999999998</v>
      </c>
      <c r="J377" s="65">
        <v>0.71321799999999991</v>
      </c>
      <c r="K377" s="65">
        <v>0.45763173000000001</v>
      </c>
      <c r="L377" s="65">
        <v>0.45763173000000029</v>
      </c>
      <c r="M377" s="65">
        <v>49.218264820000002</v>
      </c>
      <c r="N377" s="65">
        <v>49.218264819999995</v>
      </c>
      <c r="O377" s="65">
        <v>43.483063153999979</v>
      </c>
      <c r="P377" s="65">
        <v>33.520285380000004</v>
      </c>
      <c r="Q377" s="65">
        <f t="shared" ref="Q377:Q379" si="130">F377-H377</f>
        <v>28.344930764000026</v>
      </c>
      <c r="R377" s="65">
        <f t="shared" ref="R377:R379" si="131">H377-(I377+K377+M377+O377)</f>
        <v>-9.9627777739999743</v>
      </c>
      <c r="S377" s="113">
        <f t="shared" si="115"/>
        <v>-0.10613131619695504</v>
      </c>
      <c r="T377" s="49" t="s">
        <v>714</v>
      </c>
      <c r="W377" s="2"/>
      <c r="Z377" s="27"/>
      <c r="AA377" s="27"/>
    </row>
    <row r="378" spans="1:27" ht="31.5" x14ac:dyDescent="0.25">
      <c r="A378" s="40" t="s">
        <v>748</v>
      </c>
      <c r="B378" s="85" t="s">
        <v>751</v>
      </c>
      <c r="C378" s="74" t="s">
        <v>752</v>
      </c>
      <c r="D378" s="65">
        <v>543.07379677199992</v>
      </c>
      <c r="E378" s="108">
        <v>191.05602772999998</v>
      </c>
      <c r="F378" s="65">
        <f>D378-E378</f>
        <v>352.01776904199994</v>
      </c>
      <c r="G378" s="65">
        <f t="shared" si="129"/>
        <v>21.954668450000003</v>
      </c>
      <c r="H378" s="65">
        <f t="shared" si="129"/>
        <v>20.264969700000002</v>
      </c>
      <c r="I378" s="65">
        <v>19.443670620000002</v>
      </c>
      <c r="J378" s="65">
        <v>19.443670620000002</v>
      </c>
      <c r="K378" s="65">
        <v>0</v>
      </c>
      <c r="L378" s="65">
        <v>2.3231855499999994</v>
      </c>
      <c r="M378" s="65">
        <v>2.5109978300000009</v>
      </c>
      <c r="N378" s="65">
        <v>-0.14272626000000002</v>
      </c>
      <c r="O378" s="65">
        <v>0</v>
      </c>
      <c r="P378" s="65">
        <v>-1.35916021</v>
      </c>
      <c r="Q378" s="65">
        <f t="shared" si="130"/>
        <v>331.75279934199995</v>
      </c>
      <c r="R378" s="65">
        <f t="shared" si="131"/>
        <v>-1.6896987500000016</v>
      </c>
      <c r="S378" s="113">
        <f t="shared" si="115"/>
        <v>-7.6963072972299942E-2</v>
      </c>
      <c r="T378" s="49" t="s">
        <v>32</v>
      </c>
      <c r="W378" s="2"/>
    </row>
    <row r="379" spans="1:27" ht="47.25" x14ac:dyDescent="0.25">
      <c r="A379" s="40" t="s">
        <v>748</v>
      </c>
      <c r="B379" s="85" t="s">
        <v>753</v>
      </c>
      <c r="C379" s="74" t="s">
        <v>754</v>
      </c>
      <c r="D379" s="65">
        <v>23.73</v>
      </c>
      <c r="E379" s="108">
        <v>0</v>
      </c>
      <c r="F379" s="65">
        <f>D379-E379</f>
        <v>23.73</v>
      </c>
      <c r="G379" s="65">
        <f t="shared" si="129"/>
        <v>19.519399999999997</v>
      </c>
      <c r="H379" s="65">
        <f t="shared" si="129"/>
        <v>0.88670854000000021</v>
      </c>
      <c r="I379" s="65">
        <v>0.13430212</v>
      </c>
      <c r="J379" s="65">
        <v>0.13430212</v>
      </c>
      <c r="K379" s="65">
        <v>0.22295948000000002</v>
      </c>
      <c r="L379" s="65">
        <v>0.22295948000000004</v>
      </c>
      <c r="M379" s="65">
        <v>0.30084661000000001</v>
      </c>
      <c r="N379" s="65">
        <v>0.30084661000000007</v>
      </c>
      <c r="O379" s="65">
        <v>18.861291789999999</v>
      </c>
      <c r="P379" s="65">
        <v>0.22860032999999999</v>
      </c>
      <c r="Q379" s="65">
        <f t="shared" si="130"/>
        <v>22.84329146</v>
      </c>
      <c r="R379" s="65">
        <f t="shared" si="131"/>
        <v>-18.632691459999997</v>
      </c>
      <c r="S379" s="113">
        <f t="shared" si="115"/>
        <v>-0.954572961259055</v>
      </c>
      <c r="T379" s="49" t="s">
        <v>755</v>
      </c>
      <c r="W379" s="2"/>
    </row>
    <row r="380" spans="1:27" ht="31.5" x14ac:dyDescent="0.25">
      <c r="A380" s="22" t="s">
        <v>756</v>
      </c>
      <c r="B380" s="26" t="s">
        <v>128</v>
      </c>
      <c r="C380" s="24" t="s">
        <v>31</v>
      </c>
      <c r="D380" s="104">
        <f t="shared" ref="D380:R380" si="132">D381+D387+D389+D415</f>
        <v>2547.9040207973894</v>
      </c>
      <c r="E380" s="104">
        <f t="shared" si="132"/>
        <v>570.29344758000002</v>
      </c>
      <c r="F380" s="104">
        <f t="shared" si="132"/>
        <v>1977.6105732173889</v>
      </c>
      <c r="G380" s="104">
        <f t="shared" si="132"/>
        <v>418.83432083000002</v>
      </c>
      <c r="H380" s="104">
        <f t="shared" si="132"/>
        <v>220.18334845000001</v>
      </c>
      <c r="I380" s="104">
        <f t="shared" si="132"/>
        <v>37.832075250000003</v>
      </c>
      <c r="J380" s="104">
        <f t="shared" si="132"/>
        <v>38.374395410000005</v>
      </c>
      <c r="K380" s="104">
        <f t="shared" si="132"/>
        <v>40.783918845999992</v>
      </c>
      <c r="L380" s="104">
        <f t="shared" si="132"/>
        <v>40.193944930000001</v>
      </c>
      <c r="M380" s="104">
        <f t="shared" si="132"/>
        <v>81.183280590000024</v>
      </c>
      <c r="N380" s="104">
        <f t="shared" si="132"/>
        <v>81.17967065000002</v>
      </c>
      <c r="O380" s="104">
        <f t="shared" si="132"/>
        <v>259.03504614399998</v>
      </c>
      <c r="P380" s="104">
        <f t="shared" si="132"/>
        <v>60.43533746</v>
      </c>
      <c r="Q380" s="104">
        <f t="shared" si="132"/>
        <v>1757.6481513873891</v>
      </c>
      <c r="R380" s="104">
        <f t="shared" si="132"/>
        <v>-198.87189899999996</v>
      </c>
      <c r="S380" s="25">
        <f t="shared" si="115"/>
        <v>-0.47482235602349249</v>
      </c>
      <c r="T380" s="101" t="s">
        <v>32</v>
      </c>
      <c r="W380" s="2"/>
      <c r="AA380" s="35"/>
    </row>
    <row r="381" spans="1:27" ht="47.25" x14ac:dyDescent="0.25">
      <c r="A381" s="22" t="s">
        <v>757</v>
      </c>
      <c r="B381" s="26" t="s">
        <v>130</v>
      </c>
      <c r="C381" s="24" t="s">
        <v>31</v>
      </c>
      <c r="D381" s="104">
        <f t="shared" ref="D381:R381" si="133">SUM(D382:D386)</f>
        <v>127.163410588</v>
      </c>
      <c r="E381" s="104">
        <f t="shared" si="133"/>
        <v>0</v>
      </c>
      <c r="F381" s="104">
        <f t="shared" si="133"/>
        <v>127.163410588</v>
      </c>
      <c r="G381" s="104">
        <f>SUM(G382:G386)</f>
        <v>20.143619999999999</v>
      </c>
      <c r="H381" s="104">
        <f t="shared" si="133"/>
        <v>4.4643347999999996</v>
      </c>
      <c r="I381" s="104">
        <f t="shared" si="133"/>
        <v>9.417565999999998E-2</v>
      </c>
      <c r="J381" s="104">
        <f t="shared" si="133"/>
        <v>0.63649581999999993</v>
      </c>
      <c r="K381" s="104">
        <f t="shared" si="133"/>
        <v>0.15511587999999998</v>
      </c>
      <c r="L381" s="104">
        <f t="shared" si="133"/>
        <v>-0.3872042799999999</v>
      </c>
      <c r="M381" s="104">
        <f t="shared" si="133"/>
        <v>2.2603942699999999</v>
      </c>
      <c r="N381" s="104">
        <f t="shared" si="133"/>
        <v>2.2603942699999999</v>
      </c>
      <c r="O381" s="104">
        <f t="shared" si="133"/>
        <v>17.633934190000002</v>
      </c>
      <c r="P381" s="104">
        <f t="shared" si="133"/>
        <v>1.9546489900000001</v>
      </c>
      <c r="Q381" s="104">
        <f t="shared" si="133"/>
        <v>122.69907578799999</v>
      </c>
      <c r="R381" s="104">
        <f t="shared" si="133"/>
        <v>-15.679285200000001</v>
      </c>
      <c r="S381" s="25">
        <f t="shared" si="115"/>
        <v>-0.7783747509136888</v>
      </c>
      <c r="T381" s="101" t="s">
        <v>32</v>
      </c>
      <c r="W381" s="2"/>
    </row>
    <row r="382" spans="1:27" ht="47.25" x14ac:dyDescent="0.25">
      <c r="A382" s="40" t="s">
        <v>757</v>
      </c>
      <c r="B382" s="85" t="s">
        <v>758</v>
      </c>
      <c r="C382" s="74" t="s">
        <v>759</v>
      </c>
      <c r="D382" s="65">
        <v>6.5364599999999999</v>
      </c>
      <c r="E382" s="108">
        <v>0</v>
      </c>
      <c r="F382" s="65">
        <f>D382-E382</f>
        <v>6.5364599999999999</v>
      </c>
      <c r="G382" s="65">
        <f t="shared" ref="G382:H388" si="134">I382+K382+M382+O382</f>
        <v>6.3667000000000007</v>
      </c>
      <c r="H382" s="65">
        <f t="shared" si="134"/>
        <v>0</v>
      </c>
      <c r="I382" s="65">
        <v>7.9832999999999987E-2</v>
      </c>
      <c r="J382" s="65">
        <v>7.9832999999999987E-2</v>
      </c>
      <c r="K382" s="108">
        <v>0.12533907</v>
      </c>
      <c r="L382" s="65">
        <v>0.12533907000000002</v>
      </c>
      <c r="M382" s="65">
        <v>9.6549599999999902E-2</v>
      </c>
      <c r="N382" s="65">
        <v>9.6549599999999888E-2</v>
      </c>
      <c r="O382" s="65">
        <v>6.0649783300000006</v>
      </c>
      <c r="P382" s="65">
        <v>-0.30172166999999989</v>
      </c>
      <c r="Q382" s="65">
        <f t="shared" ref="Q382:Q385" si="135">F382-H382</f>
        <v>6.5364599999999999</v>
      </c>
      <c r="R382" s="65">
        <f t="shared" ref="R382:R385" si="136">H382-(I382+K382+M382+O382)</f>
        <v>-6.3667000000000007</v>
      </c>
      <c r="S382" s="113">
        <f t="shared" si="115"/>
        <v>-1</v>
      </c>
      <c r="T382" s="49" t="s">
        <v>760</v>
      </c>
      <c r="W382" s="2"/>
    </row>
    <row r="383" spans="1:27" ht="47.25" x14ac:dyDescent="0.25">
      <c r="A383" s="40" t="s">
        <v>757</v>
      </c>
      <c r="B383" s="85" t="s">
        <v>761</v>
      </c>
      <c r="C383" s="74" t="s">
        <v>762</v>
      </c>
      <c r="D383" s="65">
        <v>1.17692</v>
      </c>
      <c r="E383" s="108">
        <v>0</v>
      </c>
      <c r="F383" s="65">
        <f>D383-E383</f>
        <v>1.17692</v>
      </c>
      <c r="G383" s="65">
        <f t="shared" si="134"/>
        <v>1.1769199999999997</v>
      </c>
      <c r="H383" s="65">
        <f t="shared" si="134"/>
        <v>0</v>
      </c>
      <c r="I383" s="65">
        <v>1.4342659999999998E-2</v>
      </c>
      <c r="J383" s="65">
        <v>1.4342659999999998E-2</v>
      </c>
      <c r="K383" s="65">
        <v>2.9776810000000001E-2</v>
      </c>
      <c r="L383" s="65">
        <v>2.9776810000000001E-2</v>
      </c>
      <c r="M383" s="65">
        <v>1.6480669999999989E-2</v>
      </c>
      <c r="N383" s="65">
        <v>1.6480669999999989E-2</v>
      </c>
      <c r="O383" s="65">
        <v>1.1163198599999997</v>
      </c>
      <c r="P383" s="65">
        <v>-6.060013999999999E-2</v>
      </c>
      <c r="Q383" s="65">
        <f t="shared" si="135"/>
        <v>1.17692</v>
      </c>
      <c r="R383" s="65">
        <f t="shared" si="136"/>
        <v>-1.1769199999999997</v>
      </c>
      <c r="S383" s="113">
        <f t="shared" si="115"/>
        <v>-1</v>
      </c>
      <c r="T383" s="49" t="s">
        <v>760</v>
      </c>
      <c r="W383" s="2"/>
    </row>
    <row r="384" spans="1:27" ht="63" x14ac:dyDescent="0.25">
      <c r="A384" s="40" t="s">
        <v>757</v>
      </c>
      <c r="B384" s="85" t="s">
        <v>763</v>
      </c>
      <c r="C384" s="74" t="s">
        <v>764</v>
      </c>
      <c r="D384" s="65">
        <v>83.089950143999999</v>
      </c>
      <c r="E384" s="108">
        <v>0</v>
      </c>
      <c r="F384" s="65">
        <f>D384-E384</f>
        <v>83.089950143999999</v>
      </c>
      <c r="G384" s="65">
        <f t="shared" si="134"/>
        <v>9.6</v>
      </c>
      <c r="H384" s="65">
        <f t="shared" si="134"/>
        <v>2.3169708</v>
      </c>
      <c r="I384" s="65">
        <v>0</v>
      </c>
      <c r="J384" s="65">
        <v>0</v>
      </c>
      <c r="K384" s="65">
        <v>0</v>
      </c>
      <c r="L384" s="65">
        <v>0</v>
      </c>
      <c r="M384" s="65">
        <v>0</v>
      </c>
      <c r="N384" s="65">
        <v>0</v>
      </c>
      <c r="O384" s="65">
        <v>9.6</v>
      </c>
      <c r="P384" s="65">
        <v>2.3169708</v>
      </c>
      <c r="Q384" s="65">
        <f t="shared" si="135"/>
        <v>80.772979343999992</v>
      </c>
      <c r="R384" s="65">
        <f t="shared" si="136"/>
        <v>-7.2830291999999996</v>
      </c>
      <c r="S384" s="113">
        <f t="shared" si="115"/>
        <v>-0.758648875</v>
      </c>
      <c r="T384" s="49" t="s">
        <v>765</v>
      </c>
      <c r="W384" s="2"/>
    </row>
    <row r="385" spans="1:23" ht="31.5" x14ac:dyDescent="0.25">
      <c r="A385" s="40" t="s">
        <v>757</v>
      </c>
      <c r="B385" s="85" t="s">
        <v>766</v>
      </c>
      <c r="C385" s="74" t="s">
        <v>767</v>
      </c>
      <c r="D385" s="65">
        <v>36.360080443999998</v>
      </c>
      <c r="E385" s="108">
        <v>0</v>
      </c>
      <c r="F385" s="65">
        <v>36.360080443999998</v>
      </c>
      <c r="G385" s="65">
        <f t="shared" si="134"/>
        <v>3</v>
      </c>
      <c r="H385" s="65">
        <f t="shared" si="134"/>
        <v>2.1473640000000001</v>
      </c>
      <c r="I385" s="65">
        <v>0</v>
      </c>
      <c r="J385" s="65">
        <v>0</v>
      </c>
      <c r="K385" s="65">
        <v>0</v>
      </c>
      <c r="L385" s="65">
        <v>0</v>
      </c>
      <c r="M385" s="65">
        <v>2.1473640000000001</v>
      </c>
      <c r="N385" s="65">
        <v>2.1473640000000001</v>
      </c>
      <c r="O385" s="65">
        <v>0.85263599999999995</v>
      </c>
      <c r="P385" s="65">
        <v>0</v>
      </c>
      <c r="Q385" s="65">
        <f t="shared" si="135"/>
        <v>34.212716443999994</v>
      </c>
      <c r="R385" s="65">
        <f t="shared" si="136"/>
        <v>-0.85263599999999995</v>
      </c>
      <c r="S385" s="113">
        <f t="shared" si="115"/>
        <v>-0.28421199999999996</v>
      </c>
      <c r="T385" s="49" t="s">
        <v>714</v>
      </c>
      <c r="W385" s="2"/>
    </row>
    <row r="386" spans="1:23" ht="47.25" x14ac:dyDescent="0.25">
      <c r="A386" s="40" t="s">
        <v>757</v>
      </c>
      <c r="B386" s="85" t="s">
        <v>768</v>
      </c>
      <c r="C386" s="74" t="s">
        <v>769</v>
      </c>
      <c r="D386" s="65" t="s">
        <v>32</v>
      </c>
      <c r="E386" s="108" t="s">
        <v>32</v>
      </c>
      <c r="F386" s="65" t="s">
        <v>32</v>
      </c>
      <c r="G386" s="65" t="s">
        <v>32</v>
      </c>
      <c r="H386" s="65">
        <f t="shared" si="134"/>
        <v>0</v>
      </c>
      <c r="I386" s="65" t="s">
        <v>32</v>
      </c>
      <c r="J386" s="65">
        <v>0.54232015999999994</v>
      </c>
      <c r="K386" s="108" t="s">
        <v>32</v>
      </c>
      <c r="L386" s="65">
        <v>-0.54232015999999994</v>
      </c>
      <c r="M386" s="65" t="s">
        <v>32</v>
      </c>
      <c r="N386" s="65">
        <v>0</v>
      </c>
      <c r="O386" s="65" t="s">
        <v>32</v>
      </c>
      <c r="P386" s="65">
        <v>0</v>
      </c>
      <c r="Q386" s="65" t="s">
        <v>32</v>
      </c>
      <c r="R386" s="65" t="s">
        <v>32</v>
      </c>
      <c r="S386" s="113" t="s">
        <v>32</v>
      </c>
      <c r="T386" s="49" t="s">
        <v>770</v>
      </c>
      <c r="W386" s="2"/>
    </row>
    <row r="387" spans="1:23" ht="47.25" x14ac:dyDescent="0.25">
      <c r="A387" s="22" t="s">
        <v>771</v>
      </c>
      <c r="B387" s="26" t="s">
        <v>159</v>
      </c>
      <c r="C387" s="24" t="s">
        <v>31</v>
      </c>
      <c r="D387" s="104">
        <f>SUM(D388)</f>
        <v>57.266824620000001</v>
      </c>
      <c r="E387" s="104">
        <f t="shared" ref="E387:R387" si="137">SUM(E388)</f>
        <v>0</v>
      </c>
      <c r="F387" s="104">
        <f t="shared" si="137"/>
        <v>57.266824620000001</v>
      </c>
      <c r="G387" s="104">
        <f t="shared" si="137"/>
        <v>6</v>
      </c>
      <c r="H387" s="104">
        <f t="shared" si="137"/>
        <v>1.79999244</v>
      </c>
      <c r="I387" s="104">
        <f t="shared" si="137"/>
        <v>0</v>
      </c>
      <c r="J387" s="104">
        <f t="shared" si="137"/>
        <v>0</v>
      </c>
      <c r="K387" s="104">
        <f t="shared" si="137"/>
        <v>0</v>
      </c>
      <c r="L387" s="104">
        <f t="shared" si="137"/>
        <v>0</v>
      </c>
      <c r="M387" s="104">
        <f t="shared" si="137"/>
        <v>1.79999244</v>
      </c>
      <c r="N387" s="104">
        <f t="shared" si="137"/>
        <v>1.79999244</v>
      </c>
      <c r="O387" s="104">
        <f t="shared" si="137"/>
        <v>4.2000075599999995</v>
      </c>
      <c r="P387" s="104">
        <f t="shared" si="137"/>
        <v>0</v>
      </c>
      <c r="Q387" s="104">
        <f t="shared" si="137"/>
        <v>55.466832180000004</v>
      </c>
      <c r="R387" s="104">
        <f t="shared" si="137"/>
        <v>-4.2000075599999995</v>
      </c>
      <c r="S387" s="25">
        <f t="shared" si="115"/>
        <v>-0.70000125999999996</v>
      </c>
      <c r="T387" s="101" t="s">
        <v>32</v>
      </c>
      <c r="W387" s="2"/>
    </row>
    <row r="388" spans="1:23" ht="47.25" x14ac:dyDescent="0.25">
      <c r="A388" s="43" t="s">
        <v>771</v>
      </c>
      <c r="B388" s="86" t="s">
        <v>772</v>
      </c>
      <c r="C388" s="87" t="s">
        <v>773</v>
      </c>
      <c r="D388" s="65">
        <v>57.266824620000001</v>
      </c>
      <c r="E388" s="65">
        <v>0</v>
      </c>
      <c r="F388" s="65">
        <v>57.266824620000001</v>
      </c>
      <c r="G388" s="65">
        <f t="shared" si="134"/>
        <v>6</v>
      </c>
      <c r="H388" s="65">
        <f>J388+L388+N388+P388</f>
        <v>1.79999244</v>
      </c>
      <c r="I388" s="65">
        <v>0</v>
      </c>
      <c r="J388" s="65">
        <v>0</v>
      </c>
      <c r="K388" s="65">
        <v>0</v>
      </c>
      <c r="L388" s="65">
        <v>0</v>
      </c>
      <c r="M388" s="65">
        <v>1.79999244</v>
      </c>
      <c r="N388" s="65">
        <v>1.79999244</v>
      </c>
      <c r="O388" s="65">
        <v>4.2000075599999995</v>
      </c>
      <c r="P388" s="65">
        <v>0</v>
      </c>
      <c r="Q388" s="65">
        <f>F388-H388</f>
        <v>55.466832180000004</v>
      </c>
      <c r="R388" s="65">
        <f>H388-(I388+K388+M388+O388)</f>
        <v>-4.2000075599999995</v>
      </c>
      <c r="S388" s="113">
        <f t="shared" si="115"/>
        <v>-0.70000125999999996</v>
      </c>
      <c r="T388" s="49" t="s">
        <v>774</v>
      </c>
      <c r="W388" s="2"/>
    </row>
    <row r="389" spans="1:23" ht="47.25" x14ac:dyDescent="0.25">
      <c r="A389" s="22" t="s">
        <v>775</v>
      </c>
      <c r="B389" s="26" t="s">
        <v>161</v>
      </c>
      <c r="C389" s="24" t="s">
        <v>31</v>
      </c>
      <c r="D389" s="104">
        <f>SUM(D390:D414)</f>
        <v>563.03323740600013</v>
      </c>
      <c r="E389" s="104">
        <f t="shared" ref="E389:R389" si="138">SUM(E390:E414)</f>
        <v>296.02179840000002</v>
      </c>
      <c r="F389" s="104">
        <f t="shared" si="138"/>
        <v>267.01143900599999</v>
      </c>
      <c r="G389" s="104">
        <f t="shared" si="138"/>
        <v>184.098961358</v>
      </c>
      <c r="H389" s="104">
        <f t="shared" si="138"/>
        <v>118.7088645</v>
      </c>
      <c r="I389" s="104">
        <f t="shared" si="138"/>
        <v>11.230810650000002</v>
      </c>
      <c r="J389" s="104">
        <f t="shared" si="138"/>
        <v>11.230810650000002</v>
      </c>
      <c r="K389" s="104">
        <f t="shared" si="138"/>
        <v>27.476907459999989</v>
      </c>
      <c r="L389" s="104">
        <f t="shared" si="138"/>
        <v>27.476907460000003</v>
      </c>
      <c r="M389" s="104">
        <f t="shared" si="138"/>
        <v>47.887400290000016</v>
      </c>
      <c r="N389" s="104">
        <f t="shared" si="138"/>
        <v>47.887400290000002</v>
      </c>
      <c r="O389" s="104">
        <f t="shared" si="138"/>
        <v>97.503842957999979</v>
      </c>
      <c r="P389" s="104">
        <f t="shared" si="138"/>
        <v>32.1137461</v>
      </c>
      <c r="Q389" s="104">
        <f t="shared" si="138"/>
        <v>148.30257450599998</v>
      </c>
      <c r="R389" s="104">
        <f t="shared" si="138"/>
        <v>-65.390096858000007</v>
      </c>
      <c r="S389" s="25">
        <f t="shared" si="115"/>
        <v>-0.35518992815414102</v>
      </c>
      <c r="T389" s="101" t="s">
        <v>32</v>
      </c>
      <c r="W389" s="2"/>
    </row>
    <row r="390" spans="1:23" ht="47.25" x14ac:dyDescent="0.25">
      <c r="A390" s="40" t="s">
        <v>775</v>
      </c>
      <c r="B390" s="66" t="s">
        <v>776</v>
      </c>
      <c r="C390" s="74" t="s">
        <v>777</v>
      </c>
      <c r="D390" s="65">
        <v>9.3498434100000001</v>
      </c>
      <c r="E390" s="65">
        <v>9.7394260500000005</v>
      </c>
      <c r="F390" s="65">
        <v>-0.38958264000000004</v>
      </c>
      <c r="G390" s="65">
        <f t="shared" ref="G390:H405" si="139">I390+K390+M390+O390</f>
        <v>-0.38958264000000004</v>
      </c>
      <c r="H390" s="65">
        <f t="shared" si="139"/>
        <v>-0.38958264000000004</v>
      </c>
      <c r="I390" s="65">
        <v>0</v>
      </c>
      <c r="J390" s="65">
        <v>0</v>
      </c>
      <c r="K390" s="65">
        <v>0</v>
      </c>
      <c r="L390" s="65">
        <v>0</v>
      </c>
      <c r="M390" s="65">
        <v>0</v>
      </c>
      <c r="N390" s="65">
        <v>0</v>
      </c>
      <c r="O390" s="65">
        <v>-0.38958264000000004</v>
      </c>
      <c r="P390" s="65">
        <v>-0.38958264000000004</v>
      </c>
      <c r="Q390" s="65">
        <f t="shared" ref="Q390:Q414" si="140">F390-H390</f>
        <v>0</v>
      </c>
      <c r="R390" s="65">
        <f t="shared" ref="R390:R414" si="141">H390-(I390+K390+M390+O390)</f>
        <v>0</v>
      </c>
      <c r="S390" s="113">
        <f t="shared" si="115"/>
        <v>0</v>
      </c>
      <c r="T390" s="49" t="s">
        <v>32</v>
      </c>
      <c r="W390" s="2"/>
    </row>
    <row r="391" spans="1:23" ht="47.25" x14ac:dyDescent="0.25">
      <c r="A391" s="40" t="s">
        <v>775</v>
      </c>
      <c r="B391" s="48" t="s">
        <v>778</v>
      </c>
      <c r="C391" s="74" t="s">
        <v>779</v>
      </c>
      <c r="D391" s="110">
        <v>21.957916879999999</v>
      </c>
      <c r="E391" s="108">
        <v>20.859648679999999</v>
      </c>
      <c r="F391" s="65">
        <f>D391-E391</f>
        <v>1.0982681999999997</v>
      </c>
      <c r="G391" s="65">
        <f t="shared" si="139"/>
        <v>1.0982681999999999</v>
      </c>
      <c r="H391" s="65">
        <f t="shared" si="139"/>
        <v>1.0982681999999999</v>
      </c>
      <c r="I391" s="65">
        <v>1.0982681999999999</v>
      </c>
      <c r="J391" s="65">
        <v>1.0982681999999999</v>
      </c>
      <c r="K391" s="108">
        <v>0</v>
      </c>
      <c r="L391" s="65">
        <v>0</v>
      </c>
      <c r="M391" s="65">
        <v>0</v>
      </c>
      <c r="N391" s="65">
        <v>0</v>
      </c>
      <c r="O391" s="65">
        <v>0</v>
      </c>
      <c r="P391" s="65">
        <v>0</v>
      </c>
      <c r="Q391" s="65">
        <f t="shared" si="140"/>
        <v>0</v>
      </c>
      <c r="R391" s="65">
        <f t="shared" si="141"/>
        <v>0</v>
      </c>
      <c r="S391" s="113">
        <f t="shared" si="115"/>
        <v>0</v>
      </c>
      <c r="T391" s="49" t="s">
        <v>32</v>
      </c>
      <c r="W391" s="2"/>
    </row>
    <row r="392" spans="1:23" ht="47.25" x14ac:dyDescent="0.25">
      <c r="A392" s="40" t="s">
        <v>775</v>
      </c>
      <c r="B392" s="48" t="s">
        <v>780</v>
      </c>
      <c r="C392" s="74" t="s">
        <v>781</v>
      </c>
      <c r="D392" s="110">
        <v>13.675367530000003</v>
      </c>
      <c r="E392" s="108">
        <v>15.074150310000002</v>
      </c>
      <c r="F392" s="65">
        <v>-1.3987827799999999</v>
      </c>
      <c r="G392" s="65">
        <f t="shared" si="139"/>
        <v>-1.3987827799999999</v>
      </c>
      <c r="H392" s="65">
        <f t="shared" si="139"/>
        <v>-1.3987827799999997</v>
      </c>
      <c r="I392" s="65">
        <v>0</v>
      </c>
      <c r="J392" s="65">
        <v>0</v>
      </c>
      <c r="K392" s="108">
        <v>0</v>
      </c>
      <c r="L392" s="65">
        <v>0</v>
      </c>
      <c r="M392" s="65">
        <v>0</v>
      </c>
      <c r="N392" s="65">
        <v>0</v>
      </c>
      <c r="O392" s="65">
        <v>-1.3987827799999999</v>
      </c>
      <c r="P392" s="65">
        <v>-1.3987827799999997</v>
      </c>
      <c r="Q392" s="65">
        <f t="shared" si="140"/>
        <v>0</v>
      </c>
      <c r="R392" s="65">
        <f t="shared" si="141"/>
        <v>0</v>
      </c>
      <c r="S392" s="113">
        <f t="shared" si="115"/>
        <v>0</v>
      </c>
      <c r="T392" s="49" t="s">
        <v>32</v>
      </c>
      <c r="W392" s="2"/>
    </row>
    <row r="393" spans="1:23" ht="47.25" x14ac:dyDescent="0.25">
      <c r="A393" s="40" t="s">
        <v>775</v>
      </c>
      <c r="B393" s="48" t="s">
        <v>782</v>
      </c>
      <c r="C393" s="74" t="s">
        <v>783</v>
      </c>
      <c r="D393" s="110">
        <v>31.711434480000001</v>
      </c>
      <c r="E393" s="108">
        <v>32.02955661</v>
      </c>
      <c r="F393" s="65">
        <v>-0.31812212999999989</v>
      </c>
      <c r="G393" s="65">
        <f t="shared" si="139"/>
        <v>-0.31812213</v>
      </c>
      <c r="H393" s="65">
        <f t="shared" si="139"/>
        <v>-0.31812213</v>
      </c>
      <c r="I393" s="65">
        <v>0</v>
      </c>
      <c r="J393" s="65">
        <v>0</v>
      </c>
      <c r="K393" s="108">
        <v>0</v>
      </c>
      <c r="L393" s="65">
        <v>0</v>
      </c>
      <c r="M393" s="65">
        <v>0</v>
      </c>
      <c r="N393" s="65">
        <v>0</v>
      </c>
      <c r="O393" s="65">
        <v>-0.31812213</v>
      </c>
      <c r="P393" s="65">
        <v>-0.31812213</v>
      </c>
      <c r="Q393" s="65">
        <f t="shared" si="140"/>
        <v>0</v>
      </c>
      <c r="R393" s="65">
        <f t="shared" si="141"/>
        <v>0</v>
      </c>
      <c r="S393" s="113">
        <f t="shared" si="115"/>
        <v>0</v>
      </c>
      <c r="T393" s="49" t="s">
        <v>32</v>
      </c>
      <c r="W393" s="2"/>
    </row>
    <row r="394" spans="1:23" ht="47.25" x14ac:dyDescent="0.25">
      <c r="A394" s="40" t="s">
        <v>775</v>
      </c>
      <c r="B394" s="48" t="s">
        <v>784</v>
      </c>
      <c r="C394" s="74" t="s">
        <v>785</v>
      </c>
      <c r="D394" s="110">
        <v>9.5425094700000006</v>
      </c>
      <c r="E394" s="108">
        <v>10.16386185</v>
      </c>
      <c r="F394" s="65">
        <v>-0.62135238000000004</v>
      </c>
      <c r="G394" s="65">
        <f t="shared" si="139"/>
        <v>-0.62135238000000004</v>
      </c>
      <c r="H394" s="65">
        <f t="shared" si="139"/>
        <v>-0.62135238000000004</v>
      </c>
      <c r="I394" s="65">
        <v>0</v>
      </c>
      <c r="J394" s="65">
        <v>0</v>
      </c>
      <c r="K394" s="108">
        <v>0</v>
      </c>
      <c r="L394" s="65">
        <v>0</v>
      </c>
      <c r="M394" s="65">
        <v>0</v>
      </c>
      <c r="N394" s="65">
        <v>0</v>
      </c>
      <c r="O394" s="65">
        <v>-0.62135238000000004</v>
      </c>
      <c r="P394" s="65">
        <v>-0.62135238000000004</v>
      </c>
      <c r="Q394" s="65">
        <f t="shared" si="140"/>
        <v>0</v>
      </c>
      <c r="R394" s="65">
        <f t="shared" si="141"/>
        <v>0</v>
      </c>
      <c r="S394" s="113">
        <f t="shared" si="115"/>
        <v>0</v>
      </c>
      <c r="T394" s="49" t="s">
        <v>32</v>
      </c>
      <c r="W394" s="2"/>
    </row>
    <row r="395" spans="1:23" ht="63" x14ac:dyDescent="0.25">
      <c r="A395" s="40" t="s">
        <v>775</v>
      </c>
      <c r="B395" s="48" t="s">
        <v>786</v>
      </c>
      <c r="C395" s="74" t="s">
        <v>787</v>
      </c>
      <c r="D395" s="110">
        <v>53.632911280000002</v>
      </c>
      <c r="E395" s="108">
        <v>56.080622419999997</v>
      </c>
      <c r="F395" s="65">
        <f>D395-E395</f>
        <v>-2.4477111399999956</v>
      </c>
      <c r="G395" s="65">
        <f t="shared" si="139"/>
        <v>-2.44771114</v>
      </c>
      <c r="H395" s="65">
        <f t="shared" si="139"/>
        <v>-2.44771114</v>
      </c>
      <c r="I395" s="65">
        <v>0</v>
      </c>
      <c r="J395" s="65">
        <v>0</v>
      </c>
      <c r="K395" s="108">
        <v>0</v>
      </c>
      <c r="L395" s="65">
        <v>0</v>
      </c>
      <c r="M395" s="65">
        <v>0</v>
      </c>
      <c r="N395" s="65">
        <v>0</v>
      </c>
      <c r="O395" s="65">
        <v>-2.44771114</v>
      </c>
      <c r="P395" s="65">
        <v>-2.44771114</v>
      </c>
      <c r="Q395" s="65">
        <f t="shared" si="140"/>
        <v>4.4408920985006262E-15</v>
      </c>
      <c r="R395" s="65">
        <f t="shared" si="141"/>
        <v>0</v>
      </c>
      <c r="S395" s="113">
        <f t="shared" si="115"/>
        <v>0</v>
      </c>
      <c r="T395" s="49" t="s">
        <v>32</v>
      </c>
      <c r="W395" s="2"/>
    </row>
    <row r="396" spans="1:23" ht="63" x14ac:dyDescent="0.25">
      <c r="A396" s="40" t="s">
        <v>775</v>
      </c>
      <c r="B396" s="48" t="s">
        <v>788</v>
      </c>
      <c r="C396" s="74" t="s">
        <v>789</v>
      </c>
      <c r="D396" s="110">
        <v>38.321067200000002</v>
      </c>
      <c r="E396" s="108">
        <v>36.871210160000004</v>
      </c>
      <c r="F396" s="65">
        <f>D396-E396</f>
        <v>1.4498570399999977</v>
      </c>
      <c r="G396" s="65">
        <f t="shared" si="139"/>
        <v>1.4498570400000002</v>
      </c>
      <c r="H396" s="65">
        <f t="shared" si="139"/>
        <v>1.2998570400000002</v>
      </c>
      <c r="I396" s="65">
        <v>1.4498570400000002</v>
      </c>
      <c r="J396" s="65">
        <v>1.4498570400000002</v>
      </c>
      <c r="K396" s="108">
        <v>0</v>
      </c>
      <c r="L396" s="65">
        <v>0</v>
      </c>
      <c r="M396" s="65">
        <v>0</v>
      </c>
      <c r="N396" s="65">
        <v>0</v>
      </c>
      <c r="O396" s="65">
        <v>0</v>
      </c>
      <c r="P396" s="65">
        <v>-0.15</v>
      </c>
      <c r="Q396" s="65">
        <f t="shared" si="140"/>
        <v>0.14999999999999747</v>
      </c>
      <c r="R396" s="65">
        <f t="shared" si="141"/>
        <v>-0.14999999999999991</v>
      </c>
      <c r="S396" s="113">
        <f t="shared" si="115"/>
        <v>-0.10345847615431097</v>
      </c>
      <c r="T396" s="49" t="s">
        <v>714</v>
      </c>
      <c r="W396" s="2"/>
    </row>
    <row r="397" spans="1:23" ht="47.25" x14ac:dyDescent="0.25">
      <c r="A397" s="43" t="s">
        <v>775</v>
      </c>
      <c r="B397" s="86" t="s">
        <v>790</v>
      </c>
      <c r="C397" s="83" t="s">
        <v>791</v>
      </c>
      <c r="D397" s="110">
        <v>6.0303080399999986</v>
      </c>
      <c r="E397" s="108">
        <v>5.7866992799999988</v>
      </c>
      <c r="F397" s="65">
        <v>0.24360875999999987</v>
      </c>
      <c r="G397" s="65">
        <f t="shared" si="139"/>
        <v>0.24360876000000001</v>
      </c>
      <c r="H397" s="65">
        <f t="shared" si="139"/>
        <v>0.24360875999999998</v>
      </c>
      <c r="I397" s="65">
        <v>0.24360876000000001</v>
      </c>
      <c r="J397" s="65">
        <v>0.24360875999999998</v>
      </c>
      <c r="K397" s="108">
        <v>0</v>
      </c>
      <c r="L397" s="65">
        <v>0</v>
      </c>
      <c r="M397" s="65">
        <v>0</v>
      </c>
      <c r="N397" s="65">
        <v>0</v>
      </c>
      <c r="O397" s="65">
        <v>0</v>
      </c>
      <c r="P397" s="65">
        <v>0</v>
      </c>
      <c r="Q397" s="65">
        <f t="shared" si="140"/>
        <v>0</v>
      </c>
      <c r="R397" s="65">
        <f t="shared" si="141"/>
        <v>0</v>
      </c>
      <c r="S397" s="113">
        <f t="shared" si="115"/>
        <v>0</v>
      </c>
      <c r="T397" s="49" t="s">
        <v>32</v>
      </c>
      <c r="W397" s="2"/>
    </row>
    <row r="398" spans="1:23" ht="47.25" x14ac:dyDescent="0.25">
      <c r="A398" s="40" t="s">
        <v>775</v>
      </c>
      <c r="B398" s="48" t="s">
        <v>792</v>
      </c>
      <c r="C398" s="74" t="s">
        <v>793</v>
      </c>
      <c r="D398" s="110">
        <v>13.390800879999999</v>
      </c>
      <c r="E398" s="108">
        <v>12.902897979999999</v>
      </c>
      <c r="F398" s="65">
        <f t="shared" ref="F398:F414" si="142">D398-E398</f>
        <v>0.48790289999999992</v>
      </c>
      <c r="G398" s="65">
        <f t="shared" si="139"/>
        <v>0.48790290000000003</v>
      </c>
      <c r="H398" s="65">
        <f t="shared" si="139"/>
        <v>0.48790289999999997</v>
      </c>
      <c r="I398" s="65">
        <v>0.48790290000000003</v>
      </c>
      <c r="J398" s="65">
        <v>0.48790289999999997</v>
      </c>
      <c r="K398" s="108">
        <v>0</v>
      </c>
      <c r="L398" s="65">
        <v>0</v>
      </c>
      <c r="M398" s="65">
        <v>0</v>
      </c>
      <c r="N398" s="65">
        <v>0</v>
      </c>
      <c r="O398" s="65">
        <v>0</v>
      </c>
      <c r="P398" s="65">
        <v>0</v>
      </c>
      <c r="Q398" s="65">
        <f t="shared" si="140"/>
        <v>0</v>
      </c>
      <c r="R398" s="65">
        <f t="shared" si="141"/>
        <v>0</v>
      </c>
      <c r="S398" s="113">
        <f t="shared" si="115"/>
        <v>0</v>
      </c>
      <c r="T398" s="49" t="s">
        <v>32</v>
      </c>
      <c r="W398" s="2"/>
    </row>
    <row r="399" spans="1:23" ht="47.25" x14ac:dyDescent="0.25">
      <c r="A399" s="40" t="s">
        <v>775</v>
      </c>
      <c r="B399" s="48" t="s">
        <v>794</v>
      </c>
      <c r="C399" s="74" t="s">
        <v>795</v>
      </c>
      <c r="D399" s="110">
        <v>13.510114530000001</v>
      </c>
      <c r="E399" s="108">
        <v>12.893727030000001</v>
      </c>
      <c r="F399" s="65">
        <f t="shared" si="142"/>
        <v>0.61638750000000009</v>
      </c>
      <c r="G399" s="65">
        <f t="shared" si="139"/>
        <v>0.61638750000000009</v>
      </c>
      <c r="H399" s="65">
        <f t="shared" si="139"/>
        <v>0.61638750000000009</v>
      </c>
      <c r="I399" s="65">
        <v>0.61638750000000009</v>
      </c>
      <c r="J399" s="65">
        <v>0.61638750000000009</v>
      </c>
      <c r="K399" s="108">
        <v>0</v>
      </c>
      <c r="L399" s="65">
        <v>0</v>
      </c>
      <c r="M399" s="65">
        <v>0</v>
      </c>
      <c r="N399" s="65">
        <v>0</v>
      </c>
      <c r="O399" s="65">
        <v>0</v>
      </c>
      <c r="P399" s="65">
        <v>0</v>
      </c>
      <c r="Q399" s="65">
        <f t="shared" si="140"/>
        <v>0</v>
      </c>
      <c r="R399" s="65">
        <f t="shared" si="141"/>
        <v>0</v>
      </c>
      <c r="S399" s="113">
        <f t="shared" si="115"/>
        <v>0</v>
      </c>
      <c r="T399" s="49" t="s">
        <v>32</v>
      </c>
      <c r="W399" s="2"/>
    </row>
    <row r="400" spans="1:23" ht="47.25" x14ac:dyDescent="0.25">
      <c r="A400" s="40" t="s">
        <v>775</v>
      </c>
      <c r="B400" s="48" t="s">
        <v>796</v>
      </c>
      <c r="C400" s="74" t="s">
        <v>797</v>
      </c>
      <c r="D400" s="110">
        <v>18.946297610000006</v>
      </c>
      <c r="E400" s="108">
        <v>18.138155510000004</v>
      </c>
      <c r="F400" s="65">
        <f t="shared" si="142"/>
        <v>0.80814210000000131</v>
      </c>
      <c r="G400" s="65">
        <f t="shared" si="139"/>
        <v>0.80814209999999997</v>
      </c>
      <c r="H400" s="65">
        <f t="shared" si="139"/>
        <v>0.80814209999999997</v>
      </c>
      <c r="I400" s="65">
        <v>0.80814209999999997</v>
      </c>
      <c r="J400" s="65">
        <v>0.80814209999999997</v>
      </c>
      <c r="K400" s="108">
        <v>0</v>
      </c>
      <c r="L400" s="65">
        <v>0</v>
      </c>
      <c r="M400" s="65">
        <v>0</v>
      </c>
      <c r="N400" s="65">
        <v>0</v>
      </c>
      <c r="O400" s="65">
        <v>0</v>
      </c>
      <c r="P400" s="65">
        <v>0</v>
      </c>
      <c r="Q400" s="65">
        <f t="shared" si="140"/>
        <v>1.3322676295501878E-15</v>
      </c>
      <c r="R400" s="65">
        <f t="shared" si="141"/>
        <v>0</v>
      </c>
      <c r="S400" s="113">
        <f t="shared" si="115"/>
        <v>0</v>
      </c>
      <c r="T400" s="49" t="s">
        <v>32</v>
      </c>
      <c r="W400" s="2"/>
    </row>
    <row r="401" spans="1:27" ht="47.25" x14ac:dyDescent="0.25">
      <c r="A401" s="40" t="s">
        <v>775</v>
      </c>
      <c r="B401" s="48" t="s">
        <v>798</v>
      </c>
      <c r="C401" s="74" t="s">
        <v>799</v>
      </c>
      <c r="D401" s="110">
        <v>16.976043790000002</v>
      </c>
      <c r="E401" s="108">
        <v>15.651981310000002</v>
      </c>
      <c r="F401" s="65">
        <f t="shared" si="142"/>
        <v>1.3240624800000003</v>
      </c>
      <c r="G401" s="65">
        <f t="shared" si="139"/>
        <v>1.32406248</v>
      </c>
      <c r="H401" s="65">
        <f t="shared" si="139"/>
        <v>1.32406248</v>
      </c>
      <c r="I401" s="65">
        <v>1.32406248</v>
      </c>
      <c r="J401" s="65">
        <v>1.32406248</v>
      </c>
      <c r="K401" s="65">
        <v>0</v>
      </c>
      <c r="L401" s="65">
        <v>0</v>
      </c>
      <c r="M401" s="65">
        <v>0</v>
      </c>
      <c r="N401" s="65">
        <v>0</v>
      </c>
      <c r="O401" s="65">
        <v>0</v>
      </c>
      <c r="P401" s="65">
        <v>0</v>
      </c>
      <c r="Q401" s="65">
        <f t="shared" si="140"/>
        <v>0</v>
      </c>
      <c r="R401" s="65">
        <f t="shared" si="141"/>
        <v>0</v>
      </c>
      <c r="S401" s="113">
        <f t="shared" si="115"/>
        <v>0</v>
      </c>
      <c r="T401" s="49" t="s">
        <v>32</v>
      </c>
      <c r="W401" s="2"/>
    </row>
    <row r="402" spans="1:27" ht="94.5" x14ac:dyDescent="0.25">
      <c r="A402" s="40" t="s">
        <v>775</v>
      </c>
      <c r="B402" s="48" t="s">
        <v>800</v>
      </c>
      <c r="C402" s="74" t="s">
        <v>801</v>
      </c>
      <c r="D402" s="110">
        <v>26.671949999999999</v>
      </c>
      <c r="E402" s="108">
        <v>0</v>
      </c>
      <c r="F402" s="65">
        <f t="shared" si="142"/>
        <v>26.671949999999999</v>
      </c>
      <c r="G402" s="65">
        <f t="shared" si="139"/>
        <v>19.97195</v>
      </c>
      <c r="H402" s="65">
        <f t="shared" si="139"/>
        <v>10.6169303</v>
      </c>
      <c r="I402" s="65">
        <v>0.27057292999999993</v>
      </c>
      <c r="J402" s="65">
        <v>0.27057293000000004</v>
      </c>
      <c r="K402" s="108">
        <v>7.0961809999999996</v>
      </c>
      <c r="L402" s="65">
        <v>7.0961809999999996</v>
      </c>
      <c r="M402" s="65">
        <v>0.28474440000000012</v>
      </c>
      <c r="N402" s="65">
        <v>0.28474439999999995</v>
      </c>
      <c r="O402" s="65">
        <v>12.320451670000001</v>
      </c>
      <c r="P402" s="65">
        <v>2.96543197</v>
      </c>
      <c r="Q402" s="65">
        <f t="shared" si="140"/>
        <v>16.055019699999999</v>
      </c>
      <c r="R402" s="65">
        <f t="shared" si="141"/>
        <v>-9.3550196999999997</v>
      </c>
      <c r="S402" s="113">
        <f t="shared" si="115"/>
        <v>-0.46840792711778267</v>
      </c>
      <c r="T402" s="49" t="s">
        <v>802</v>
      </c>
      <c r="W402" s="2"/>
    </row>
    <row r="403" spans="1:27" ht="47.25" x14ac:dyDescent="0.25">
      <c r="A403" s="40" t="s">
        <v>775</v>
      </c>
      <c r="B403" s="48" t="s">
        <v>803</v>
      </c>
      <c r="C403" s="74" t="s">
        <v>804</v>
      </c>
      <c r="D403" s="110">
        <v>23.7438</v>
      </c>
      <c r="E403" s="108">
        <v>0</v>
      </c>
      <c r="F403" s="65">
        <f t="shared" si="142"/>
        <v>23.7438</v>
      </c>
      <c r="G403" s="65">
        <f t="shared" si="139"/>
        <v>20.7438</v>
      </c>
      <c r="H403" s="65">
        <f t="shared" si="139"/>
        <v>20.756924129999998</v>
      </c>
      <c r="I403" s="65">
        <v>0.20452675000000003</v>
      </c>
      <c r="J403" s="65">
        <v>0.20452675000000003</v>
      </c>
      <c r="K403" s="108">
        <v>2.6792068300000005</v>
      </c>
      <c r="L403" s="65">
        <v>2.6792068299999996</v>
      </c>
      <c r="M403" s="65">
        <v>15.113364899999999</v>
      </c>
      <c r="N403" s="65">
        <v>15.113364899999999</v>
      </c>
      <c r="O403" s="65">
        <v>2.7467015200000002</v>
      </c>
      <c r="P403" s="65">
        <v>2.7598256499999998</v>
      </c>
      <c r="Q403" s="65">
        <f t="shared" si="140"/>
        <v>2.9868758700000022</v>
      </c>
      <c r="R403" s="65">
        <f t="shared" si="141"/>
        <v>1.3124129999997791E-2</v>
      </c>
      <c r="S403" s="113">
        <f t="shared" si="115"/>
        <v>6.326772336793544E-4</v>
      </c>
      <c r="T403" s="49" t="s">
        <v>32</v>
      </c>
      <c r="W403" s="2"/>
    </row>
    <row r="404" spans="1:27" ht="47.25" x14ac:dyDescent="0.25">
      <c r="A404" s="40" t="s">
        <v>775</v>
      </c>
      <c r="B404" s="48" t="s">
        <v>805</v>
      </c>
      <c r="C404" s="74" t="s">
        <v>806</v>
      </c>
      <c r="D404" s="110">
        <v>15.5444</v>
      </c>
      <c r="E404" s="108">
        <v>0</v>
      </c>
      <c r="F404" s="65">
        <f t="shared" si="142"/>
        <v>15.5444</v>
      </c>
      <c r="G404" s="65">
        <f t="shared" si="139"/>
        <v>15.544399999999998</v>
      </c>
      <c r="H404" s="65">
        <f t="shared" si="139"/>
        <v>11.939751999999999</v>
      </c>
      <c r="I404" s="65">
        <v>0.17406462</v>
      </c>
      <c r="J404" s="65">
        <v>0.17406462</v>
      </c>
      <c r="K404" s="108">
        <v>4.0223497500000001</v>
      </c>
      <c r="L404" s="65">
        <v>4.0223497499999992</v>
      </c>
      <c r="M404" s="65">
        <v>7.6452098399999997</v>
      </c>
      <c r="N404" s="65">
        <v>7.6452098399999997</v>
      </c>
      <c r="O404" s="65">
        <v>3.7027757899999987</v>
      </c>
      <c r="P404" s="65">
        <v>9.8127789999999951E-2</v>
      </c>
      <c r="Q404" s="65">
        <f t="shared" si="140"/>
        <v>3.604648000000001</v>
      </c>
      <c r="R404" s="65">
        <f t="shared" si="141"/>
        <v>-3.6046479999999992</v>
      </c>
      <c r="S404" s="113">
        <f t="shared" si="115"/>
        <v>-0.23189367231929181</v>
      </c>
      <c r="T404" s="49" t="s">
        <v>714</v>
      </c>
      <c r="W404" s="2"/>
    </row>
    <row r="405" spans="1:27" ht="47.25" x14ac:dyDescent="0.25">
      <c r="A405" s="40" t="s">
        <v>775</v>
      </c>
      <c r="B405" s="48" t="s">
        <v>807</v>
      </c>
      <c r="C405" s="74" t="s">
        <v>808</v>
      </c>
      <c r="D405" s="110">
        <v>25.9542</v>
      </c>
      <c r="E405" s="108">
        <v>0</v>
      </c>
      <c r="F405" s="65">
        <f t="shared" si="142"/>
        <v>25.9542</v>
      </c>
      <c r="G405" s="65">
        <f t="shared" si="139"/>
        <v>20.954199999999997</v>
      </c>
      <c r="H405" s="65">
        <f t="shared" si="139"/>
        <v>23.599566039999999</v>
      </c>
      <c r="I405" s="65">
        <v>0.20720027000000002</v>
      </c>
      <c r="J405" s="65">
        <v>0.20720026999999999</v>
      </c>
      <c r="K405" s="108">
        <v>4.1109082999999895</v>
      </c>
      <c r="L405" s="65">
        <v>4.1109083000000002</v>
      </c>
      <c r="M405" s="65">
        <v>10.201321320000012</v>
      </c>
      <c r="N405" s="65">
        <v>10.20132132</v>
      </c>
      <c r="O405" s="65">
        <v>6.4347701099999952</v>
      </c>
      <c r="P405" s="65">
        <v>9.0801361499999995</v>
      </c>
      <c r="Q405" s="65">
        <f t="shared" si="140"/>
        <v>2.354633960000001</v>
      </c>
      <c r="R405" s="65">
        <f t="shared" si="141"/>
        <v>2.6453660400000025</v>
      </c>
      <c r="S405" s="113">
        <f t="shared" si="115"/>
        <v>0.12624514608049953</v>
      </c>
      <c r="T405" s="49" t="s">
        <v>809</v>
      </c>
      <c r="W405" s="2"/>
      <c r="AA405" s="35"/>
    </row>
    <row r="406" spans="1:27" ht="47.25" x14ac:dyDescent="0.25">
      <c r="A406" s="40" t="s">
        <v>775</v>
      </c>
      <c r="B406" s="48" t="s">
        <v>810</v>
      </c>
      <c r="C406" s="74" t="s">
        <v>811</v>
      </c>
      <c r="D406" s="110">
        <v>5.0371999999999995</v>
      </c>
      <c r="E406" s="108">
        <v>0</v>
      </c>
      <c r="F406" s="65">
        <f t="shared" si="142"/>
        <v>5.0371999999999995</v>
      </c>
      <c r="G406" s="65">
        <f t="shared" ref="G406:H414" si="143">I406+K406+M406+O406</f>
        <v>5.0371999999999995</v>
      </c>
      <c r="H406" s="65">
        <f t="shared" si="143"/>
        <v>4.6033839599999995</v>
      </c>
      <c r="I406" s="65">
        <v>4.7959110000000013E-2</v>
      </c>
      <c r="J406" s="65">
        <v>4.7959110000000013E-2</v>
      </c>
      <c r="K406" s="108">
        <v>1.2294417699999998</v>
      </c>
      <c r="L406" s="65">
        <v>1.22944177</v>
      </c>
      <c r="M406" s="65">
        <v>0.12908517000000019</v>
      </c>
      <c r="N406" s="65">
        <v>0.12908517000000005</v>
      </c>
      <c r="O406" s="65">
        <v>3.6307139499999996</v>
      </c>
      <c r="P406" s="65">
        <v>3.1968979099999997</v>
      </c>
      <c r="Q406" s="65">
        <f t="shared" si="140"/>
        <v>0.43381603999999996</v>
      </c>
      <c r="R406" s="65">
        <f t="shared" si="141"/>
        <v>-0.43381603999999996</v>
      </c>
      <c r="S406" s="113">
        <f t="shared" ref="S406:S470" si="144">R406/(I406+K406+M406+O406)</f>
        <v>-8.6122456920511389E-2</v>
      </c>
      <c r="T406" s="49" t="s">
        <v>32</v>
      </c>
      <c r="W406" s="2"/>
    </row>
    <row r="407" spans="1:27" ht="94.5" x14ac:dyDescent="0.25">
      <c r="A407" s="40" t="s">
        <v>775</v>
      </c>
      <c r="B407" s="48" t="s">
        <v>812</v>
      </c>
      <c r="C407" s="74" t="s">
        <v>813</v>
      </c>
      <c r="D407" s="110">
        <v>30.213071408000001</v>
      </c>
      <c r="E407" s="108">
        <v>0</v>
      </c>
      <c r="F407" s="65">
        <f t="shared" si="142"/>
        <v>30.213071408000001</v>
      </c>
      <c r="G407" s="65">
        <f t="shared" si="143"/>
        <v>30.213071408000001</v>
      </c>
      <c r="H407" s="65">
        <f t="shared" si="143"/>
        <v>33.343498799999999</v>
      </c>
      <c r="I407" s="65">
        <v>0.19054906999999999</v>
      </c>
      <c r="J407" s="65">
        <v>0.19054906999999999</v>
      </c>
      <c r="K407" s="108">
        <v>7.1615451099999996</v>
      </c>
      <c r="L407" s="65">
        <v>7.1615451099999996</v>
      </c>
      <c r="M407" s="65">
        <v>10.990161860000001</v>
      </c>
      <c r="N407" s="65">
        <v>10.990161859999999</v>
      </c>
      <c r="O407" s="65">
        <v>11.870815367999999</v>
      </c>
      <c r="P407" s="65">
        <v>15.00124276</v>
      </c>
      <c r="Q407" s="65">
        <f t="shared" si="140"/>
        <v>-3.1304273919999979</v>
      </c>
      <c r="R407" s="65">
        <f t="shared" si="141"/>
        <v>3.1304273919999979</v>
      </c>
      <c r="S407" s="113">
        <f t="shared" si="144"/>
        <v>0.10361169011009931</v>
      </c>
      <c r="T407" s="49" t="s">
        <v>814</v>
      </c>
      <c r="W407" s="2"/>
    </row>
    <row r="408" spans="1:27" ht="63" x14ac:dyDescent="0.25">
      <c r="A408" s="40" t="s">
        <v>775</v>
      </c>
      <c r="B408" s="48" t="s">
        <v>815</v>
      </c>
      <c r="C408" s="74" t="s">
        <v>816</v>
      </c>
      <c r="D408" s="110">
        <v>36.754784000000001</v>
      </c>
      <c r="E408" s="108">
        <v>0</v>
      </c>
      <c r="F408" s="65">
        <f t="shared" si="142"/>
        <v>36.754784000000001</v>
      </c>
      <c r="G408" s="65">
        <f t="shared" si="143"/>
        <v>33.234100000000005</v>
      </c>
      <c r="H408" s="65">
        <f t="shared" si="143"/>
        <v>0</v>
      </c>
      <c r="I408" s="65">
        <v>0</v>
      </c>
      <c r="J408" s="65">
        <v>0</v>
      </c>
      <c r="K408" s="108">
        <v>0</v>
      </c>
      <c r="L408" s="65">
        <v>0</v>
      </c>
      <c r="M408" s="65">
        <v>0</v>
      </c>
      <c r="N408" s="65">
        <v>0</v>
      </c>
      <c r="O408" s="65">
        <v>33.234100000000005</v>
      </c>
      <c r="P408" s="65">
        <v>0</v>
      </c>
      <c r="Q408" s="65">
        <f t="shared" si="140"/>
        <v>36.754784000000001</v>
      </c>
      <c r="R408" s="65">
        <f t="shared" si="141"/>
        <v>-33.234100000000005</v>
      </c>
      <c r="S408" s="113">
        <f t="shared" si="144"/>
        <v>-1</v>
      </c>
      <c r="T408" s="49" t="s">
        <v>817</v>
      </c>
      <c r="W408" s="2"/>
    </row>
    <row r="409" spans="1:27" ht="47.25" x14ac:dyDescent="0.25">
      <c r="A409" s="40" t="s">
        <v>775</v>
      </c>
      <c r="B409" s="48" t="s">
        <v>818</v>
      </c>
      <c r="C409" s="74" t="s">
        <v>819</v>
      </c>
      <c r="D409" s="110">
        <v>8.7329142500000003</v>
      </c>
      <c r="E409" s="108">
        <v>8.6027090699999995</v>
      </c>
      <c r="F409" s="65">
        <f t="shared" si="142"/>
        <v>0.13020518000000081</v>
      </c>
      <c r="G409" s="65">
        <f t="shared" si="143"/>
        <v>0.13020518</v>
      </c>
      <c r="H409" s="65">
        <f t="shared" si="143"/>
        <v>0.13020518</v>
      </c>
      <c r="I409" s="65">
        <v>0.13020518</v>
      </c>
      <c r="J409" s="65">
        <v>0.13020518</v>
      </c>
      <c r="K409" s="108">
        <v>0</v>
      </c>
      <c r="L409" s="65">
        <v>0</v>
      </c>
      <c r="M409" s="65">
        <v>0</v>
      </c>
      <c r="N409" s="65">
        <v>0</v>
      </c>
      <c r="O409" s="65">
        <v>0</v>
      </c>
      <c r="P409" s="65">
        <v>0</v>
      </c>
      <c r="Q409" s="65">
        <f t="shared" si="140"/>
        <v>8.0491169285323849E-16</v>
      </c>
      <c r="R409" s="65">
        <f t="shared" si="141"/>
        <v>0</v>
      </c>
      <c r="S409" s="113">
        <f t="shared" si="144"/>
        <v>0</v>
      </c>
      <c r="T409" s="49" t="s">
        <v>32</v>
      </c>
      <c r="W409" s="2"/>
    </row>
    <row r="410" spans="1:27" ht="47.25" x14ac:dyDescent="0.25">
      <c r="A410" s="40" t="s">
        <v>775</v>
      </c>
      <c r="B410" s="48" t="s">
        <v>820</v>
      </c>
      <c r="C410" s="74" t="s">
        <v>821</v>
      </c>
      <c r="D410" s="110">
        <v>9.9092035200000019</v>
      </c>
      <c r="E410" s="108">
        <v>9.0885003600000012</v>
      </c>
      <c r="F410" s="65">
        <f t="shared" si="142"/>
        <v>0.82070316000000076</v>
      </c>
      <c r="G410" s="65">
        <f t="shared" si="143"/>
        <v>0.82070315999999999</v>
      </c>
      <c r="H410" s="65">
        <f t="shared" si="143"/>
        <v>0.82070315999999999</v>
      </c>
      <c r="I410" s="65">
        <v>0.82070315999999999</v>
      </c>
      <c r="J410" s="65">
        <v>0.82070315999999999</v>
      </c>
      <c r="K410" s="108">
        <v>0</v>
      </c>
      <c r="L410" s="65">
        <v>0</v>
      </c>
      <c r="M410" s="65">
        <v>0</v>
      </c>
      <c r="N410" s="65">
        <v>0</v>
      </c>
      <c r="O410" s="65">
        <v>0</v>
      </c>
      <c r="P410" s="65">
        <v>0</v>
      </c>
      <c r="Q410" s="65">
        <f t="shared" si="140"/>
        <v>0</v>
      </c>
      <c r="R410" s="65">
        <f t="shared" si="141"/>
        <v>0</v>
      </c>
      <c r="S410" s="113">
        <f t="shared" si="144"/>
        <v>0</v>
      </c>
      <c r="T410" s="49" t="s">
        <v>32</v>
      </c>
      <c r="W410" s="2"/>
    </row>
    <row r="411" spans="1:27" ht="78.75" x14ac:dyDescent="0.25">
      <c r="A411" s="40" t="s">
        <v>775</v>
      </c>
      <c r="B411" s="48" t="s">
        <v>822</v>
      </c>
      <c r="C411" s="74" t="s">
        <v>823</v>
      </c>
      <c r="D411" s="110">
        <v>1.9194636</v>
      </c>
      <c r="E411" s="108">
        <v>0</v>
      </c>
      <c r="F411" s="65">
        <v>1.9194636</v>
      </c>
      <c r="G411" s="65">
        <f t="shared" si="143"/>
        <v>1.9194636</v>
      </c>
      <c r="H411" s="65">
        <f t="shared" si="143"/>
        <v>0.09</v>
      </c>
      <c r="I411" s="65">
        <v>0</v>
      </c>
      <c r="J411" s="65">
        <v>0</v>
      </c>
      <c r="K411" s="108">
        <v>0</v>
      </c>
      <c r="L411" s="65">
        <v>0</v>
      </c>
      <c r="M411" s="65">
        <v>0</v>
      </c>
      <c r="N411" s="65">
        <v>0</v>
      </c>
      <c r="O411" s="65">
        <v>1.9194636</v>
      </c>
      <c r="P411" s="65">
        <v>0.09</v>
      </c>
      <c r="Q411" s="65">
        <f t="shared" si="140"/>
        <v>1.8294636</v>
      </c>
      <c r="R411" s="65">
        <f t="shared" si="141"/>
        <v>-1.8294636</v>
      </c>
      <c r="S411" s="113">
        <f t="shared" si="144"/>
        <v>-0.95311190063724049</v>
      </c>
      <c r="T411" s="49" t="s">
        <v>824</v>
      </c>
      <c r="W411" s="2"/>
    </row>
    <row r="412" spans="1:27" ht="47.25" x14ac:dyDescent="0.25">
      <c r="A412" s="40" t="s">
        <v>775</v>
      </c>
      <c r="B412" s="48" t="s">
        <v>825</v>
      </c>
      <c r="C412" s="74" t="s">
        <v>826</v>
      </c>
      <c r="D412" s="110">
        <v>8.1012696000000002</v>
      </c>
      <c r="E412" s="108">
        <v>0</v>
      </c>
      <c r="F412" s="65">
        <v>8.1012696000000002</v>
      </c>
      <c r="G412" s="65">
        <f t="shared" si="143"/>
        <v>8.1012696000000002</v>
      </c>
      <c r="H412" s="65">
        <f t="shared" si="143"/>
        <v>0.09</v>
      </c>
      <c r="I412" s="65">
        <v>0</v>
      </c>
      <c r="J412" s="65">
        <v>0</v>
      </c>
      <c r="K412" s="108">
        <v>0</v>
      </c>
      <c r="L412" s="65">
        <v>0</v>
      </c>
      <c r="M412" s="65">
        <v>0</v>
      </c>
      <c r="N412" s="65">
        <v>0</v>
      </c>
      <c r="O412" s="65">
        <v>8.1012696000000002</v>
      </c>
      <c r="P412" s="65">
        <v>0.09</v>
      </c>
      <c r="Q412" s="65">
        <f t="shared" si="140"/>
        <v>8.0112696000000003</v>
      </c>
      <c r="R412" s="65">
        <f t="shared" si="141"/>
        <v>-8.0112696000000003</v>
      </c>
      <c r="S412" s="113">
        <f t="shared" si="144"/>
        <v>-0.98889063017974366</v>
      </c>
      <c r="T412" s="49" t="s">
        <v>824</v>
      </c>
      <c r="W412" s="2"/>
    </row>
    <row r="413" spans="1:27" ht="47.25" x14ac:dyDescent="0.25">
      <c r="A413" s="40" t="s">
        <v>775</v>
      </c>
      <c r="B413" s="48" t="s">
        <v>827</v>
      </c>
      <c r="C413" s="74" t="s">
        <v>828</v>
      </c>
      <c r="D413" s="110">
        <v>8.9745607200000013</v>
      </c>
      <c r="E413" s="108">
        <v>3.4850239800000002</v>
      </c>
      <c r="F413" s="65">
        <f t="shared" si="142"/>
        <v>5.489536740000001</v>
      </c>
      <c r="G413" s="65">
        <f t="shared" si="143"/>
        <v>1.88953674</v>
      </c>
      <c r="H413" s="65">
        <f t="shared" si="143"/>
        <v>1.8986258299999998</v>
      </c>
      <c r="I413" s="65">
        <v>8.9536740000000004E-2</v>
      </c>
      <c r="J413" s="65">
        <v>8.953673999999999E-2</v>
      </c>
      <c r="K413" s="108">
        <v>0.81652751999999995</v>
      </c>
      <c r="L413" s="65">
        <v>0.81652751999999995</v>
      </c>
      <c r="M413" s="65">
        <v>0.81275344999999999</v>
      </c>
      <c r="N413" s="65">
        <v>0.81275344999999999</v>
      </c>
      <c r="O413" s="65">
        <v>0.1707190300000001</v>
      </c>
      <c r="P413" s="65">
        <v>0.17980812000000002</v>
      </c>
      <c r="Q413" s="65">
        <f t="shared" si="140"/>
        <v>3.5909109100000012</v>
      </c>
      <c r="R413" s="65">
        <f t="shared" si="141"/>
        <v>9.0890899999997998E-3</v>
      </c>
      <c r="S413" s="113">
        <f t="shared" si="144"/>
        <v>4.8102213667461152E-3</v>
      </c>
      <c r="T413" s="49" t="s">
        <v>32</v>
      </c>
      <c r="W413" s="2"/>
    </row>
    <row r="414" spans="1:27" ht="63" x14ac:dyDescent="0.25">
      <c r="A414" s="40" t="s">
        <v>775</v>
      </c>
      <c r="B414" s="48" t="s">
        <v>829</v>
      </c>
      <c r="C414" s="74" t="s">
        <v>830</v>
      </c>
      <c r="D414" s="110">
        <v>114.43180520799999</v>
      </c>
      <c r="E414" s="108">
        <v>28.653627799999999</v>
      </c>
      <c r="F414" s="65">
        <f t="shared" si="142"/>
        <v>85.778177407999991</v>
      </c>
      <c r="G414" s="65">
        <f t="shared" si="143"/>
        <v>24.686383760000002</v>
      </c>
      <c r="H414" s="65">
        <f t="shared" si="143"/>
        <v>10.11659719</v>
      </c>
      <c r="I414" s="65">
        <v>3.0672638399999999</v>
      </c>
      <c r="J414" s="65">
        <v>3.0672638399999999</v>
      </c>
      <c r="K414" s="108">
        <v>0.36074717999999972</v>
      </c>
      <c r="L414" s="65">
        <v>0.36074717999999995</v>
      </c>
      <c r="M414" s="65">
        <v>2.71075935</v>
      </c>
      <c r="N414" s="65">
        <v>2.71075935</v>
      </c>
      <c r="O414" s="65">
        <v>18.547613390000002</v>
      </c>
      <c r="P414" s="65">
        <v>3.9778268200000002</v>
      </c>
      <c r="Q414" s="65">
        <f t="shared" si="140"/>
        <v>75.661580217999983</v>
      </c>
      <c r="R414" s="65">
        <f t="shared" si="141"/>
        <v>-14.569786570000002</v>
      </c>
      <c r="S414" s="113">
        <f t="shared" si="144"/>
        <v>-0.59019525547552298</v>
      </c>
      <c r="T414" s="49" t="s">
        <v>714</v>
      </c>
      <c r="W414" s="2"/>
    </row>
    <row r="415" spans="1:27" ht="47.25" x14ac:dyDescent="0.25">
      <c r="A415" s="22" t="s">
        <v>831</v>
      </c>
      <c r="B415" s="26" t="s">
        <v>194</v>
      </c>
      <c r="C415" s="24" t="s">
        <v>31</v>
      </c>
      <c r="D415" s="104">
        <f t="shared" ref="D415:R415" si="145">SUM(D416:D443)</f>
        <v>1800.4405481833892</v>
      </c>
      <c r="E415" s="104">
        <f t="shared" si="145"/>
        <v>274.27164918</v>
      </c>
      <c r="F415" s="104">
        <f t="shared" si="145"/>
        <v>1526.168899003389</v>
      </c>
      <c r="G415" s="104">
        <f t="shared" si="145"/>
        <v>208.591739472</v>
      </c>
      <c r="H415" s="104">
        <f t="shared" si="145"/>
        <v>95.210156710000007</v>
      </c>
      <c r="I415" s="104">
        <f t="shared" si="145"/>
        <v>26.507088940000003</v>
      </c>
      <c r="J415" s="104">
        <f t="shared" si="145"/>
        <v>26.507088940000003</v>
      </c>
      <c r="K415" s="104">
        <f t="shared" si="145"/>
        <v>13.151895506000001</v>
      </c>
      <c r="L415" s="104">
        <f t="shared" si="145"/>
        <v>13.10424175</v>
      </c>
      <c r="M415" s="104">
        <f t="shared" si="145"/>
        <v>29.235493590000001</v>
      </c>
      <c r="N415" s="104">
        <f t="shared" si="145"/>
        <v>29.231883650000007</v>
      </c>
      <c r="O415" s="104">
        <f t="shared" si="145"/>
        <v>139.69726143599999</v>
      </c>
      <c r="P415" s="104">
        <f t="shared" si="145"/>
        <v>26.36694237</v>
      </c>
      <c r="Q415" s="104">
        <f t="shared" si="145"/>
        <v>1431.1796689133892</v>
      </c>
      <c r="R415" s="104">
        <f t="shared" si="145"/>
        <v>-113.60250938199995</v>
      </c>
      <c r="S415" s="25">
        <f t="shared" si="144"/>
        <v>-0.54461653021139511</v>
      </c>
      <c r="T415" s="101" t="s">
        <v>32</v>
      </c>
      <c r="W415" s="2"/>
    </row>
    <row r="416" spans="1:27" ht="78.75" x14ac:dyDescent="0.25">
      <c r="A416" s="40" t="s">
        <v>831</v>
      </c>
      <c r="B416" s="85" t="s">
        <v>832</v>
      </c>
      <c r="C416" s="74" t="s">
        <v>833</v>
      </c>
      <c r="D416" s="65">
        <v>110.80014702000001</v>
      </c>
      <c r="E416" s="108">
        <v>103.19557902000001</v>
      </c>
      <c r="F416" s="65">
        <f t="shared" ref="F416:F429" si="146">D416-E416</f>
        <v>7.6045680000000004</v>
      </c>
      <c r="G416" s="65">
        <f t="shared" ref="G416:H431" si="147">I416+K416+M416+O416</f>
        <v>7.6045680000000004</v>
      </c>
      <c r="H416" s="65">
        <f t="shared" si="147"/>
        <v>7.6045680000000004</v>
      </c>
      <c r="I416" s="65">
        <v>7.6045680000000004</v>
      </c>
      <c r="J416" s="65">
        <v>7.6045680000000004</v>
      </c>
      <c r="K416" s="108">
        <v>0</v>
      </c>
      <c r="L416" s="65">
        <v>0</v>
      </c>
      <c r="M416" s="65">
        <v>0</v>
      </c>
      <c r="N416" s="65">
        <v>0</v>
      </c>
      <c r="O416" s="65">
        <v>0</v>
      </c>
      <c r="P416" s="65">
        <v>0</v>
      </c>
      <c r="Q416" s="65">
        <f t="shared" ref="Q416:Q443" si="148">F416-H416</f>
        <v>0</v>
      </c>
      <c r="R416" s="65">
        <f t="shared" ref="R416:R443" si="149">H416-(I416+K416+M416+O416)</f>
        <v>0</v>
      </c>
      <c r="S416" s="113">
        <f t="shared" si="144"/>
        <v>0</v>
      </c>
      <c r="T416" s="49" t="s">
        <v>32</v>
      </c>
      <c r="W416" s="2"/>
    </row>
    <row r="417" spans="1:23" ht="31.5" x14ac:dyDescent="0.25">
      <c r="A417" s="40" t="s">
        <v>831</v>
      </c>
      <c r="B417" s="41" t="s">
        <v>834</v>
      </c>
      <c r="C417" s="74" t="s">
        <v>835</v>
      </c>
      <c r="D417" s="65">
        <v>7.1343199999999998</v>
      </c>
      <c r="E417" s="108">
        <v>0</v>
      </c>
      <c r="F417" s="65">
        <f t="shared" si="146"/>
        <v>7.1343199999999998</v>
      </c>
      <c r="G417" s="65">
        <f t="shared" si="147"/>
        <v>5.388399999999999</v>
      </c>
      <c r="H417" s="65">
        <f t="shared" si="147"/>
        <v>4.3746716599999997</v>
      </c>
      <c r="I417" s="65">
        <v>8.2141540000000013E-2</v>
      </c>
      <c r="J417" s="65">
        <v>8.2141540000000013E-2</v>
      </c>
      <c r="K417" s="108">
        <v>0.13717321999999998</v>
      </c>
      <c r="L417" s="65">
        <v>0.13717322000000001</v>
      </c>
      <c r="M417" s="65">
        <v>7.5345349999999978E-2</v>
      </c>
      <c r="N417" s="65">
        <v>7.5345349999999964E-2</v>
      </c>
      <c r="O417" s="65">
        <v>5.0937398899999993</v>
      </c>
      <c r="P417" s="65">
        <v>4.08001155</v>
      </c>
      <c r="Q417" s="65">
        <f t="shared" si="148"/>
        <v>2.75964834</v>
      </c>
      <c r="R417" s="65">
        <f t="shared" si="149"/>
        <v>-1.0137283399999992</v>
      </c>
      <c r="S417" s="113">
        <f t="shared" si="144"/>
        <v>-0.18813160492910685</v>
      </c>
      <c r="T417" s="49" t="s">
        <v>714</v>
      </c>
      <c r="W417" s="2"/>
    </row>
    <row r="418" spans="1:23" ht="63" x14ac:dyDescent="0.25">
      <c r="A418" s="40" t="s">
        <v>831</v>
      </c>
      <c r="B418" s="41" t="s">
        <v>836</v>
      </c>
      <c r="C418" s="74" t="s">
        <v>837</v>
      </c>
      <c r="D418" s="65">
        <v>10.127619999999999</v>
      </c>
      <c r="E418" s="108">
        <v>0</v>
      </c>
      <c r="F418" s="65">
        <f t="shared" si="146"/>
        <v>10.127619999999999</v>
      </c>
      <c r="G418" s="65">
        <f t="shared" si="147"/>
        <v>9.7975511999999974</v>
      </c>
      <c r="H418" s="65">
        <f t="shared" si="147"/>
        <v>3.0731999999999999</v>
      </c>
      <c r="I418" s="65">
        <v>8.9195409999999989E-2</v>
      </c>
      <c r="J418" s="65">
        <v>8.9195409999999989E-2</v>
      </c>
      <c r="K418" s="108">
        <v>1.4062524999999999</v>
      </c>
      <c r="L418" s="65">
        <v>1.4062525000000001</v>
      </c>
      <c r="M418" s="65">
        <v>0.10249141000000006</v>
      </c>
      <c r="N418" s="65">
        <v>0.10249141000000001</v>
      </c>
      <c r="O418" s="65">
        <v>8.1996118799999973</v>
      </c>
      <c r="P418" s="65">
        <v>1.4752606799999999</v>
      </c>
      <c r="Q418" s="65">
        <f t="shared" si="148"/>
        <v>7.0544199999999986</v>
      </c>
      <c r="R418" s="65">
        <f t="shared" si="149"/>
        <v>-6.7243511999999974</v>
      </c>
      <c r="S418" s="113">
        <f t="shared" si="144"/>
        <v>-0.68632978411993384</v>
      </c>
      <c r="T418" s="49" t="s">
        <v>838</v>
      </c>
      <c r="W418" s="2"/>
    </row>
    <row r="419" spans="1:23" ht="47.25" x14ac:dyDescent="0.25">
      <c r="A419" s="40" t="s">
        <v>831</v>
      </c>
      <c r="B419" s="41" t="s">
        <v>839</v>
      </c>
      <c r="C419" s="74" t="s">
        <v>840</v>
      </c>
      <c r="D419" s="65">
        <v>37.248627087999999</v>
      </c>
      <c r="E419" s="108">
        <v>0</v>
      </c>
      <c r="F419" s="65">
        <f t="shared" si="146"/>
        <v>37.248627087999999</v>
      </c>
      <c r="G419" s="65">
        <f t="shared" si="147"/>
        <v>37.248627087999992</v>
      </c>
      <c r="H419" s="65">
        <f t="shared" si="147"/>
        <v>1.4624270900000003</v>
      </c>
      <c r="I419" s="65">
        <v>0.26744865999999995</v>
      </c>
      <c r="J419" s="65">
        <v>0.26744865999999995</v>
      </c>
      <c r="K419" s="108">
        <v>0.12948930000000003</v>
      </c>
      <c r="L419" s="65">
        <v>0.12948930000000008</v>
      </c>
      <c r="M419" s="65">
        <v>0.19656168999999984</v>
      </c>
      <c r="N419" s="65">
        <v>0.19656168999999996</v>
      </c>
      <c r="O419" s="65">
        <v>36.655127437999994</v>
      </c>
      <c r="P419" s="65">
        <v>0.86892744000000011</v>
      </c>
      <c r="Q419" s="65">
        <f t="shared" si="148"/>
        <v>35.786199998000001</v>
      </c>
      <c r="R419" s="65">
        <f t="shared" si="149"/>
        <v>-35.786199997999994</v>
      </c>
      <c r="S419" s="113">
        <f t="shared" si="144"/>
        <v>-0.96073876530952373</v>
      </c>
      <c r="T419" s="49" t="s">
        <v>841</v>
      </c>
      <c r="W419" s="2"/>
    </row>
    <row r="420" spans="1:23" ht="47.25" x14ac:dyDescent="0.25">
      <c r="A420" s="40" t="s">
        <v>831</v>
      </c>
      <c r="B420" s="41" t="s">
        <v>842</v>
      </c>
      <c r="C420" s="74" t="s">
        <v>843</v>
      </c>
      <c r="D420" s="65">
        <v>237.40437009220278</v>
      </c>
      <c r="E420" s="108">
        <v>21.505579539999999</v>
      </c>
      <c r="F420" s="65">
        <f t="shared" si="146"/>
        <v>215.8987905522028</v>
      </c>
      <c r="G420" s="65">
        <f t="shared" si="147"/>
        <v>5.7584423300000003</v>
      </c>
      <c r="H420" s="65">
        <f t="shared" si="147"/>
        <v>3.9654773000000003</v>
      </c>
      <c r="I420" s="65">
        <v>5.2690020000000011E-2</v>
      </c>
      <c r="J420" s="65">
        <v>5.2690019999999997E-2</v>
      </c>
      <c r="K420" s="108">
        <v>3.0141885699999995</v>
      </c>
      <c r="L420" s="65">
        <v>3.01418857</v>
      </c>
      <c r="M420" s="65">
        <v>6.1063030000000573E-2</v>
      </c>
      <c r="N420" s="65">
        <v>6.1063029999999997E-2</v>
      </c>
      <c r="O420" s="65">
        <v>2.6305007100000002</v>
      </c>
      <c r="P420" s="65">
        <v>0.83753568000000012</v>
      </c>
      <c r="Q420" s="65">
        <f t="shared" si="148"/>
        <v>211.93331325220279</v>
      </c>
      <c r="R420" s="65">
        <f t="shared" si="149"/>
        <v>-1.79296503</v>
      </c>
      <c r="S420" s="113">
        <f t="shared" si="144"/>
        <v>-0.31136285253029528</v>
      </c>
      <c r="T420" s="49" t="s">
        <v>714</v>
      </c>
      <c r="W420" s="2"/>
    </row>
    <row r="421" spans="1:23" ht="47.25" x14ac:dyDescent="0.25">
      <c r="A421" s="40" t="s">
        <v>831</v>
      </c>
      <c r="B421" s="41" t="s">
        <v>844</v>
      </c>
      <c r="C421" s="74" t="s">
        <v>845</v>
      </c>
      <c r="D421" s="65">
        <v>276.1085350866</v>
      </c>
      <c r="E421" s="108">
        <v>28.15337899</v>
      </c>
      <c r="F421" s="65">
        <f t="shared" si="146"/>
        <v>247.95515609660001</v>
      </c>
      <c r="G421" s="65">
        <f t="shared" si="147"/>
        <v>6.9218576399999998</v>
      </c>
      <c r="H421" s="65">
        <f t="shared" si="147"/>
        <v>4.3518156899999996</v>
      </c>
      <c r="I421" s="65">
        <v>0.92185763999999981</v>
      </c>
      <c r="J421" s="65">
        <v>0.92185763999999992</v>
      </c>
      <c r="K421" s="108">
        <v>0.12000000000000011</v>
      </c>
      <c r="L421" s="65">
        <v>0.12</v>
      </c>
      <c r="M421" s="65">
        <v>3.2635350000000001</v>
      </c>
      <c r="N421" s="65">
        <v>3.2635350000000001</v>
      </c>
      <c r="O421" s="65">
        <v>2.6164649999999998</v>
      </c>
      <c r="P421" s="65">
        <v>4.642305E-2</v>
      </c>
      <c r="Q421" s="65">
        <f t="shared" si="148"/>
        <v>243.60334040660001</v>
      </c>
      <c r="R421" s="65">
        <f t="shared" si="149"/>
        <v>-2.5700419500000002</v>
      </c>
      <c r="S421" s="113">
        <f t="shared" si="144"/>
        <v>-0.37129367341337005</v>
      </c>
      <c r="T421" s="49" t="s">
        <v>714</v>
      </c>
      <c r="W421" s="2"/>
    </row>
    <row r="422" spans="1:23" ht="47.25" x14ac:dyDescent="0.25">
      <c r="A422" s="40" t="s">
        <v>831</v>
      </c>
      <c r="B422" s="85" t="s">
        <v>846</v>
      </c>
      <c r="C422" s="74" t="s">
        <v>847</v>
      </c>
      <c r="D422" s="65">
        <v>27.00432241</v>
      </c>
      <c r="E422" s="108">
        <v>21.834618410000001</v>
      </c>
      <c r="F422" s="65">
        <f t="shared" si="146"/>
        <v>5.1697039999999994</v>
      </c>
      <c r="G422" s="65">
        <f t="shared" si="147"/>
        <v>5.1697039999999994</v>
      </c>
      <c r="H422" s="65">
        <f t="shared" si="147"/>
        <v>5.1697039999999994</v>
      </c>
      <c r="I422" s="65">
        <v>4.9112187999999994</v>
      </c>
      <c r="J422" s="65">
        <v>4.9112187999999994</v>
      </c>
      <c r="K422" s="108">
        <v>0</v>
      </c>
      <c r="L422" s="65">
        <v>0</v>
      </c>
      <c r="M422" s="65">
        <v>0</v>
      </c>
      <c r="N422" s="65">
        <v>0</v>
      </c>
      <c r="O422" s="65">
        <v>0.25848519999999997</v>
      </c>
      <c r="P422" s="65">
        <v>0.25848520000000003</v>
      </c>
      <c r="Q422" s="65">
        <f t="shared" si="148"/>
        <v>0</v>
      </c>
      <c r="R422" s="65">
        <f t="shared" si="149"/>
        <v>0</v>
      </c>
      <c r="S422" s="113">
        <f t="shared" si="144"/>
        <v>0</v>
      </c>
      <c r="T422" s="49" t="s">
        <v>32</v>
      </c>
      <c r="W422" s="2"/>
    </row>
    <row r="423" spans="1:23" ht="47.25" x14ac:dyDescent="0.25">
      <c r="A423" s="40" t="s">
        <v>831</v>
      </c>
      <c r="B423" s="85" t="s">
        <v>848</v>
      </c>
      <c r="C423" s="74" t="s">
        <v>849</v>
      </c>
      <c r="D423" s="65">
        <v>3.4014192200000002</v>
      </c>
      <c r="E423" s="108">
        <v>0.56647793999999996</v>
      </c>
      <c r="F423" s="65">
        <f t="shared" si="146"/>
        <v>2.8349412800000002</v>
      </c>
      <c r="G423" s="65">
        <f t="shared" si="147"/>
        <v>0.9390400000000001</v>
      </c>
      <c r="H423" s="65">
        <f t="shared" si="147"/>
        <v>6.2249999999999993E-2</v>
      </c>
      <c r="I423" s="65">
        <v>7.2528700000000002E-2</v>
      </c>
      <c r="J423" s="65">
        <v>7.2528700000000002E-2</v>
      </c>
      <c r="K423" s="65">
        <v>2.9503450000000001E-2</v>
      </c>
      <c r="L423" s="65">
        <v>2.9503449999999994E-2</v>
      </c>
      <c r="M423" s="65">
        <v>1.1810920000000016E-2</v>
      </c>
      <c r="N423" s="65">
        <v>1.1810920000000009E-2</v>
      </c>
      <c r="O423" s="65">
        <v>0.82519693000000005</v>
      </c>
      <c r="P423" s="65">
        <v>-5.1593069999999998E-2</v>
      </c>
      <c r="Q423" s="65">
        <f t="shared" si="148"/>
        <v>2.7726912800000001</v>
      </c>
      <c r="R423" s="65">
        <f t="shared" si="149"/>
        <v>-0.87679000000000007</v>
      </c>
      <c r="S423" s="113">
        <f t="shared" si="144"/>
        <v>-0.93370889418981085</v>
      </c>
      <c r="T423" s="49" t="s">
        <v>850</v>
      </c>
      <c r="W423" s="2"/>
    </row>
    <row r="424" spans="1:23" ht="47.25" x14ac:dyDescent="0.25">
      <c r="A424" s="40" t="s">
        <v>831</v>
      </c>
      <c r="B424" s="85" t="s">
        <v>851</v>
      </c>
      <c r="C424" s="74" t="s">
        <v>852</v>
      </c>
      <c r="D424" s="65">
        <v>8.2799999999999994</v>
      </c>
      <c r="E424" s="108">
        <v>0</v>
      </c>
      <c r="F424" s="65">
        <f t="shared" si="146"/>
        <v>8.2799999999999994</v>
      </c>
      <c r="G424" s="65">
        <f t="shared" si="147"/>
        <v>7.8659999999999997</v>
      </c>
      <c r="H424" s="65">
        <f t="shared" si="147"/>
        <v>0</v>
      </c>
      <c r="I424" s="65">
        <v>0</v>
      </c>
      <c r="J424" s="65">
        <v>0</v>
      </c>
      <c r="K424" s="65">
        <v>0</v>
      </c>
      <c r="L424" s="65">
        <v>0</v>
      </c>
      <c r="M424" s="65">
        <v>0</v>
      </c>
      <c r="N424" s="65">
        <v>0</v>
      </c>
      <c r="O424" s="65">
        <v>7.8659999999999997</v>
      </c>
      <c r="P424" s="65">
        <v>0</v>
      </c>
      <c r="Q424" s="65">
        <f t="shared" si="148"/>
        <v>8.2799999999999994</v>
      </c>
      <c r="R424" s="65">
        <f t="shared" si="149"/>
        <v>-7.8659999999999997</v>
      </c>
      <c r="S424" s="113">
        <f t="shared" si="144"/>
        <v>-1</v>
      </c>
      <c r="T424" s="49" t="s">
        <v>853</v>
      </c>
      <c r="W424" s="2"/>
    </row>
    <row r="425" spans="1:23" ht="31.5" x14ac:dyDescent="0.25">
      <c r="A425" s="40" t="s">
        <v>831</v>
      </c>
      <c r="B425" s="85" t="s">
        <v>854</v>
      </c>
      <c r="C425" s="74" t="s">
        <v>855</v>
      </c>
      <c r="D425" s="65">
        <v>21.913603809999998</v>
      </c>
      <c r="E425" s="108">
        <v>0</v>
      </c>
      <c r="F425" s="65">
        <f t="shared" si="146"/>
        <v>21.913603809999998</v>
      </c>
      <c r="G425" s="65">
        <f t="shared" si="147"/>
        <v>1.7988690700000003</v>
      </c>
      <c r="H425" s="65">
        <f t="shared" si="147"/>
        <v>1.7988690699999998</v>
      </c>
      <c r="I425" s="65">
        <v>0</v>
      </c>
      <c r="J425" s="65">
        <v>0</v>
      </c>
      <c r="K425" s="65">
        <v>0.59886907</v>
      </c>
      <c r="L425" s="65">
        <v>0.59886907</v>
      </c>
      <c r="M425" s="65">
        <v>0</v>
      </c>
      <c r="N425" s="65">
        <v>0</v>
      </c>
      <c r="O425" s="65">
        <v>1.2000000000000002</v>
      </c>
      <c r="P425" s="65">
        <v>1.2</v>
      </c>
      <c r="Q425" s="65">
        <f t="shared" si="148"/>
        <v>20.114734739999999</v>
      </c>
      <c r="R425" s="65">
        <f t="shared" si="149"/>
        <v>0</v>
      </c>
      <c r="S425" s="113">
        <f t="shared" si="144"/>
        <v>0</v>
      </c>
      <c r="T425" s="49" t="s">
        <v>32</v>
      </c>
      <c r="W425" s="2"/>
    </row>
    <row r="426" spans="1:23" ht="31.5" x14ac:dyDescent="0.25">
      <c r="A426" s="40" t="s">
        <v>831</v>
      </c>
      <c r="B426" s="85" t="s">
        <v>856</v>
      </c>
      <c r="C426" s="74" t="s">
        <v>857</v>
      </c>
      <c r="D426" s="65">
        <v>6.5178231799999997</v>
      </c>
      <c r="E426" s="108">
        <v>0</v>
      </c>
      <c r="F426" s="65">
        <f t="shared" si="146"/>
        <v>6.5178231799999997</v>
      </c>
      <c r="G426" s="65">
        <f t="shared" si="147"/>
        <v>0.59922317999999997</v>
      </c>
      <c r="H426" s="65">
        <f t="shared" si="147"/>
        <v>0.47922317999999997</v>
      </c>
      <c r="I426" s="65">
        <v>0</v>
      </c>
      <c r="J426" s="65">
        <v>0</v>
      </c>
      <c r="K426" s="65">
        <v>0.11922318</v>
      </c>
      <c r="L426" s="65">
        <v>0.11922318</v>
      </c>
      <c r="M426" s="65">
        <v>0</v>
      </c>
      <c r="N426" s="65">
        <v>0</v>
      </c>
      <c r="O426" s="65">
        <v>0.48</v>
      </c>
      <c r="P426" s="65">
        <v>0.36</v>
      </c>
      <c r="Q426" s="65">
        <f t="shared" si="148"/>
        <v>6.0385999999999997</v>
      </c>
      <c r="R426" s="65">
        <f t="shared" si="149"/>
        <v>-0.12</v>
      </c>
      <c r="S426" s="113">
        <f t="shared" si="144"/>
        <v>-0.20025927568422838</v>
      </c>
      <c r="T426" s="49" t="s">
        <v>714</v>
      </c>
      <c r="W426" s="2"/>
    </row>
    <row r="427" spans="1:23" ht="47.25" x14ac:dyDescent="0.25">
      <c r="A427" s="40" t="s">
        <v>831</v>
      </c>
      <c r="B427" s="85" t="s">
        <v>858</v>
      </c>
      <c r="C427" s="74" t="s">
        <v>859</v>
      </c>
      <c r="D427" s="65">
        <v>77.404891948</v>
      </c>
      <c r="E427" s="108">
        <v>0</v>
      </c>
      <c r="F427" s="65">
        <f t="shared" si="146"/>
        <v>77.404891948</v>
      </c>
      <c r="G427" s="65">
        <f t="shared" si="147"/>
        <v>5.9865652680000006</v>
      </c>
      <c r="H427" s="65">
        <f t="shared" si="147"/>
        <v>5.9985652700000003</v>
      </c>
      <c r="I427" s="65">
        <v>0</v>
      </c>
      <c r="J427" s="65">
        <v>0</v>
      </c>
      <c r="K427" s="65">
        <v>1.7985652700000001</v>
      </c>
      <c r="L427" s="65">
        <v>1.7985652700000001</v>
      </c>
      <c r="M427" s="65">
        <v>0</v>
      </c>
      <c r="N427" s="65">
        <v>0</v>
      </c>
      <c r="O427" s="65">
        <v>4.1879999980000004</v>
      </c>
      <c r="P427" s="65">
        <v>4.2</v>
      </c>
      <c r="Q427" s="65">
        <f t="shared" si="148"/>
        <v>71.406326677999999</v>
      </c>
      <c r="R427" s="65">
        <f t="shared" si="149"/>
        <v>1.2000001999999732E-2</v>
      </c>
      <c r="S427" s="113">
        <f t="shared" si="144"/>
        <v>2.0044886279188111E-3</v>
      </c>
      <c r="T427" s="49" t="s">
        <v>32</v>
      </c>
      <c r="W427" s="2"/>
    </row>
    <row r="428" spans="1:23" ht="63" x14ac:dyDescent="0.25">
      <c r="A428" s="40" t="s">
        <v>831</v>
      </c>
      <c r="B428" s="85" t="s">
        <v>860</v>
      </c>
      <c r="C428" s="74" t="s">
        <v>861</v>
      </c>
      <c r="D428" s="65">
        <v>72.568116150000009</v>
      </c>
      <c r="E428" s="108">
        <v>0</v>
      </c>
      <c r="F428" s="65">
        <f t="shared" si="146"/>
        <v>72.568116150000009</v>
      </c>
      <c r="G428" s="65">
        <f t="shared" si="147"/>
        <v>25.060044309999995</v>
      </c>
      <c r="H428" s="65">
        <f t="shared" si="147"/>
        <v>21.590052730000004</v>
      </c>
      <c r="I428" s="65">
        <v>0.2363256</v>
      </c>
      <c r="J428" s="65">
        <v>0.2363256</v>
      </c>
      <c r="K428" s="65">
        <v>0.21479077999999999</v>
      </c>
      <c r="L428" s="65">
        <v>0.21479077999999999</v>
      </c>
      <c r="M428" s="65">
        <v>20.38924832</v>
      </c>
      <c r="N428" s="65">
        <v>20.389248320000004</v>
      </c>
      <c r="O428" s="65">
        <v>4.2196796099999965</v>
      </c>
      <c r="P428" s="65">
        <v>0.74968803000000017</v>
      </c>
      <c r="Q428" s="65">
        <f t="shared" si="148"/>
        <v>50.978063420000005</v>
      </c>
      <c r="R428" s="65">
        <f t="shared" si="149"/>
        <v>-3.4699915799999914</v>
      </c>
      <c r="S428" s="113">
        <f t="shared" si="144"/>
        <v>-0.13846709674872049</v>
      </c>
      <c r="T428" s="49" t="s">
        <v>714</v>
      </c>
      <c r="W428" s="2"/>
    </row>
    <row r="429" spans="1:23" ht="62.25" customHeight="1" x14ac:dyDescent="0.25">
      <c r="A429" s="40" t="s">
        <v>831</v>
      </c>
      <c r="B429" s="85" t="s">
        <v>862</v>
      </c>
      <c r="C429" s="74" t="s">
        <v>863</v>
      </c>
      <c r="D429" s="65">
        <v>18.053071999999997</v>
      </c>
      <c r="E429" s="108">
        <v>0</v>
      </c>
      <c r="F429" s="65">
        <f t="shared" si="146"/>
        <v>18.053071999999997</v>
      </c>
      <c r="G429" s="65">
        <f t="shared" si="147"/>
        <v>13.211911599999997</v>
      </c>
      <c r="H429" s="65">
        <f t="shared" si="147"/>
        <v>0.72993240000000004</v>
      </c>
      <c r="I429" s="65">
        <v>0</v>
      </c>
      <c r="J429" s="65">
        <v>0</v>
      </c>
      <c r="K429" s="65">
        <v>0</v>
      </c>
      <c r="L429" s="65">
        <v>0</v>
      </c>
      <c r="M429" s="65">
        <v>0</v>
      </c>
      <c r="N429" s="65">
        <v>0</v>
      </c>
      <c r="O429" s="65">
        <v>13.211911599999997</v>
      </c>
      <c r="P429" s="65">
        <v>0.72993240000000004</v>
      </c>
      <c r="Q429" s="65">
        <f t="shared" si="148"/>
        <v>17.323139599999998</v>
      </c>
      <c r="R429" s="65">
        <f t="shared" si="149"/>
        <v>-12.481979199999998</v>
      </c>
      <c r="S429" s="113">
        <f t="shared" si="144"/>
        <v>-0.9447519464178068</v>
      </c>
      <c r="T429" s="49" t="s">
        <v>864</v>
      </c>
      <c r="W429" s="2"/>
    </row>
    <row r="430" spans="1:23" ht="48" customHeight="1" x14ac:dyDescent="0.25">
      <c r="A430" s="43" t="s">
        <v>831</v>
      </c>
      <c r="B430" s="44" t="s">
        <v>865</v>
      </c>
      <c r="C430" s="65" t="s">
        <v>866</v>
      </c>
      <c r="D430" s="65">
        <v>3.5752240799999999</v>
      </c>
      <c r="E430" s="108">
        <v>0.38978587999999981</v>
      </c>
      <c r="F430" s="65">
        <v>3.1854382000000001</v>
      </c>
      <c r="G430" s="65">
        <f t="shared" si="147"/>
        <v>3.1854381999999997</v>
      </c>
      <c r="H430" s="65">
        <f t="shared" si="147"/>
        <v>3.1854382000000001</v>
      </c>
      <c r="I430" s="65">
        <v>3.1854381999999997</v>
      </c>
      <c r="J430" s="65">
        <v>3.1854382000000001</v>
      </c>
      <c r="K430" s="65">
        <v>0</v>
      </c>
      <c r="L430" s="65">
        <v>0</v>
      </c>
      <c r="M430" s="65">
        <v>0</v>
      </c>
      <c r="N430" s="65">
        <v>0</v>
      </c>
      <c r="O430" s="65">
        <v>0</v>
      </c>
      <c r="P430" s="65">
        <v>0</v>
      </c>
      <c r="Q430" s="65">
        <f t="shared" si="148"/>
        <v>0</v>
      </c>
      <c r="R430" s="65">
        <f t="shared" si="149"/>
        <v>0</v>
      </c>
      <c r="S430" s="113">
        <f t="shared" si="144"/>
        <v>0</v>
      </c>
      <c r="T430" s="49" t="s">
        <v>32</v>
      </c>
      <c r="W430" s="2"/>
    </row>
    <row r="431" spans="1:23" ht="47.25" x14ac:dyDescent="0.25">
      <c r="A431" s="40" t="s">
        <v>831</v>
      </c>
      <c r="B431" s="85" t="s">
        <v>867</v>
      </c>
      <c r="C431" s="74" t="s">
        <v>868</v>
      </c>
      <c r="D431" s="65">
        <v>134.64249107118638</v>
      </c>
      <c r="E431" s="108">
        <v>29.267820710000002</v>
      </c>
      <c r="F431" s="65">
        <f>D431-E431</f>
        <v>105.37467036118639</v>
      </c>
      <c r="G431" s="65">
        <f>I431+K431+M431+O431</f>
        <v>8.945999999999998</v>
      </c>
      <c r="H431" s="65">
        <f t="shared" si="147"/>
        <v>3.3886042199999995</v>
      </c>
      <c r="I431" s="65">
        <v>0.12504932000000002</v>
      </c>
      <c r="J431" s="65">
        <v>0.12504932000000002</v>
      </c>
      <c r="K431" s="65">
        <v>2.6220644000000002</v>
      </c>
      <c r="L431" s="65">
        <v>2.6220643999999993</v>
      </c>
      <c r="M431" s="65">
        <v>0.13614795000000024</v>
      </c>
      <c r="N431" s="65">
        <v>0.13614795000000005</v>
      </c>
      <c r="O431" s="65">
        <v>6.0627383299999984</v>
      </c>
      <c r="P431" s="65">
        <v>0.50534255000000006</v>
      </c>
      <c r="Q431" s="65">
        <f t="shared" si="148"/>
        <v>101.98606614118638</v>
      </c>
      <c r="R431" s="65">
        <f t="shared" si="149"/>
        <v>-5.5573957799999985</v>
      </c>
      <c r="S431" s="113">
        <f t="shared" si="144"/>
        <v>-0.6212157142857142</v>
      </c>
      <c r="T431" s="49" t="s">
        <v>869</v>
      </c>
      <c r="W431" s="2"/>
    </row>
    <row r="432" spans="1:23" ht="47.25" x14ac:dyDescent="0.25">
      <c r="A432" s="40" t="s">
        <v>831</v>
      </c>
      <c r="B432" s="85" t="s">
        <v>870</v>
      </c>
      <c r="C432" s="74" t="s">
        <v>871</v>
      </c>
      <c r="D432" s="65">
        <v>81.745828759999995</v>
      </c>
      <c r="E432" s="108">
        <v>8.7009471999999999</v>
      </c>
      <c r="F432" s="65">
        <f>D432-E432</f>
        <v>73.044881559999993</v>
      </c>
      <c r="G432" s="65">
        <f>I432+K432+M432+O432</f>
        <v>10.084481560000002</v>
      </c>
      <c r="H432" s="65">
        <f t="shared" ref="H432:H443" si="150">J432+L432+N432+P432</f>
        <v>2.7322776900000001</v>
      </c>
      <c r="I432" s="65">
        <v>0.84634361000000002</v>
      </c>
      <c r="J432" s="65">
        <v>0.84634361000000013</v>
      </c>
      <c r="K432" s="65">
        <v>0.72068062000000011</v>
      </c>
      <c r="L432" s="65">
        <v>0.72068061999999999</v>
      </c>
      <c r="M432" s="65">
        <v>2.2541739999999866E-2</v>
      </c>
      <c r="N432" s="65">
        <v>2.2541740000000005E-2</v>
      </c>
      <c r="O432" s="65">
        <v>8.4949155900000015</v>
      </c>
      <c r="P432" s="65">
        <v>1.1427117200000001</v>
      </c>
      <c r="Q432" s="65">
        <f t="shared" si="148"/>
        <v>70.31260386999999</v>
      </c>
      <c r="R432" s="65">
        <f t="shared" si="149"/>
        <v>-7.3522038700000021</v>
      </c>
      <c r="S432" s="113">
        <f t="shared" si="144"/>
        <v>-0.7290611645483539</v>
      </c>
      <c r="T432" s="49" t="s">
        <v>869</v>
      </c>
      <c r="W432" s="2"/>
    </row>
    <row r="433" spans="1:27" ht="47.25" x14ac:dyDescent="0.25">
      <c r="A433" s="40" t="s">
        <v>831</v>
      </c>
      <c r="B433" s="85" t="s">
        <v>872</v>
      </c>
      <c r="C433" s="74" t="s">
        <v>873</v>
      </c>
      <c r="D433" s="65">
        <v>12.463456610000001</v>
      </c>
      <c r="E433" s="108">
        <v>9.9126082100000019</v>
      </c>
      <c r="F433" s="65">
        <f>D433-E433</f>
        <v>2.5508483999999996</v>
      </c>
      <c r="G433" s="65">
        <f>I433+K433+M433+O433</f>
        <v>2.5508484</v>
      </c>
      <c r="H433" s="65">
        <f>J433+L433+N433+P433</f>
        <v>2.5929477300000001</v>
      </c>
      <c r="I433" s="65">
        <v>0</v>
      </c>
      <c r="J433" s="65">
        <v>0</v>
      </c>
      <c r="K433" s="108">
        <v>0.61069320000000005</v>
      </c>
      <c r="L433" s="65">
        <v>0.61069319999999994</v>
      </c>
      <c r="M433" s="65">
        <v>1.9401552</v>
      </c>
      <c r="N433" s="65">
        <v>1.9363686400000002</v>
      </c>
      <c r="O433" s="65">
        <v>0</v>
      </c>
      <c r="P433" s="65">
        <v>4.5885889999999992E-2</v>
      </c>
      <c r="Q433" s="65">
        <f t="shared" si="148"/>
        <v>-4.2099330000000545E-2</v>
      </c>
      <c r="R433" s="65">
        <f t="shared" si="149"/>
        <v>4.2099330000000101E-2</v>
      </c>
      <c r="S433" s="113">
        <f t="shared" si="144"/>
        <v>1.6504050181892466E-2</v>
      </c>
      <c r="T433" s="49" t="s">
        <v>32</v>
      </c>
      <c r="W433" s="2"/>
    </row>
    <row r="434" spans="1:27" ht="47.25" x14ac:dyDescent="0.25">
      <c r="A434" s="43" t="s">
        <v>831</v>
      </c>
      <c r="B434" s="44" t="s">
        <v>874</v>
      </c>
      <c r="C434" s="88" t="s">
        <v>875</v>
      </c>
      <c r="D434" s="65">
        <v>13.101827179999999</v>
      </c>
      <c r="E434" s="108">
        <v>0.44999999999999929</v>
      </c>
      <c r="F434" s="65">
        <v>12.65182718</v>
      </c>
      <c r="G434" s="65">
        <f>I434+K434+M434+O434</f>
        <v>0.90182717999999995</v>
      </c>
      <c r="H434" s="65">
        <f t="shared" si="150"/>
        <v>0.90182717999999995</v>
      </c>
      <c r="I434" s="65">
        <v>0.90182717999999995</v>
      </c>
      <c r="J434" s="65">
        <v>0.90182717999999995</v>
      </c>
      <c r="K434" s="108">
        <v>0</v>
      </c>
      <c r="L434" s="65">
        <v>0</v>
      </c>
      <c r="M434" s="65">
        <v>0</v>
      </c>
      <c r="N434" s="65">
        <v>0</v>
      </c>
      <c r="O434" s="65">
        <v>0</v>
      </c>
      <c r="P434" s="65">
        <v>0</v>
      </c>
      <c r="Q434" s="65">
        <f t="shared" si="148"/>
        <v>11.75</v>
      </c>
      <c r="R434" s="65">
        <f t="shared" si="149"/>
        <v>0</v>
      </c>
      <c r="S434" s="113">
        <f t="shared" si="144"/>
        <v>0</v>
      </c>
      <c r="T434" s="49" t="s">
        <v>32</v>
      </c>
      <c r="W434" s="2"/>
    </row>
    <row r="435" spans="1:27" ht="31.5" x14ac:dyDescent="0.25">
      <c r="A435" s="40" t="s">
        <v>831</v>
      </c>
      <c r="B435" s="85" t="s">
        <v>876</v>
      </c>
      <c r="C435" s="74" t="s">
        <v>877</v>
      </c>
      <c r="D435" s="65">
        <v>55.755243820000004</v>
      </c>
      <c r="E435" s="108">
        <v>24.670451820000004</v>
      </c>
      <c r="F435" s="65">
        <f t="shared" ref="F435:F441" si="151">D435-E435</f>
        <v>31.084792</v>
      </c>
      <c r="G435" s="65">
        <f t="shared" ref="G435:G441" si="152">I435+K435+M435+O435</f>
        <v>26.485805200000005</v>
      </c>
      <c r="H435" s="65">
        <f t="shared" si="150"/>
        <v>3.9455963500000002</v>
      </c>
      <c r="I435" s="65">
        <v>2.1463646600000001</v>
      </c>
      <c r="J435" s="65">
        <v>2.1463646600000001</v>
      </c>
      <c r="K435" s="108">
        <v>0.20590680999999966</v>
      </c>
      <c r="L435" s="65">
        <v>0.20590681</v>
      </c>
      <c r="M435" s="65">
        <v>1.3489501800000006</v>
      </c>
      <c r="N435" s="65">
        <v>1.3489501800000001</v>
      </c>
      <c r="O435" s="65">
        <v>22.784583550000004</v>
      </c>
      <c r="P435" s="65">
        <v>0.24437469999999997</v>
      </c>
      <c r="Q435" s="65">
        <f t="shared" si="148"/>
        <v>27.139195650000001</v>
      </c>
      <c r="R435" s="65">
        <f t="shared" si="149"/>
        <v>-22.540208850000006</v>
      </c>
      <c r="S435" s="113">
        <f t="shared" si="144"/>
        <v>-0.85102977537567936</v>
      </c>
      <c r="T435" s="49" t="s">
        <v>878</v>
      </c>
      <c r="W435" s="2"/>
    </row>
    <row r="436" spans="1:27" ht="47.25" x14ac:dyDescent="0.25">
      <c r="A436" s="40" t="s">
        <v>831</v>
      </c>
      <c r="B436" s="85" t="s">
        <v>879</v>
      </c>
      <c r="C436" s="74" t="s">
        <v>880</v>
      </c>
      <c r="D436" s="65">
        <v>11.875642987999999</v>
      </c>
      <c r="E436" s="108">
        <v>0</v>
      </c>
      <c r="F436" s="65">
        <f t="shared" si="151"/>
        <v>11.875642987999999</v>
      </c>
      <c r="G436" s="65">
        <f t="shared" si="152"/>
        <v>0.55930068000000011</v>
      </c>
      <c r="H436" s="65">
        <f t="shared" si="150"/>
        <v>0.53854654999999996</v>
      </c>
      <c r="I436" s="65">
        <v>0</v>
      </c>
      <c r="J436" s="65">
        <v>0</v>
      </c>
      <c r="K436" s="108">
        <v>0.55930068000000011</v>
      </c>
      <c r="L436" s="65">
        <v>0.53854654999999996</v>
      </c>
      <c r="M436" s="65">
        <v>0</v>
      </c>
      <c r="N436" s="65">
        <v>0</v>
      </c>
      <c r="O436" s="65">
        <v>0</v>
      </c>
      <c r="P436" s="65">
        <v>0</v>
      </c>
      <c r="Q436" s="65">
        <f t="shared" si="148"/>
        <v>11.337096438</v>
      </c>
      <c r="R436" s="65">
        <f t="shared" si="149"/>
        <v>-2.0754130000000148E-2</v>
      </c>
      <c r="S436" s="113">
        <f t="shared" si="144"/>
        <v>-3.7107285476570752E-2</v>
      </c>
      <c r="T436" s="49" t="s">
        <v>32</v>
      </c>
      <c r="W436" s="2"/>
    </row>
    <row r="437" spans="1:27" ht="47.25" x14ac:dyDescent="0.25">
      <c r="A437" s="40" t="s">
        <v>831</v>
      </c>
      <c r="B437" s="85" t="s">
        <v>881</v>
      </c>
      <c r="C437" s="74" t="s">
        <v>882</v>
      </c>
      <c r="D437" s="65">
        <v>14.110779999999998</v>
      </c>
      <c r="E437" s="108">
        <v>0</v>
      </c>
      <c r="F437" s="65">
        <f t="shared" si="151"/>
        <v>14.110779999999998</v>
      </c>
      <c r="G437" s="65">
        <f t="shared" si="152"/>
        <v>0.36</v>
      </c>
      <c r="H437" s="65">
        <f t="shared" si="150"/>
        <v>0</v>
      </c>
      <c r="I437" s="65">
        <v>0</v>
      </c>
      <c r="J437" s="65">
        <v>0</v>
      </c>
      <c r="K437" s="108">
        <v>0</v>
      </c>
      <c r="L437" s="65">
        <v>0</v>
      </c>
      <c r="M437" s="65">
        <v>0</v>
      </c>
      <c r="N437" s="65">
        <v>0</v>
      </c>
      <c r="O437" s="65">
        <v>0.36</v>
      </c>
      <c r="P437" s="65">
        <v>0</v>
      </c>
      <c r="Q437" s="65">
        <f t="shared" si="148"/>
        <v>14.110779999999998</v>
      </c>
      <c r="R437" s="65">
        <f t="shared" si="149"/>
        <v>-0.36</v>
      </c>
      <c r="S437" s="113">
        <f t="shared" si="144"/>
        <v>-1</v>
      </c>
      <c r="T437" s="49" t="s">
        <v>883</v>
      </c>
      <c r="W437" s="2"/>
    </row>
    <row r="438" spans="1:27" ht="31.5" x14ac:dyDescent="0.25">
      <c r="A438" s="40" t="s">
        <v>831</v>
      </c>
      <c r="B438" s="85" t="s">
        <v>884</v>
      </c>
      <c r="C438" s="74" t="s">
        <v>885</v>
      </c>
      <c r="D438" s="65">
        <v>47.196315935999998</v>
      </c>
      <c r="E438" s="108">
        <v>0</v>
      </c>
      <c r="F438" s="65">
        <f t="shared" si="151"/>
        <v>47.196315935999998</v>
      </c>
      <c r="G438" s="65">
        <f t="shared" si="152"/>
        <v>7.2256</v>
      </c>
      <c r="H438" s="65">
        <f t="shared" si="150"/>
        <v>6.1196460000000004</v>
      </c>
      <c r="I438" s="65">
        <v>0</v>
      </c>
      <c r="J438" s="65">
        <v>0</v>
      </c>
      <c r="K438" s="108">
        <v>0</v>
      </c>
      <c r="L438" s="65">
        <v>0</v>
      </c>
      <c r="M438" s="65">
        <v>1.6876428000000003</v>
      </c>
      <c r="N438" s="65">
        <v>1.6876428000000001</v>
      </c>
      <c r="O438" s="65">
        <v>5.5379571999999992</v>
      </c>
      <c r="P438" s="65">
        <v>4.4320032000000005</v>
      </c>
      <c r="Q438" s="65">
        <f t="shared" si="148"/>
        <v>41.076669935999995</v>
      </c>
      <c r="R438" s="65">
        <f t="shared" si="149"/>
        <v>-1.1059539999999997</v>
      </c>
      <c r="S438" s="113">
        <f t="shared" si="144"/>
        <v>-0.1530605070859167</v>
      </c>
      <c r="T438" s="49" t="s">
        <v>886</v>
      </c>
      <c r="W438" s="2"/>
    </row>
    <row r="439" spans="1:27" ht="31.5" x14ac:dyDescent="0.25">
      <c r="A439" s="40" t="s">
        <v>831</v>
      </c>
      <c r="B439" s="85" t="s">
        <v>887</v>
      </c>
      <c r="C439" s="74" t="s">
        <v>888</v>
      </c>
      <c r="D439" s="65">
        <v>9</v>
      </c>
      <c r="E439" s="108">
        <v>0</v>
      </c>
      <c r="F439" s="65">
        <f t="shared" si="151"/>
        <v>9</v>
      </c>
      <c r="G439" s="65">
        <f t="shared" si="152"/>
        <v>8.1519999999999992</v>
      </c>
      <c r="H439" s="65">
        <f t="shared" si="150"/>
        <v>4.9243240099999994</v>
      </c>
      <c r="I439" s="65">
        <v>4.8</v>
      </c>
      <c r="J439" s="65">
        <v>4.8</v>
      </c>
      <c r="K439" s="65">
        <v>0</v>
      </c>
      <c r="L439" s="65">
        <v>0</v>
      </c>
      <c r="M439" s="65">
        <v>0</v>
      </c>
      <c r="N439" s="65">
        <v>0</v>
      </c>
      <c r="O439" s="65">
        <v>3.3519999999999994</v>
      </c>
      <c r="P439" s="65">
        <v>0.12432401</v>
      </c>
      <c r="Q439" s="65">
        <f t="shared" si="148"/>
        <v>4.0756759900000006</v>
      </c>
      <c r="R439" s="65">
        <f t="shared" si="149"/>
        <v>-3.2276759899999998</v>
      </c>
      <c r="S439" s="113">
        <f t="shared" si="144"/>
        <v>-0.39593670142296372</v>
      </c>
      <c r="T439" s="49" t="s">
        <v>714</v>
      </c>
      <c r="W439" s="2"/>
    </row>
    <row r="440" spans="1:27" ht="47.25" x14ac:dyDescent="0.25">
      <c r="A440" s="40" t="s">
        <v>831</v>
      </c>
      <c r="B440" s="85" t="s">
        <v>889</v>
      </c>
      <c r="C440" s="74" t="s">
        <v>890</v>
      </c>
      <c r="D440" s="65">
        <v>27.501172407999995</v>
      </c>
      <c r="E440" s="108">
        <v>0</v>
      </c>
      <c r="F440" s="65">
        <f t="shared" si="151"/>
        <v>27.501172407999995</v>
      </c>
      <c r="G440" s="65">
        <f t="shared" si="152"/>
        <v>0.71638821599999991</v>
      </c>
      <c r="H440" s="65">
        <f t="shared" si="150"/>
        <v>0.68948859000000007</v>
      </c>
      <c r="I440" s="65">
        <v>0</v>
      </c>
      <c r="J440" s="65">
        <v>0</v>
      </c>
      <c r="K440" s="65">
        <v>0.71638821599999991</v>
      </c>
      <c r="L440" s="65">
        <v>0.68948859000000007</v>
      </c>
      <c r="M440" s="65">
        <v>0</v>
      </c>
      <c r="N440" s="65">
        <v>0</v>
      </c>
      <c r="O440" s="65">
        <v>0</v>
      </c>
      <c r="P440" s="65">
        <v>0</v>
      </c>
      <c r="Q440" s="65">
        <f t="shared" si="148"/>
        <v>26.811683817999995</v>
      </c>
      <c r="R440" s="65">
        <f t="shared" si="149"/>
        <v>-2.6899625999999843E-2</v>
      </c>
      <c r="S440" s="113">
        <f t="shared" si="144"/>
        <v>-3.754895097269418E-2</v>
      </c>
      <c r="T440" s="49" t="s">
        <v>32</v>
      </c>
      <c r="W440" s="2"/>
    </row>
    <row r="441" spans="1:27" ht="78.75" x14ac:dyDescent="0.25">
      <c r="A441" s="40" t="s">
        <v>831</v>
      </c>
      <c r="B441" s="85" t="s">
        <v>891</v>
      </c>
      <c r="C441" s="74" t="s">
        <v>892</v>
      </c>
      <c r="D441" s="65">
        <v>458.95989887539997</v>
      </c>
      <c r="E441" s="108">
        <v>9.0990493599999986</v>
      </c>
      <c r="F441" s="65">
        <f t="shared" si="151"/>
        <v>449.86084951539999</v>
      </c>
      <c r="G441" s="65">
        <f t="shared" si="152"/>
        <v>6.0528000000000013</v>
      </c>
      <c r="H441" s="65">
        <f t="shared" si="150"/>
        <v>5.3097771800000011</v>
      </c>
      <c r="I441" s="65">
        <v>0.26409159999999998</v>
      </c>
      <c r="J441" s="65">
        <v>0.26409160000000004</v>
      </c>
      <c r="K441" s="108">
        <v>0.14880623999999998</v>
      </c>
      <c r="L441" s="65">
        <v>0.14880624000000001</v>
      </c>
      <c r="M441" s="65">
        <v>0</v>
      </c>
      <c r="N441" s="65">
        <v>0</v>
      </c>
      <c r="O441" s="65">
        <v>5.639902160000001</v>
      </c>
      <c r="P441" s="65">
        <v>4.8968793400000008</v>
      </c>
      <c r="Q441" s="65">
        <f t="shared" si="148"/>
        <v>444.55107233539997</v>
      </c>
      <c r="R441" s="65">
        <f t="shared" si="149"/>
        <v>-0.74302282000000019</v>
      </c>
      <c r="S441" s="113">
        <f t="shared" si="144"/>
        <v>-0.12275687615648956</v>
      </c>
      <c r="T441" s="49" t="s">
        <v>714</v>
      </c>
      <c r="W441" s="2"/>
      <c r="Z441" s="27"/>
      <c r="AA441" s="27"/>
    </row>
    <row r="442" spans="1:27" ht="63" x14ac:dyDescent="0.25">
      <c r="A442" s="40" t="s">
        <v>831</v>
      </c>
      <c r="B442" s="85" t="s">
        <v>893</v>
      </c>
      <c r="C442" s="74" t="s">
        <v>894</v>
      </c>
      <c r="D442" s="65" t="s">
        <v>32</v>
      </c>
      <c r="E442" s="108" t="s">
        <v>32</v>
      </c>
      <c r="F442" s="65" t="s">
        <v>32</v>
      </c>
      <c r="G442" s="65" t="s">
        <v>32</v>
      </c>
      <c r="H442" s="65">
        <f t="shared" si="150"/>
        <v>0.22092661999999999</v>
      </c>
      <c r="I442" s="65" t="s">
        <v>32</v>
      </c>
      <c r="J442" s="65">
        <v>0</v>
      </c>
      <c r="K442" s="108" t="s">
        <v>32</v>
      </c>
      <c r="L442" s="65">
        <v>0</v>
      </c>
      <c r="M442" s="65" t="s">
        <v>32</v>
      </c>
      <c r="N442" s="65">
        <v>1.7662E-4</v>
      </c>
      <c r="O442" s="65" t="s">
        <v>32</v>
      </c>
      <c r="P442" s="65">
        <v>0.22075</v>
      </c>
      <c r="Q442" s="65" t="s">
        <v>32</v>
      </c>
      <c r="R442" s="65" t="s">
        <v>32</v>
      </c>
      <c r="S442" s="113" t="s">
        <v>32</v>
      </c>
      <c r="T442" s="49" t="s">
        <v>281</v>
      </c>
      <c r="W442" s="2"/>
    </row>
    <row r="443" spans="1:27" ht="92.25" customHeight="1" x14ac:dyDescent="0.25">
      <c r="A443" s="40" t="s">
        <v>831</v>
      </c>
      <c r="B443" s="85" t="s">
        <v>895</v>
      </c>
      <c r="C443" s="74" t="s">
        <v>896</v>
      </c>
      <c r="D443" s="65">
        <v>16.545798449999999</v>
      </c>
      <c r="E443" s="108">
        <v>16.525352099999999</v>
      </c>
      <c r="F443" s="65">
        <v>2.0446350000000002E-2</v>
      </c>
      <c r="G443" s="65">
        <f t="shared" ref="G443" si="153">I443+K443+M443+O443</f>
        <v>2.0446349999999999E-2</v>
      </c>
      <c r="H443" s="65">
        <f t="shared" si="150"/>
        <v>0</v>
      </c>
      <c r="I443" s="65">
        <v>0</v>
      </c>
      <c r="J443" s="65">
        <v>0</v>
      </c>
      <c r="K443" s="108">
        <v>0</v>
      </c>
      <c r="L443" s="65">
        <v>0</v>
      </c>
      <c r="M443" s="65">
        <v>0</v>
      </c>
      <c r="N443" s="65">
        <v>0</v>
      </c>
      <c r="O443" s="65">
        <v>2.0446349999999999E-2</v>
      </c>
      <c r="P443" s="65">
        <v>0</v>
      </c>
      <c r="Q443" s="65">
        <f t="shared" si="148"/>
        <v>2.0446350000000002E-2</v>
      </c>
      <c r="R443" s="65">
        <f t="shared" si="149"/>
        <v>-2.0446349999999999E-2</v>
      </c>
      <c r="S443" s="113">
        <f t="shared" si="144"/>
        <v>-1</v>
      </c>
      <c r="T443" s="49" t="s">
        <v>897</v>
      </c>
      <c r="W443" s="2"/>
    </row>
    <row r="444" spans="1:27" ht="47.25" x14ac:dyDescent="0.25">
      <c r="A444" s="22" t="s">
        <v>898</v>
      </c>
      <c r="B444" s="26" t="s">
        <v>286</v>
      </c>
      <c r="C444" s="24" t="s">
        <v>31</v>
      </c>
      <c r="D444" s="104">
        <f t="shared" ref="D444:R444" si="154">D445</f>
        <v>0</v>
      </c>
      <c r="E444" s="104">
        <f t="shared" si="154"/>
        <v>0</v>
      </c>
      <c r="F444" s="104">
        <f t="shared" si="154"/>
        <v>0</v>
      </c>
      <c r="G444" s="104">
        <f t="shared" si="154"/>
        <v>0</v>
      </c>
      <c r="H444" s="104">
        <f t="shared" si="154"/>
        <v>0</v>
      </c>
      <c r="I444" s="104">
        <f t="shared" si="154"/>
        <v>0</v>
      </c>
      <c r="J444" s="104">
        <f t="shared" si="154"/>
        <v>0</v>
      </c>
      <c r="K444" s="104">
        <f t="shared" si="154"/>
        <v>0</v>
      </c>
      <c r="L444" s="104">
        <f t="shared" si="154"/>
        <v>0</v>
      </c>
      <c r="M444" s="104">
        <f t="shared" si="154"/>
        <v>0</v>
      </c>
      <c r="N444" s="104">
        <f t="shared" si="154"/>
        <v>0</v>
      </c>
      <c r="O444" s="104">
        <f t="shared" si="154"/>
        <v>0</v>
      </c>
      <c r="P444" s="104">
        <f t="shared" si="154"/>
        <v>0</v>
      </c>
      <c r="Q444" s="104">
        <f t="shared" si="154"/>
        <v>0</v>
      </c>
      <c r="R444" s="104">
        <f t="shared" si="154"/>
        <v>0</v>
      </c>
      <c r="S444" s="25">
        <v>0</v>
      </c>
      <c r="T444" s="101" t="s">
        <v>32</v>
      </c>
      <c r="W444" s="2"/>
    </row>
    <row r="445" spans="1:27" x14ac:dyDescent="0.25">
      <c r="A445" s="22" t="s">
        <v>899</v>
      </c>
      <c r="B445" s="26" t="s">
        <v>900</v>
      </c>
      <c r="C445" s="24" t="s">
        <v>31</v>
      </c>
      <c r="D445" s="104">
        <f t="shared" ref="D445:R445" si="155">SUM(D446:D447)</f>
        <v>0</v>
      </c>
      <c r="E445" s="104">
        <f t="shared" si="155"/>
        <v>0</v>
      </c>
      <c r="F445" s="104">
        <f t="shared" si="155"/>
        <v>0</v>
      </c>
      <c r="G445" s="104">
        <f t="shared" si="155"/>
        <v>0</v>
      </c>
      <c r="H445" s="104">
        <f t="shared" si="155"/>
        <v>0</v>
      </c>
      <c r="I445" s="104">
        <f t="shared" si="155"/>
        <v>0</v>
      </c>
      <c r="J445" s="104">
        <f t="shared" si="155"/>
        <v>0</v>
      </c>
      <c r="K445" s="104">
        <f t="shared" si="155"/>
        <v>0</v>
      </c>
      <c r="L445" s="104">
        <f t="shared" si="155"/>
        <v>0</v>
      </c>
      <c r="M445" s="104">
        <f t="shared" si="155"/>
        <v>0</v>
      </c>
      <c r="N445" s="104">
        <f t="shared" si="155"/>
        <v>0</v>
      </c>
      <c r="O445" s="104">
        <f t="shared" si="155"/>
        <v>0</v>
      </c>
      <c r="P445" s="104">
        <f t="shared" si="155"/>
        <v>0</v>
      </c>
      <c r="Q445" s="104">
        <f t="shared" si="155"/>
        <v>0</v>
      </c>
      <c r="R445" s="104">
        <f t="shared" si="155"/>
        <v>0</v>
      </c>
      <c r="S445" s="25">
        <v>0</v>
      </c>
      <c r="T445" s="101" t="s">
        <v>32</v>
      </c>
      <c r="W445" s="2"/>
    </row>
    <row r="446" spans="1:27" ht="63" x14ac:dyDescent="0.25">
      <c r="A446" s="22" t="s">
        <v>901</v>
      </c>
      <c r="B446" s="26" t="s">
        <v>290</v>
      </c>
      <c r="C446" s="24" t="s">
        <v>31</v>
      </c>
      <c r="D446" s="104">
        <v>0</v>
      </c>
      <c r="E446" s="104">
        <v>0</v>
      </c>
      <c r="F446" s="104">
        <v>0</v>
      </c>
      <c r="G446" s="104">
        <v>0</v>
      </c>
      <c r="H446" s="104">
        <v>0</v>
      </c>
      <c r="I446" s="104">
        <v>0</v>
      </c>
      <c r="J446" s="104">
        <v>0</v>
      </c>
      <c r="K446" s="104">
        <v>0</v>
      </c>
      <c r="L446" s="104">
        <v>0</v>
      </c>
      <c r="M446" s="104">
        <v>0</v>
      </c>
      <c r="N446" s="104">
        <v>0</v>
      </c>
      <c r="O446" s="104">
        <v>0</v>
      </c>
      <c r="P446" s="104">
        <v>0</v>
      </c>
      <c r="Q446" s="104">
        <v>0</v>
      </c>
      <c r="R446" s="104">
        <v>0</v>
      </c>
      <c r="S446" s="25">
        <v>0</v>
      </c>
      <c r="T446" s="101" t="s">
        <v>32</v>
      </c>
      <c r="W446" s="2"/>
    </row>
    <row r="447" spans="1:27" ht="63" x14ac:dyDescent="0.25">
      <c r="A447" s="22" t="s">
        <v>902</v>
      </c>
      <c r="B447" s="26" t="s">
        <v>292</v>
      </c>
      <c r="C447" s="24" t="s">
        <v>31</v>
      </c>
      <c r="D447" s="104">
        <f t="shared" ref="D447:R447" si="156">SUM(D448:D448)</f>
        <v>0</v>
      </c>
      <c r="E447" s="104">
        <f t="shared" si="156"/>
        <v>0</v>
      </c>
      <c r="F447" s="104">
        <f t="shared" si="156"/>
        <v>0</v>
      </c>
      <c r="G447" s="104">
        <f t="shared" si="156"/>
        <v>0</v>
      </c>
      <c r="H447" s="104">
        <f t="shared" si="156"/>
        <v>0</v>
      </c>
      <c r="I447" s="104">
        <f t="shared" si="156"/>
        <v>0</v>
      </c>
      <c r="J447" s="104">
        <f t="shared" si="156"/>
        <v>0</v>
      </c>
      <c r="K447" s="104">
        <f t="shared" si="156"/>
        <v>0</v>
      </c>
      <c r="L447" s="104">
        <f t="shared" si="156"/>
        <v>0</v>
      </c>
      <c r="M447" s="104">
        <f t="shared" si="156"/>
        <v>0</v>
      </c>
      <c r="N447" s="104">
        <f t="shared" si="156"/>
        <v>0</v>
      </c>
      <c r="O447" s="104">
        <f t="shared" si="156"/>
        <v>0</v>
      </c>
      <c r="P447" s="104">
        <f t="shared" si="156"/>
        <v>0</v>
      </c>
      <c r="Q447" s="104">
        <f t="shared" si="156"/>
        <v>0</v>
      </c>
      <c r="R447" s="104">
        <f t="shared" si="156"/>
        <v>0</v>
      </c>
      <c r="S447" s="25">
        <v>0</v>
      </c>
      <c r="T447" s="101" t="s">
        <v>32</v>
      </c>
      <c r="W447" s="2"/>
    </row>
    <row r="448" spans="1:27" ht="31.5" x14ac:dyDescent="0.25">
      <c r="A448" s="22" t="s">
        <v>903</v>
      </c>
      <c r="B448" s="26" t="s">
        <v>294</v>
      </c>
      <c r="C448" s="24" t="s">
        <v>31</v>
      </c>
      <c r="D448" s="104">
        <v>0</v>
      </c>
      <c r="E448" s="104">
        <v>0</v>
      </c>
      <c r="F448" s="104">
        <v>0</v>
      </c>
      <c r="G448" s="104">
        <v>0</v>
      </c>
      <c r="H448" s="104">
        <v>0</v>
      </c>
      <c r="I448" s="104">
        <v>0</v>
      </c>
      <c r="J448" s="104">
        <v>0</v>
      </c>
      <c r="K448" s="104">
        <v>0</v>
      </c>
      <c r="L448" s="104">
        <v>0</v>
      </c>
      <c r="M448" s="104">
        <v>0</v>
      </c>
      <c r="N448" s="104">
        <v>0</v>
      </c>
      <c r="O448" s="104">
        <v>0</v>
      </c>
      <c r="P448" s="104">
        <v>0</v>
      </c>
      <c r="Q448" s="104">
        <v>0</v>
      </c>
      <c r="R448" s="104">
        <v>0</v>
      </c>
      <c r="S448" s="25">
        <v>0</v>
      </c>
      <c r="T448" s="101" t="s">
        <v>32</v>
      </c>
      <c r="W448" s="2"/>
    </row>
    <row r="449" spans="1:23" ht="63" x14ac:dyDescent="0.25">
      <c r="A449" s="22" t="s">
        <v>904</v>
      </c>
      <c r="B449" s="26" t="s">
        <v>290</v>
      </c>
      <c r="C449" s="24" t="s">
        <v>31</v>
      </c>
      <c r="D449" s="104">
        <v>0</v>
      </c>
      <c r="E449" s="104">
        <v>0</v>
      </c>
      <c r="F449" s="104">
        <v>0</v>
      </c>
      <c r="G449" s="104">
        <v>0</v>
      </c>
      <c r="H449" s="104">
        <v>0</v>
      </c>
      <c r="I449" s="104">
        <v>0</v>
      </c>
      <c r="J449" s="104">
        <v>0</v>
      </c>
      <c r="K449" s="104">
        <v>0</v>
      </c>
      <c r="L449" s="104">
        <v>0</v>
      </c>
      <c r="M449" s="104">
        <v>0</v>
      </c>
      <c r="N449" s="104">
        <v>0</v>
      </c>
      <c r="O449" s="104">
        <v>0</v>
      </c>
      <c r="P449" s="104">
        <v>0</v>
      </c>
      <c r="Q449" s="104">
        <v>0</v>
      </c>
      <c r="R449" s="104">
        <v>0</v>
      </c>
      <c r="S449" s="25">
        <v>0</v>
      </c>
      <c r="T449" s="101" t="s">
        <v>32</v>
      </c>
      <c r="W449" s="2"/>
    </row>
    <row r="450" spans="1:23" ht="63" x14ac:dyDescent="0.25">
      <c r="A450" s="22" t="s">
        <v>905</v>
      </c>
      <c r="B450" s="26" t="s">
        <v>292</v>
      </c>
      <c r="C450" s="24" t="s">
        <v>31</v>
      </c>
      <c r="D450" s="104">
        <v>0</v>
      </c>
      <c r="E450" s="104">
        <v>0</v>
      </c>
      <c r="F450" s="104">
        <v>0</v>
      </c>
      <c r="G450" s="104">
        <v>0</v>
      </c>
      <c r="H450" s="104">
        <v>0</v>
      </c>
      <c r="I450" s="104">
        <v>0</v>
      </c>
      <c r="J450" s="104">
        <v>0</v>
      </c>
      <c r="K450" s="104">
        <v>0</v>
      </c>
      <c r="L450" s="104">
        <v>0</v>
      </c>
      <c r="M450" s="104">
        <v>0</v>
      </c>
      <c r="N450" s="104">
        <v>0</v>
      </c>
      <c r="O450" s="104">
        <v>0</v>
      </c>
      <c r="P450" s="104">
        <v>0</v>
      </c>
      <c r="Q450" s="104">
        <v>0</v>
      </c>
      <c r="R450" s="104">
        <v>0</v>
      </c>
      <c r="S450" s="25">
        <v>0</v>
      </c>
      <c r="T450" s="101" t="s">
        <v>32</v>
      </c>
      <c r="W450" s="2"/>
    </row>
    <row r="451" spans="1:23" x14ac:dyDescent="0.25">
      <c r="A451" s="22" t="s">
        <v>906</v>
      </c>
      <c r="B451" s="23" t="s">
        <v>298</v>
      </c>
      <c r="C451" s="24" t="s">
        <v>31</v>
      </c>
      <c r="D451" s="104">
        <f t="shared" ref="D451:R451" si="157">SUM(D453:D455,D452)</f>
        <v>1916.536832643</v>
      </c>
      <c r="E451" s="104">
        <f t="shared" si="157"/>
        <v>1471.4001226300002</v>
      </c>
      <c r="F451" s="104">
        <f t="shared" si="157"/>
        <v>445.13671001299986</v>
      </c>
      <c r="G451" s="104">
        <f t="shared" si="157"/>
        <v>49.568822339999997</v>
      </c>
      <c r="H451" s="104">
        <f t="shared" si="157"/>
        <v>36.213911260000003</v>
      </c>
      <c r="I451" s="104">
        <f t="shared" si="157"/>
        <v>9.83505289</v>
      </c>
      <c r="J451" s="104">
        <f t="shared" si="157"/>
        <v>9.8350528900000018</v>
      </c>
      <c r="K451" s="104">
        <f t="shared" si="157"/>
        <v>0.35474273999999895</v>
      </c>
      <c r="L451" s="104">
        <f t="shared" si="157"/>
        <v>0.35474273999999989</v>
      </c>
      <c r="M451" s="104">
        <f t="shared" si="157"/>
        <v>3.7635654400000007</v>
      </c>
      <c r="N451" s="104">
        <f t="shared" si="157"/>
        <v>3.7635654399999998</v>
      </c>
      <c r="O451" s="104">
        <f t="shared" si="157"/>
        <v>35.615461269999997</v>
      </c>
      <c r="P451" s="104">
        <f t="shared" si="157"/>
        <v>22.260550189999996</v>
      </c>
      <c r="Q451" s="104">
        <f t="shared" si="157"/>
        <v>408.92279875299982</v>
      </c>
      <c r="R451" s="104">
        <f t="shared" si="157"/>
        <v>-13.354911079999994</v>
      </c>
      <c r="S451" s="25">
        <f t="shared" si="144"/>
        <v>-0.26942159304081614</v>
      </c>
      <c r="T451" s="101" t="s">
        <v>32</v>
      </c>
      <c r="W451" s="2"/>
    </row>
    <row r="452" spans="1:23" ht="47.25" x14ac:dyDescent="0.25">
      <c r="A452" s="22" t="s">
        <v>907</v>
      </c>
      <c r="B452" s="23" t="s">
        <v>300</v>
      </c>
      <c r="C452" s="24" t="s">
        <v>31</v>
      </c>
      <c r="D452" s="104">
        <v>0</v>
      </c>
      <c r="E452" s="104">
        <v>0</v>
      </c>
      <c r="F452" s="104">
        <v>0</v>
      </c>
      <c r="G452" s="104">
        <v>0</v>
      </c>
      <c r="H452" s="104">
        <v>0</v>
      </c>
      <c r="I452" s="104">
        <v>0</v>
      </c>
      <c r="J452" s="104">
        <v>0</v>
      </c>
      <c r="K452" s="104">
        <v>0</v>
      </c>
      <c r="L452" s="104">
        <v>0</v>
      </c>
      <c r="M452" s="104">
        <v>0</v>
      </c>
      <c r="N452" s="104">
        <v>0</v>
      </c>
      <c r="O452" s="104">
        <v>0</v>
      </c>
      <c r="P452" s="104">
        <v>0</v>
      </c>
      <c r="Q452" s="104">
        <v>0</v>
      </c>
      <c r="R452" s="104">
        <v>0</v>
      </c>
      <c r="S452" s="25">
        <v>0</v>
      </c>
      <c r="T452" s="101" t="s">
        <v>32</v>
      </c>
      <c r="W452" s="2"/>
    </row>
    <row r="453" spans="1:23" ht="31.5" x14ac:dyDescent="0.25">
      <c r="A453" s="22" t="s">
        <v>908</v>
      </c>
      <c r="B453" s="23" t="s">
        <v>302</v>
      </c>
      <c r="C453" s="24" t="s">
        <v>31</v>
      </c>
      <c r="D453" s="104">
        <v>0</v>
      </c>
      <c r="E453" s="104">
        <v>0</v>
      </c>
      <c r="F453" s="104">
        <v>0</v>
      </c>
      <c r="G453" s="104">
        <v>0</v>
      </c>
      <c r="H453" s="106">
        <v>0</v>
      </c>
      <c r="I453" s="104">
        <v>0</v>
      </c>
      <c r="J453" s="104">
        <v>0</v>
      </c>
      <c r="K453" s="104">
        <v>0</v>
      </c>
      <c r="L453" s="104">
        <v>0</v>
      </c>
      <c r="M453" s="104">
        <v>0</v>
      </c>
      <c r="N453" s="104">
        <v>0</v>
      </c>
      <c r="O453" s="104">
        <v>0</v>
      </c>
      <c r="P453" s="104">
        <v>0</v>
      </c>
      <c r="Q453" s="104">
        <v>0</v>
      </c>
      <c r="R453" s="104">
        <v>0</v>
      </c>
      <c r="S453" s="25">
        <v>0</v>
      </c>
      <c r="T453" s="101" t="s">
        <v>32</v>
      </c>
      <c r="W453" s="2"/>
    </row>
    <row r="454" spans="1:23" ht="31.5" x14ac:dyDescent="0.25">
      <c r="A454" s="22" t="s">
        <v>909</v>
      </c>
      <c r="B454" s="23" t="s">
        <v>307</v>
      </c>
      <c r="C454" s="24" t="s">
        <v>31</v>
      </c>
      <c r="D454" s="104">
        <v>0</v>
      </c>
      <c r="E454" s="104">
        <v>0</v>
      </c>
      <c r="F454" s="104">
        <v>0</v>
      </c>
      <c r="G454" s="104">
        <v>0</v>
      </c>
      <c r="H454" s="106">
        <v>0</v>
      </c>
      <c r="I454" s="104">
        <v>0</v>
      </c>
      <c r="J454" s="104">
        <v>0</v>
      </c>
      <c r="K454" s="104">
        <v>0</v>
      </c>
      <c r="L454" s="104">
        <v>0</v>
      </c>
      <c r="M454" s="104">
        <v>0</v>
      </c>
      <c r="N454" s="104">
        <v>0</v>
      </c>
      <c r="O454" s="104">
        <v>0</v>
      </c>
      <c r="P454" s="104">
        <v>0</v>
      </c>
      <c r="Q454" s="104">
        <v>0</v>
      </c>
      <c r="R454" s="104">
        <v>0</v>
      </c>
      <c r="S454" s="25">
        <v>0</v>
      </c>
      <c r="T454" s="101" t="s">
        <v>32</v>
      </c>
      <c r="W454" s="2"/>
    </row>
    <row r="455" spans="1:23" ht="31.5" x14ac:dyDescent="0.25">
      <c r="A455" s="22" t="s">
        <v>910</v>
      </c>
      <c r="B455" s="23" t="s">
        <v>314</v>
      </c>
      <c r="C455" s="24" t="s">
        <v>31</v>
      </c>
      <c r="D455" s="104">
        <f t="shared" ref="D455:R455" si="158">SUM(D456:D456)</f>
        <v>1916.536832643</v>
      </c>
      <c r="E455" s="104">
        <f t="shared" si="158"/>
        <v>1471.4001226300002</v>
      </c>
      <c r="F455" s="104">
        <f t="shared" si="158"/>
        <v>445.13671001299986</v>
      </c>
      <c r="G455" s="104">
        <f t="shared" si="158"/>
        <v>49.568822339999997</v>
      </c>
      <c r="H455" s="106">
        <f t="shared" si="158"/>
        <v>36.213911260000003</v>
      </c>
      <c r="I455" s="104">
        <f t="shared" si="158"/>
        <v>9.83505289</v>
      </c>
      <c r="J455" s="104">
        <f t="shared" si="158"/>
        <v>9.8350528900000018</v>
      </c>
      <c r="K455" s="104">
        <f t="shared" si="158"/>
        <v>0.35474273999999895</v>
      </c>
      <c r="L455" s="104">
        <f t="shared" si="158"/>
        <v>0.35474273999999989</v>
      </c>
      <c r="M455" s="104">
        <f t="shared" si="158"/>
        <v>3.7635654400000007</v>
      </c>
      <c r="N455" s="104">
        <f t="shared" si="158"/>
        <v>3.7635654399999998</v>
      </c>
      <c r="O455" s="104">
        <f t="shared" si="158"/>
        <v>35.615461269999997</v>
      </c>
      <c r="P455" s="104">
        <f t="shared" si="158"/>
        <v>22.260550189999996</v>
      </c>
      <c r="Q455" s="104">
        <f t="shared" si="158"/>
        <v>408.92279875299982</v>
      </c>
      <c r="R455" s="104">
        <f t="shared" si="158"/>
        <v>-13.354911079999994</v>
      </c>
      <c r="S455" s="25">
        <f t="shared" si="144"/>
        <v>-0.26942159304081614</v>
      </c>
      <c r="T455" s="101" t="s">
        <v>32</v>
      </c>
      <c r="W455" s="2"/>
    </row>
    <row r="456" spans="1:23" ht="78.75" x14ac:dyDescent="0.25">
      <c r="A456" s="40" t="s">
        <v>910</v>
      </c>
      <c r="B456" s="48" t="s">
        <v>911</v>
      </c>
      <c r="C456" s="64" t="s">
        <v>912</v>
      </c>
      <c r="D456" s="65">
        <v>1916.536832643</v>
      </c>
      <c r="E456" s="108">
        <v>1471.4001226300002</v>
      </c>
      <c r="F456" s="65">
        <f>D456-E456</f>
        <v>445.13671001299986</v>
      </c>
      <c r="G456" s="65">
        <f>I456+K456+M456+O456</f>
        <v>49.568822339999997</v>
      </c>
      <c r="H456" s="65">
        <f>J456+L456+N456+P456</f>
        <v>36.213911260000003</v>
      </c>
      <c r="I456" s="65">
        <v>9.83505289</v>
      </c>
      <c r="J456" s="65">
        <v>9.8350528900000018</v>
      </c>
      <c r="K456" s="108">
        <v>0.35474273999999895</v>
      </c>
      <c r="L456" s="65">
        <v>0.35474273999999989</v>
      </c>
      <c r="M456" s="65">
        <v>3.7635654400000007</v>
      </c>
      <c r="N456" s="65">
        <v>3.7635654399999998</v>
      </c>
      <c r="O456" s="65">
        <v>35.615461269999997</v>
      </c>
      <c r="P456" s="65">
        <v>22.260550189999996</v>
      </c>
      <c r="Q456" s="65">
        <f>F456-H456</f>
        <v>408.92279875299982</v>
      </c>
      <c r="R456" s="65">
        <f>H456-(I456+K456+M456+O456)</f>
        <v>-13.354911079999994</v>
      </c>
      <c r="S456" s="113">
        <f t="shared" si="144"/>
        <v>-0.26942159304081614</v>
      </c>
      <c r="T456" s="49" t="s">
        <v>714</v>
      </c>
      <c r="W456" s="2"/>
    </row>
    <row r="457" spans="1:23" ht="47.25" x14ac:dyDescent="0.25">
      <c r="A457" s="24" t="s">
        <v>913</v>
      </c>
      <c r="B457" s="26" t="s">
        <v>332</v>
      </c>
      <c r="C457" s="24" t="s">
        <v>31</v>
      </c>
      <c r="D457" s="104">
        <v>0</v>
      </c>
      <c r="E457" s="104">
        <v>0</v>
      </c>
      <c r="F457" s="104">
        <v>0</v>
      </c>
      <c r="G457" s="104">
        <v>0</v>
      </c>
      <c r="H457" s="106">
        <v>0</v>
      </c>
      <c r="I457" s="104">
        <v>0</v>
      </c>
      <c r="J457" s="104">
        <v>0</v>
      </c>
      <c r="K457" s="104">
        <v>0</v>
      </c>
      <c r="L457" s="104">
        <v>0</v>
      </c>
      <c r="M457" s="104">
        <v>0</v>
      </c>
      <c r="N457" s="104">
        <v>0</v>
      </c>
      <c r="O457" s="104">
        <v>0</v>
      </c>
      <c r="P457" s="104">
        <v>0</v>
      </c>
      <c r="Q457" s="104">
        <v>0</v>
      </c>
      <c r="R457" s="104">
        <v>0</v>
      </c>
      <c r="S457" s="25">
        <v>0</v>
      </c>
      <c r="T457" s="101" t="s">
        <v>32</v>
      </c>
      <c r="W457" s="2"/>
    </row>
    <row r="458" spans="1:23" ht="31.5" x14ac:dyDescent="0.25">
      <c r="A458" s="22" t="s">
        <v>914</v>
      </c>
      <c r="B458" s="26" t="s">
        <v>334</v>
      </c>
      <c r="C458" s="24" t="s">
        <v>31</v>
      </c>
      <c r="D458" s="104">
        <f>SUM(D459:D492)</f>
        <v>992.05449922999969</v>
      </c>
      <c r="E458" s="104">
        <f t="shared" ref="E458:R458" si="159">SUM(E459:E492)</f>
        <v>351.74801588000003</v>
      </c>
      <c r="F458" s="104">
        <f t="shared" si="159"/>
        <v>640.30648334999989</v>
      </c>
      <c r="G458" s="104">
        <f t="shared" si="159"/>
        <v>579.64584447999994</v>
      </c>
      <c r="H458" s="104">
        <f t="shared" si="159"/>
        <v>351.23065045999988</v>
      </c>
      <c r="I458" s="104">
        <f t="shared" si="159"/>
        <v>5.82013596</v>
      </c>
      <c r="J458" s="104">
        <f t="shared" si="159"/>
        <v>5.82013596</v>
      </c>
      <c r="K458" s="104">
        <f t="shared" si="159"/>
        <v>245.67306671000003</v>
      </c>
      <c r="L458" s="104">
        <f t="shared" si="159"/>
        <v>267.96616671000004</v>
      </c>
      <c r="M458" s="104">
        <f t="shared" si="159"/>
        <v>0.98830055999999999</v>
      </c>
      <c r="N458" s="104">
        <f t="shared" si="159"/>
        <v>5.5871999900000002</v>
      </c>
      <c r="O458" s="104">
        <f t="shared" si="159"/>
        <v>327.16434125000001</v>
      </c>
      <c r="P458" s="104">
        <f t="shared" si="159"/>
        <v>71.857147800000007</v>
      </c>
      <c r="Q458" s="104">
        <f t="shared" si="159"/>
        <v>316.65283289000001</v>
      </c>
      <c r="R458" s="104">
        <f t="shared" si="159"/>
        <v>-255.99219402000006</v>
      </c>
      <c r="S458" s="25">
        <f t="shared" si="144"/>
        <v>-0.44163552013324708</v>
      </c>
      <c r="T458" s="101" t="s">
        <v>32</v>
      </c>
      <c r="W458" s="2"/>
    </row>
    <row r="459" spans="1:23" ht="126" x14ac:dyDescent="0.25">
      <c r="A459" s="40" t="s">
        <v>914</v>
      </c>
      <c r="B459" s="48" t="s">
        <v>1202</v>
      </c>
      <c r="C459" s="74" t="s">
        <v>915</v>
      </c>
      <c r="D459" s="65">
        <v>377.35264516999996</v>
      </c>
      <c r="E459" s="108">
        <v>94.885360320000004</v>
      </c>
      <c r="F459" s="65">
        <f>D459-E459</f>
        <v>282.46728484999994</v>
      </c>
      <c r="G459" s="65">
        <f>I459+K459+M459+O459</f>
        <v>282.46728485</v>
      </c>
      <c r="H459" s="65">
        <f>J459+L459+N459+P459</f>
        <v>123.8100029</v>
      </c>
      <c r="I459" s="65">
        <v>0</v>
      </c>
      <c r="J459" s="65">
        <v>0</v>
      </c>
      <c r="K459" s="65">
        <v>117.3553271</v>
      </c>
      <c r="L459" s="65">
        <v>117.3553271</v>
      </c>
      <c r="M459" s="65">
        <v>0</v>
      </c>
      <c r="N459" s="65">
        <v>0</v>
      </c>
      <c r="O459" s="65">
        <v>165.11195774999999</v>
      </c>
      <c r="P459" s="65">
        <v>6.4546757999999969</v>
      </c>
      <c r="Q459" s="65">
        <f t="shared" ref="Q459:Q492" si="160">F459-H459</f>
        <v>158.65728194999994</v>
      </c>
      <c r="R459" s="65">
        <f t="shared" ref="R459:R492" si="161">H459-(I459+K459+M459+O459)</f>
        <v>-158.65728195</v>
      </c>
      <c r="S459" s="113">
        <f t="shared" si="144"/>
        <v>-0.56168374342626104</v>
      </c>
      <c r="T459" s="49" t="s">
        <v>916</v>
      </c>
      <c r="W459" s="2"/>
    </row>
    <row r="460" spans="1:23" ht="47.25" x14ac:dyDescent="0.25">
      <c r="A460" s="40" t="s">
        <v>914</v>
      </c>
      <c r="B460" s="48" t="s">
        <v>917</v>
      </c>
      <c r="C460" s="74" t="s">
        <v>918</v>
      </c>
      <c r="D460" s="65">
        <v>276.9869056</v>
      </c>
      <c r="E460" s="108">
        <v>152.80765556</v>
      </c>
      <c r="F460" s="65">
        <v>124.17925004</v>
      </c>
      <c r="G460" s="65">
        <f>I460+K460+M460+O460</f>
        <v>124.17925004</v>
      </c>
      <c r="H460" s="65">
        <f t="shared" ref="H460:H492" si="162">J460+L460+N460+P460</f>
        <v>124.17925004</v>
      </c>
      <c r="I460" s="65">
        <v>0</v>
      </c>
      <c r="J460" s="65">
        <v>0</v>
      </c>
      <c r="K460" s="65">
        <v>124.17925004</v>
      </c>
      <c r="L460" s="65">
        <v>124.17925004</v>
      </c>
      <c r="M460" s="65">
        <v>0</v>
      </c>
      <c r="N460" s="65">
        <v>0</v>
      </c>
      <c r="O460" s="65">
        <v>0</v>
      </c>
      <c r="P460" s="65">
        <v>0</v>
      </c>
      <c r="Q460" s="65">
        <f t="shared" si="160"/>
        <v>0</v>
      </c>
      <c r="R460" s="65">
        <f t="shared" si="161"/>
        <v>0</v>
      </c>
      <c r="S460" s="113">
        <f t="shared" si="144"/>
        <v>0</v>
      </c>
      <c r="T460" s="49" t="s">
        <v>32</v>
      </c>
      <c r="W460" s="2"/>
    </row>
    <row r="461" spans="1:23" ht="31.5" x14ac:dyDescent="0.25">
      <c r="A461" s="40" t="s">
        <v>914</v>
      </c>
      <c r="B461" s="48" t="s">
        <v>919</v>
      </c>
      <c r="C461" s="74" t="s">
        <v>920</v>
      </c>
      <c r="D461" s="65" t="s">
        <v>32</v>
      </c>
      <c r="E461" s="108" t="s">
        <v>32</v>
      </c>
      <c r="F461" s="65" t="s">
        <v>32</v>
      </c>
      <c r="G461" s="65" t="s">
        <v>32</v>
      </c>
      <c r="H461" s="65">
        <v>0</v>
      </c>
      <c r="I461" s="65" t="s">
        <v>32</v>
      </c>
      <c r="J461" s="65">
        <v>0</v>
      </c>
      <c r="K461" s="65" t="s">
        <v>32</v>
      </c>
      <c r="L461" s="65">
        <v>0</v>
      </c>
      <c r="M461" s="65" t="s">
        <v>32</v>
      </c>
      <c r="N461" s="65">
        <v>0</v>
      </c>
      <c r="O461" s="65" t="s">
        <v>32</v>
      </c>
      <c r="P461" s="65">
        <v>0</v>
      </c>
      <c r="Q461" s="65" t="s">
        <v>32</v>
      </c>
      <c r="R461" s="65" t="s">
        <v>32</v>
      </c>
      <c r="S461" s="113" t="s">
        <v>32</v>
      </c>
      <c r="T461" s="49" t="s">
        <v>359</v>
      </c>
      <c r="W461" s="2"/>
    </row>
    <row r="462" spans="1:23" ht="31.5" x14ac:dyDescent="0.25">
      <c r="A462" s="40" t="s">
        <v>914</v>
      </c>
      <c r="B462" s="48" t="s">
        <v>921</v>
      </c>
      <c r="C462" s="64" t="s">
        <v>922</v>
      </c>
      <c r="D462" s="65">
        <v>160.96921800000001</v>
      </c>
      <c r="E462" s="108">
        <v>102.795</v>
      </c>
      <c r="F462" s="65">
        <f t="shared" ref="F462:F483" si="163">D462-E462</f>
        <v>58.17421800000001</v>
      </c>
      <c r="G462" s="65">
        <f t="shared" ref="G462:G485" si="164">I462+K462+M462+O462</f>
        <v>58.174218000000003</v>
      </c>
      <c r="H462" s="65">
        <f t="shared" si="162"/>
        <v>59.851500000000001</v>
      </c>
      <c r="I462" s="65">
        <v>0.45</v>
      </c>
      <c r="J462" s="65">
        <v>0.45</v>
      </c>
      <c r="K462" s="108">
        <v>0</v>
      </c>
      <c r="L462" s="65">
        <v>0</v>
      </c>
      <c r="M462" s="65">
        <v>0</v>
      </c>
      <c r="N462" s="65">
        <v>0</v>
      </c>
      <c r="O462" s="65">
        <v>57.724218</v>
      </c>
      <c r="P462" s="65">
        <v>59.401499999999999</v>
      </c>
      <c r="Q462" s="65">
        <f t="shared" si="160"/>
        <v>-1.6772819999999911</v>
      </c>
      <c r="R462" s="65">
        <f t="shared" si="161"/>
        <v>1.6772819999999982</v>
      </c>
      <c r="S462" s="113">
        <f t="shared" si="144"/>
        <v>2.8832050651716505E-2</v>
      </c>
      <c r="T462" s="49" t="s">
        <v>32</v>
      </c>
      <c r="W462" s="2"/>
    </row>
    <row r="463" spans="1:23" ht="31.5" x14ac:dyDescent="0.25">
      <c r="A463" s="40" t="s">
        <v>914</v>
      </c>
      <c r="B463" s="48" t="s">
        <v>923</v>
      </c>
      <c r="C463" s="64" t="s">
        <v>924</v>
      </c>
      <c r="D463" s="65">
        <v>0.20171600000000001</v>
      </c>
      <c r="E463" s="108">
        <v>0</v>
      </c>
      <c r="F463" s="65">
        <v>0.20171600000000001</v>
      </c>
      <c r="G463" s="65">
        <f t="shared" si="164"/>
        <v>0.20171600000000001</v>
      </c>
      <c r="H463" s="65">
        <f t="shared" si="162"/>
        <v>0</v>
      </c>
      <c r="I463" s="65">
        <v>0</v>
      </c>
      <c r="J463" s="65">
        <v>0</v>
      </c>
      <c r="K463" s="108">
        <v>0</v>
      </c>
      <c r="L463" s="65">
        <v>0</v>
      </c>
      <c r="M463" s="65">
        <v>0</v>
      </c>
      <c r="N463" s="65">
        <v>0</v>
      </c>
      <c r="O463" s="65">
        <v>0.20171600000000001</v>
      </c>
      <c r="P463" s="65">
        <v>0</v>
      </c>
      <c r="Q463" s="65">
        <f t="shared" si="160"/>
        <v>0.20171600000000001</v>
      </c>
      <c r="R463" s="65">
        <f t="shared" si="161"/>
        <v>-0.20171600000000001</v>
      </c>
      <c r="S463" s="113">
        <f t="shared" si="144"/>
        <v>-1</v>
      </c>
      <c r="T463" s="49" t="s">
        <v>925</v>
      </c>
      <c r="W463" s="2"/>
    </row>
    <row r="464" spans="1:23" ht="31.5" x14ac:dyDescent="0.25">
      <c r="A464" s="40" t="s">
        <v>914</v>
      </c>
      <c r="B464" s="48" t="s">
        <v>1200</v>
      </c>
      <c r="C464" s="64" t="s">
        <v>926</v>
      </c>
      <c r="D464" s="65">
        <v>0.11830056</v>
      </c>
      <c r="E464" s="108">
        <v>0</v>
      </c>
      <c r="F464" s="65">
        <f t="shared" si="163"/>
        <v>0.11830056</v>
      </c>
      <c r="G464" s="65">
        <f t="shared" si="164"/>
        <v>0.11830056</v>
      </c>
      <c r="H464" s="65">
        <f t="shared" si="162"/>
        <v>0.10199999999999999</v>
      </c>
      <c r="I464" s="65">
        <v>0</v>
      </c>
      <c r="J464" s="65">
        <v>0</v>
      </c>
      <c r="K464" s="108">
        <v>0</v>
      </c>
      <c r="L464" s="65">
        <v>0</v>
      </c>
      <c r="M464" s="65">
        <v>0.11830056</v>
      </c>
      <c r="N464" s="65">
        <v>0.10199999999999999</v>
      </c>
      <c r="O464" s="65">
        <v>0</v>
      </c>
      <c r="P464" s="65">
        <v>0</v>
      </c>
      <c r="Q464" s="65">
        <f t="shared" si="160"/>
        <v>1.6300560000000006E-2</v>
      </c>
      <c r="R464" s="65">
        <f t="shared" si="161"/>
        <v>-1.6300560000000006E-2</v>
      </c>
      <c r="S464" s="113">
        <f t="shared" si="144"/>
        <v>-0.1377893731018687</v>
      </c>
      <c r="T464" s="49" t="s">
        <v>714</v>
      </c>
      <c r="W464" s="2"/>
    </row>
    <row r="465" spans="1:23" ht="31.5" x14ac:dyDescent="0.25">
      <c r="A465" s="40" t="s">
        <v>914</v>
      </c>
      <c r="B465" s="48" t="s">
        <v>927</v>
      </c>
      <c r="C465" s="64" t="s">
        <v>928</v>
      </c>
      <c r="D465" s="65">
        <v>8.271711000000001E-2</v>
      </c>
      <c r="E465" s="108">
        <v>0</v>
      </c>
      <c r="F465" s="65">
        <f t="shared" si="163"/>
        <v>8.271711000000001E-2</v>
      </c>
      <c r="G465" s="65">
        <f t="shared" si="164"/>
        <v>8.271711000000001E-2</v>
      </c>
      <c r="H465" s="65">
        <f t="shared" si="162"/>
        <v>0</v>
      </c>
      <c r="I465" s="65">
        <v>0</v>
      </c>
      <c r="J465" s="65">
        <v>0</v>
      </c>
      <c r="K465" s="65">
        <v>0</v>
      </c>
      <c r="L465" s="65">
        <v>0</v>
      </c>
      <c r="M465" s="65">
        <v>0</v>
      </c>
      <c r="N465" s="65">
        <v>0</v>
      </c>
      <c r="O465" s="65">
        <v>8.271711000000001E-2</v>
      </c>
      <c r="P465" s="65">
        <v>0</v>
      </c>
      <c r="Q465" s="65">
        <f t="shared" si="160"/>
        <v>8.271711000000001E-2</v>
      </c>
      <c r="R465" s="65">
        <f t="shared" si="161"/>
        <v>-8.271711000000001E-2</v>
      </c>
      <c r="S465" s="113">
        <f t="shared" si="144"/>
        <v>-1</v>
      </c>
      <c r="T465" s="49" t="s">
        <v>929</v>
      </c>
      <c r="W465" s="2"/>
    </row>
    <row r="466" spans="1:23" ht="31.5" x14ac:dyDescent="0.25">
      <c r="A466" s="40" t="s">
        <v>914</v>
      </c>
      <c r="B466" s="48" t="s">
        <v>930</v>
      </c>
      <c r="C466" s="64" t="s">
        <v>931</v>
      </c>
      <c r="D466" s="65">
        <v>0.18839248</v>
      </c>
      <c r="E466" s="108">
        <v>0</v>
      </c>
      <c r="F466" s="65">
        <f t="shared" si="163"/>
        <v>0.18839248</v>
      </c>
      <c r="G466" s="65">
        <f t="shared" si="164"/>
        <v>0.18839248</v>
      </c>
      <c r="H466" s="65">
        <f t="shared" si="162"/>
        <v>0.18839248</v>
      </c>
      <c r="I466" s="65">
        <v>0</v>
      </c>
      <c r="J466" s="65">
        <v>0</v>
      </c>
      <c r="K466" s="65">
        <v>0.18839248</v>
      </c>
      <c r="L466" s="65">
        <v>0.18839248</v>
      </c>
      <c r="M466" s="65">
        <v>0</v>
      </c>
      <c r="N466" s="65">
        <v>0</v>
      </c>
      <c r="O466" s="65">
        <v>0</v>
      </c>
      <c r="P466" s="65">
        <v>0</v>
      </c>
      <c r="Q466" s="65">
        <f t="shared" si="160"/>
        <v>0</v>
      </c>
      <c r="R466" s="65">
        <f t="shared" si="161"/>
        <v>0</v>
      </c>
      <c r="S466" s="113">
        <f t="shared" si="144"/>
        <v>0</v>
      </c>
      <c r="T466" s="49" t="s">
        <v>32</v>
      </c>
      <c r="W466" s="2"/>
    </row>
    <row r="467" spans="1:23" ht="31.5" x14ac:dyDescent="0.25">
      <c r="A467" s="40" t="s">
        <v>914</v>
      </c>
      <c r="B467" s="48" t="s">
        <v>932</v>
      </c>
      <c r="C467" s="64" t="s">
        <v>933</v>
      </c>
      <c r="D467" s="65">
        <v>0.23067961000000001</v>
      </c>
      <c r="E467" s="108">
        <v>0</v>
      </c>
      <c r="F467" s="65">
        <f t="shared" si="163"/>
        <v>0.23067961000000001</v>
      </c>
      <c r="G467" s="65">
        <f t="shared" si="164"/>
        <v>0.23067961000000001</v>
      </c>
      <c r="H467" s="65">
        <f t="shared" si="162"/>
        <v>0.23067961000000001</v>
      </c>
      <c r="I467" s="65">
        <v>0</v>
      </c>
      <c r="J467" s="65">
        <v>0</v>
      </c>
      <c r="K467" s="65">
        <v>0.23067961000000001</v>
      </c>
      <c r="L467" s="65">
        <v>0.23067961000000001</v>
      </c>
      <c r="M467" s="65">
        <v>0</v>
      </c>
      <c r="N467" s="65">
        <v>0</v>
      </c>
      <c r="O467" s="65">
        <v>0</v>
      </c>
      <c r="P467" s="65">
        <v>0</v>
      </c>
      <c r="Q467" s="65">
        <f t="shared" si="160"/>
        <v>0</v>
      </c>
      <c r="R467" s="65">
        <f t="shared" si="161"/>
        <v>0</v>
      </c>
      <c r="S467" s="113">
        <f t="shared" si="144"/>
        <v>0</v>
      </c>
      <c r="T467" s="49" t="s">
        <v>32</v>
      </c>
      <c r="W467" s="2"/>
    </row>
    <row r="468" spans="1:23" ht="47.25" x14ac:dyDescent="0.25">
      <c r="A468" s="40" t="s">
        <v>914</v>
      </c>
      <c r="B468" s="48" t="s">
        <v>934</v>
      </c>
      <c r="C468" s="64" t="s">
        <v>935</v>
      </c>
      <c r="D468" s="65">
        <v>0.71000039999999998</v>
      </c>
      <c r="E468" s="108">
        <v>0</v>
      </c>
      <c r="F468" s="65">
        <f t="shared" si="163"/>
        <v>0.71000039999999998</v>
      </c>
      <c r="G468" s="65">
        <f t="shared" si="164"/>
        <v>0.35300970999999998</v>
      </c>
      <c r="H468" s="65">
        <f t="shared" si="162"/>
        <v>0.35300971000000003</v>
      </c>
      <c r="I468" s="65">
        <v>0</v>
      </c>
      <c r="J468" s="65">
        <v>0</v>
      </c>
      <c r="K468" s="108">
        <v>0.35300970999999998</v>
      </c>
      <c r="L468" s="65">
        <v>0.35300971000000003</v>
      </c>
      <c r="M468" s="65">
        <v>0</v>
      </c>
      <c r="N468" s="65">
        <v>0</v>
      </c>
      <c r="O468" s="65">
        <v>0</v>
      </c>
      <c r="P468" s="65">
        <v>0</v>
      </c>
      <c r="Q468" s="65">
        <f t="shared" si="160"/>
        <v>0.35699068999999994</v>
      </c>
      <c r="R468" s="65">
        <f t="shared" si="161"/>
        <v>0</v>
      </c>
      <c r="S468" s="113">
        <f t="shared" si="144"/>
        <v>0</v>
      </c>
      <c r="T468" s="49" t="s">
        <v>32</v>
      </c>
      <c r="W468" s="2"/>
    </row>
    <row r="469" spans="1:23" ht="63" x14ac:dyDescent="0.25">
      <c r="A469" s="40" t="s">
        <v>914</v>
      </c>
      <c r="B469" s="48" t="s">
        <v>936</v>
      </c>
      <c r="C469" s="64" t="s">
        <v>937</v>
      </c>
      <c r="D469" s="65">
        <v>0.22951457</v>
      </c>
      <c r="E469" s="108">
        <v>0</v>
      </c>
      <c r="F469" s="65">
        <f t="shared" si="163"/>
        <v>0.22951457</v>
      </c>
      <c r="G469" s="65">
        <f t="shared" si="164"/>
        <v>0.22951457</v>
      </c>
      <c r="H469" s="65">
        <f t="shared" si="162"/>
        <v>0.22951457000000003</v>
      </c>
      <c r="I469" s="65">
        <v>0</v>
      </c>
      <c r="J469" s="65">
        <v>0</v>
      </c>
      <c r="K469" s="65">
        <v>0.22951457</v>
      </c>
      <c r="L469" s="65">
        <v>0.22951457000000003</v>
      </c>
      <c r="M469" s="65">
        <v>0</v>
      </c>
      <c r="N469" s="65">
        <v>0</v>
      </c>
      <c r="O469" s="65">
        <v>0</v>
      </c>
      <c r="P469" s="65">
        <v>0</v>
      </c>
      <c r="Q469" s="65">
        <f t="shared" si="160"/>
        <v>0</v>
      </c>
      <c r="R469" s="65">
        <f t="shared" si="161"/>
        <v>0</v>
      </c>
      <c r="S469" s="113">
        <f t="shared" si="144"/>
        <v>0</v>
      </c>
      <c r="T469" s="49" t="s">
        <v>32</v>
      </c>
      <c r="W469" s="2"/>
    </row>
    <row r="470" spans="1:23" ht="47.25" x14ac:dyDescent="0.25">
      <c r="A470" s="40" t="s">
        <v>914</v>
      </c>
      <c r="B470" s="48" t="s">
        <v>938</v>
      </c>
      <c r="C470" s="64" t="s">
        <v>939</v>
      </c>
      <c r="D470" s="65">
        <v>0.17697033199999998</v>
      </c>
      <c r="E470" s="108">
        <v>0</v>
      </c>
      <c r="F470" s="65">
        <f t="shared" si="163"/>
        <v>0.17697033199999998</v>
      </c>
      <c r="G470" s="65">
        <f t="shared" si="164"/>
        <v>7.6893200000000009E-2</v>
      </c>
      <c r="H470" s="65">
        <f t="shared" si="162"/>
        <v>7.6893199999999995E-2</v>
      </c>
      <c r="I470" s="65">
        <v>0</v>
      </c>
      <c r="J470" s="65">
        <v>0</v>
      </c>
      <c r="K470" s="65">
        <v>7.6893200000000009E-2</v>
      </c>
      <c r="L470" s="65">
        <v>7.6893199999999995E-2</v>
      </c>
      <c r="M470" s="65">
        <v>0</v>
      </c>
      <c r="N470" s="65">
        <v>0</v>
      </c>
      <c r="O470" s="65">
        <v>0</v>
      </c>
      <c r="P470" s="65">
        <v>0</v>
      </c>
      <c r="Q470" s="65">
        <f t="shared" si="160"/>
        <v>0.10007713199999999</v>
      </c>
      <c r="R470" s="65">
        <f t="shared" si="161"/>
        <v>0</v>
      </c>
      <c r="S470" s="113">
        <f t="shared" si="144"/>
        <v>0</v>
      </c>
      <c r="T470" s="49" t="s">
        <v>32</v>
      </c>
      <c r="W470" s="2"/>
    </row>
    <row r="471" spans="1:23" ht="47.25" x14ac:dyDescent="0.25">
      <c r="A471" s="40" t="s">
        <v>914</v>
      </c>
      <c r="B471" s="48" t="s">
        <v>940</v>
      </c>
      <c r="C471" s="64" t="s">
        <v>941</v>
      </c>
      <c r="D471" s="65">
        <v>2.86</v>
      </c>
      <c r="E471" s="108">
        <v>0</v>
      </c>
      <c r="F471" s="65">
        <f t="shared" si="163"/>
        <v>2.86</v>
      </c>
      <c r="G471" s="65">
        <f t="shared" si="164"/>
        <v>2.8600000000000003</v>
      </c>
      <c r="H471" s="65">
        <f t="shared" si="162"/>
        <v>2.86</v>
      </c>
      <c r="I471" s="65">
        <v>0</v>
      </c>
      <c r="J471" s="65">
        <v>0</v>
      </c>
      <c r="K471" s="65">
        <v>2.8600000000000003</v>
      </c>
      <c r="L471" s="65">
        <v>2.86</v>
      </c>
      <c r="M471" s="65">
        <v>0</v>
      </c>
      <c r="N471" s="65">
        <v>0</v>
      </c>
      <c r="O471" s="65">
        <v>0</v>
      </c>
      <c r="P471" s="65">
        <v>0</v>
      </c>
      <c r="Q471" s="65">
        <f t="shared" si="160"/>
        <v>0</v>
      </c>
      <c r="R471" s="65">
        <f t="shared" si="161"/>
        <v>0</v>
      </c>
      <c r="S471" s="113">
        <f t="shared" ref="S471:S532" si="165">R471/(I471+K471+M471+O471)</f>
        <v>0</v>
      </c>
      <c r="T471" s="49" t="s">
        <v>32</v>
      </c>
      <c r="W471" s="2"/>
    </row>
    <row r="472" spans="1:23" ht="31.5" x14ac:dyDescent="0.25">
      <c r="A472" s="40" t="s">
        <v>914</v>
      </c>
      <c r="B472" s="48" t="s">
        <v>942</v>
      </c>
      <c r="C472" s="64" t="s">
        <v>943</v>
      </c>
      <c r="D472" s="65">
        <v>0.17399999999999999</v>
      </c>
      <c r="E472" s="108">
        <v>0</v>
      </c>
      <c r="F472" s="65">
        <f t="shared" si="163"/>
        <v>0.17399999999999999</v>
      </c>
      <c r="G472" s="65">
        <f t="shared" si="164"/>
        <v>0.17399999999999999</v>
      </c>
      <c r="H472" s="65">
        <f t="shared" si="162"/>
        <v>0.17399999999999999</v>
      </c>
      <c r="I472" s="65">
        <v>0.17399999999999999</v>
      </c>
      <c r="J472" s="65">
        <v>0.17399999999999999</v>
      </c>
      <c r="K472" s="65">
        <v>0</v>
      </c>
      <c r="L472" s="65">
        <v>0</v>
      </c>
      <c r="M472" s="65">
        <v>0</v>
      </c>
      <c r="N472" s="65">
        <v>0</v>
      </c>
      <c r="O472" s="65">
        <v>0</v>
      </c>
      <c r="P472" s="65">
        <v>0</v>
      </c>
      <c r="Q472" s="65">
        <f t="shared" si="160"/>
        <v>0</v>
      </c>
      <c r="R472" s="65">
        <f t="shared" si="161"/>
        <v>0</v>
      </c>
      <c r="S472" s="113">
        <f t="shared" si="165"/>
        <v>0</v>
      </c>
      <c r="T472" s="49" t="s">
        <v>32</v>
      </c>
      <c r="W472" s="2"/>
    </row>
    <row r="473" spans="1:23" ht="31.5" x14ac:dyDescent="0.25">
      <c r="A473" s="40" t="s">
        <v>914</v>
      </c>
      <c r="B473" s="48" t="s">
        <v>944</v>
      </c>
      <c r="C473" s="64" t="s">
        <v>945</v>
      </c>
      <c r="D473" s="65">
        <v>0.1831487</v>
      </c>
      <c r="E473" s="108">
        <v>0</v>
      </c>
      <c r="F473" s="65">
        <f t="shared" si="163"/>
        <v>0.1831487</v>
      </c>
      <c r="G473" s="65">
        <f t="shared" si="164"/>
        <v>0.1831487</v>
      </c>
      <c r="H473" s="65">
        <f t="shared" si="162"/>
        <v>0</v>
      </c>
      <c r="I473" s="65">
        <v>0</v>
      </c>
      <c r="J473" s="65">
        <v>0</v>
      </c>
      <c r="K473" s="65">
        <v>0</v>
      </c>
      <c r="L473" s="65">
        <v>0</v>
      </c>
      <c r="M473" s="65">
        <v>0</v>
      </c>
      <c r="N473" s="65">
        <v>0</v>
      </c>
      <c r="O473" s="65">
        <v>0.1831487</v>
      </c>
      <c r="P473" s="65">
        <v>0</v>
      </c>
      <c r="Q473" s="65">
        <f t="shared" si="160"/>
        <v>0.1831487</v>
      </c>
      <c r="R473" s="65">
        <f t="shared" si="161"/>
        <v>-0.1831487</v>
      </c>
      <c r="S473" s="113">
        <f t="shared" si="165"/>
        <v>-1</v>
      </c>
      <c r="T473" s="49" t="s">
        <v>925</v>
      </c>
      <c r="W473" s="2"/>
    </row>
    <row r="474" spans="1:23" ht="47.25" x14ac:dyDescent="0.25">
      <c r="A474" s="40" t="s">
        <v>914</v>
      </c>
      <c r="B474" s="48" t="s">
        <v>946</v>
      </c>
      <c r="C474" s="64" t="s">
        <v>947</v>
      </c>
      <c r="D474" s="65">
        <v>9.5279160000000002E-2</v>
      </c>
      <c r="E474" s="108">
        <v>0</v>
      </c>
      <c r="F474" s="65">
        <f t="shared" si="163"/>
        <v>9.5279160000000002E-2</v>
      </c>
      <c r="G474" s="65">
        <f t="shared" si="164"/>
        <v>9.5279160000000002E-2</v>
      </c>
      <c r="H474" s="65">
        <f t="shared" si="162"/>
        <v>9.9599999999999994E-2</v>
      </c>
      <c r="I474" s="65">
        <v>0</v>
      </c>
      <c r="J474" s="65">
        <v>0</v>
      </c>
      <c r="K474" s="65">
        <v>0</v>
      </c>
      <c r="L474" s="65">
        <v>0</v>
      </c>
      <c r="M474" s="65">
        <v>0</v>
      </c>
      <c r="N474" s="65">
        <v>9.9599999999999994E-2</v>
      </c>
      <c r="O474" s="65">
        <v>9.5279160000000002E-2</v>
      </c>
      <c r="P474" s="65">
        <v>0</v>
      </c>
      <c r="Q474" s="65">
        <f t="shared" si="160"/>
        <v>-4.3208399999999925E-3</v>
      </c>
      <c r="R474" s="65">
        <f t="shared" si="161"/>
        <v>4.3208399999999925E-3</v>
      </c>
      <c r="S474" s="113">
        <f t="shared" si="165"/>
        <v>4.5349266303355236E-2</v>
      </c>
      <c r="T474" s="49" t="s">
        <v>32</v>
      </c>
      <c r="W474" s="2"/>
    </row>
    <row r="475" spans="1:23" ht="31.5" x14ac:dyDescent="0.25">
      <c r="A475" s="40" t="s">
        <v>914</v>
      </c>
      <c r="B475" s="48" t="s">
        <v>948</v>
      </c>
      <c r="C475" s="64" t="s">
        <v>949</v>
      </c>
      <c r="D475" s="65">
        <v>0.18624278999999999</v>
      </c>
      <c r="E475" s="108">
        <v>0</v>
      </c>
      <c r="F475" s="65">
        <f t="shared" si="163"/>
        <v>0.18624278999999999</v>
      </c>
      <c r="G475" s="65">
        <f t="shared" si="164"/>
        <v>0.18624278999999999</v>
      </c>
      <c r="H475" s="65">
        <f t="shared" si="162"/>
        <v>0.19559999</v>
      </c>
      <c r="I475" s="65">
        <v>0</v>
      </c>
      <c r="J475" s="65">
        <v>0</v>
      </c>
      <c r="K475" s="65">
        <v>0</v>
      </c>
      <c r="L475" s="65">
        <v>0</v>
      </c>
      <c r="M475" s="65">
        <v>0</v>
      </c>
      <c r="N475" s="65">
        <v>0.19559999</v>
      </c>
      <c r="O475" s="65">
        <v>0.18624278999999999</v>
      </c>
      <c r="P475" s="65">
        <v>0</v>
      </c>
      <c r="Q475" s="65">
        <f t="shared" si="160"/>
        <v>-9.35720000000001E-3</v>
      </c>
      <c r="R475" s="65">
        <f t="shared" si="161"/>
        <v>9.35720000000001E-3</v>
      </c>
      <c r="S475" s="113">
        <f t="shared" si="165"/>
        <v>5.024194493649934E-2</v>
      </c>
      <c r="T475" s="49" t="s">
        <v>32</v>
      </c>
      <c r="W475" s="2"/>
    </row>
    <row r="476" spans="1:23" ht="31.5" x14ac:dyDescent="0.25">
      <c r="A476" s="40" t="s">
        <v>914</v>
      </c>
      <c r="B476" s="48" t="s">
        <v>950</v>
      </c>
      <c r="C476" s="64" t="s">
        <v>951</v>
      </c>
      <c r="D476" s="65">
        <v>0.33931325000000007</v>
      </c>
      <c r="E476" s="108">
        <v>0</v>
      </c>
      <c r="F476" s="65">
        <f t="shared" si="163"/>
        <v>0.33931325000000007</v>
      </c>
      <c r="G476" s="65">
        <f t="shared" si="164"/>
        <v>0.33931325000000007</v>
      </c>
      <c r="H476" s="65">
        <f t="shared" si="162"/>
        <v>0</v>
      </c>
      <c r="I476" s="65">
        <v>0</v>
      </c>
      <c r="J476" s="65">
        <v>0</v>
      </c>
      <c r="K476" s="65">
        <v>0</v>
      </c>
      <c r="L476" s="65">
        <v>0</v>
      </c>
      <c r="M476" s="65">
        <v>0</v>
      </c>
      <c r="N476" s="65">
        <v>0</v>
      </c>
      <c r="O476" s="65">
        <v>0.33931325000000007</v>
      </c>
      <c r="P476" s="65">
        <v>0</v>
      </c>
      <c r="Q476" s="65">
        <f t="shared" si="160"/>
        <v>0.33931325000000007</v>
      </c>
      <c r="R476" s="65">
        <f t="shared" si="161"/>
        <v>-0.33931325000000007</v>
      </c>
      <c r="S476" s="113">
        <f t="shared" si="165"/>
        <v>-1</v>
      </c>
      <c r="T476" s="49" t="s">
        <v>952</v>
      </c>
      <c r="W476" s="2"/>
    </row>
    <row r="477" spans="1:23" ht="31.5" x14ac:dyDescent="0.25">
      <c r="A477" s="40" t="s">
        <v>914</v>
      </c>
      <c r="B477" s="48" t="s">
        <v>953</v>
      </c>
      <c r="C477" s="64" t="s">
        <v>954</v>
      </c>
      <c r="D477" s="65">
        <v>4.7994969999999998E-2</v>
      </c>
      <c r="E477" s="108">
        <v>0</v>
      </c>
      <c r="F477" s="65">
        <f t="shared" si="163"/>
        <v>4.7994969999999998E-2</v>
      </c>
      <c r="G477" s="65">
        <f t="shared" si="164"/>
        <v>4.7994969999999998E-2</v>
      </c>
      <c r="H477" s="65">
        <f t="shared" si="162"/>
        <v>5.5799999999999995E-2</v>
      </c>
      <c r="I477" s="65">
        <v>0</v>
      </c>
      <c r="J477" s="65">
        <v>0</v>
      </c>
      <c r="K477" s="65">
        <v>0</v>
      </c>
      <c r="L477" s="65">
        <v>0</v>
      </c>
      <c r="M477" s="65">
        <v>0</v>
      </c>
      <c r="N477" s="65">
        <v>0</v>
      </c>
      <c r="O477" s="65">
        <v>4.7994969999999998E-2</v>
      </c>
      <c r="P477" s="65">
        <v>5.5799999999999995E-2</v>
      </c>
      <c r="Q477" s="65">
        <f t="shared" si="160"/>
        <v>-7.8050299999999975E-3</v>
      </c>
      <c r="R477" s="65">
        <f t="shared" si="161"/>
        <v>7.8050299999999975E-3</v>
      </c>
      <c r="S477" s="113">
        <f t="shared" si="165"/>
        <v>0.16262183307959141</v>
      </c>
      <c r="T477" s="49" t="s">
        <v>955</v>
      </c>
      <c r="W477" s="2"/>
    </row>
    <row r="478" spans="1:23" ht="47.25" x14ac:dyDescent="0.25">
      <c r="A478" s="40" t="s">
        <v>914</v>
      </c>
      <c r="B478" s="48" t="s">
        <v>956</v>
      </c>
      <c r="C478" s="64" t="s">
        <v>957</v>
      </c>
      <c r="D478" s="65">
        <v>5.9603049999999998E-2</v>
      </c>
      <c r="E478" s="108">
        <v>0</v>
      </c>
      <c r="F478" s="65">
        <f t="shared" si="163"/>
        <v>5.9603049999999998E-2</v>
      </c>
      <c r="G478" s="65">
        <f t="shared" si="164"/>
        <v>5.9603049999999998E-2</v>
      </c>
      <c r="H478" s="65">
        <f t="shared" si="162"/>
        <v>6.3600000000000004E-2</v>
      </c>
      <c r="I478" s="65">
        <v>0</v>
      </c>
      <c r="J478" s="65">
        <v>0</v>
      </c>
      <c r="K478" s="65">
        <v>0</v>
      </c>
      <c r="L478" s="65">
        <v>0</v>
      </c>
      <c r="M478" s="65">
        <v>0</v>
      </c>
      <c r="N478" s="65">
        <v>6.3600000000000004E-2</v>
      </c>
      <c r="O478" s="65">
        <v>5.9603049999999998E-2</v>
      </c>
      <c r="P478" s="65">
        <v>0</v>
      </c>
      <c r="Q478" s="65">
        <f t="shared" si="160"/>
        <v>-3.9969500000000061E-3</v>
      </c>
      <c r="R478" s="65">
        <f t="shared" si="161"/>
        <v>3.9969500000000061E-3</v>
      </c>
      <c r="S478" s="113">
        <f t="shared" si="165"/>
        <v>6.7059487727557668E-2</v>
      </c>
      <c r="T478" s="49" t="s">
        <v>32</v>
      </c>
      <c r="W478" s="2"/>
    </row>
    <row r="479" spans="1:23" ht="47.25" x14ac:dyDescent="0.25">
      <c r="A479" s="40" t="s">
        <v>914</v>
      </c>
      <c r="B479" s="48" t="s">
        <v>958</v>
      </c>
      <c r="C479" s="64" t="s">
        <v>959</v>
      </c>
      <c r="D479" s="65">
        <v>0.17126213000000001</v>
      </c>
      <c r="E479" s="108">
        <v>0</v>
      </c>
      <c r="F479" s="65">
        <f t="shared" si="163"/>
        <v>0.17126213000000001</v>
      </c>
      <c r="G479" s="65">
        <f t="shared" si="164"/>
        <v>0.17126213000000001</v>
      </c>
      <c r="H479" s="65">
        <f t="shared" si="162"/>
        <v>0.1764</v>
      </c>
      <c r="I479" s="65">
        <v>0</v>
      </c>
      <c r="J479" s="65">
        <v>0</v>
      </c>
      <c r="K479" s="65">
        <v>0</v>
      </c>
      <c r="L479" s="65">
        <v>0</v>
      </c>
      <c r="M479" s="65">
        <v>0</v>
      </c>
      <c r="N479" s="65">
        <v>0.1764</v>
      </c>
      <c r="O479" s="65">
        <v>0.17126213000000001</v>
      </c>
      <c r="P479" s="65">
        <v>0</v>
      </c>
      <c r="Q479" s="65">
        <f t="shared" si="160"/>
        <v>-5.1378699999999888E-3</v>
      </c>
      <c r="R479" s="65">
        <f t="shared" si="161"/>
        <v>5.1378699999999888E-3</v>
      </c>
      <c r="S479" s="113">
        <f t="shared" si="165"/>
        <v>3.0000035617914998E-2</v>
      </c>
      <c r="T479" s="49" t="s">
        <v>32</v>
      </c>
      <c r="W479" s="2"/>
    </row>
    <row r="480" spans="1:23" ht="31.5" x14ac:dyDescent="0.25">
      <c r="A480" s="40" t="s">
        <v>914</v>
      </c>
      <c r="B480" s="48" t="s">
        <v>960</v>
      </c>
      <c r="C480" s="64" t="s">
        <v>961</v>
      </c>
      <c r="D480" s="65">
        <v>1.65607196</v>
      </c>
      <c r="E480" s="108">
        <v>0</v>
      </c>
      <c r="F480" s="65">
        <f t="shared" si="163"/>
        <v>1.65607196</v>
      </c>
      <c r="G480" s="65">
        <f t="shared" si="164"/>
        <v>1.65607196</v>
      </c>
      <c r="H480" s="65">
        <f t="shared" si="162"/>
        <v>1.65607196</v>
      </c>
      <c r="I480" s="65">
        <v>1.65607196</v>
      </c>
      <c r="J480" s="65">
        <v>1.65607196</v>
      </c>
      <c r="K480" s="65">
        <v>0</v>
      </c>
      <c r="L480" s="65">
        <v>0</v>
      </c>
      <c r="M480" s="65">
        <v>0</v>
      </c>
      <c r="N480" s="65">
        <v>0</v>
      </c>
      <c r="O480" s="65">
        <v>0</v>
      </c>
      <c r="P480" s="65">
        <v>0</v>
      </c>
      <c r="Q480" s="65">
        <f t="shared" si="160"/>
        <v>0</v>
      </c>
      <c r="R480" s="65">
        <f t="shared" si="161"/>
        <v>0</v>
      </c>
      <c r="S480" s="113">
        <f t="shared" si="165"/>
        <v>0</v>
      </c>
      <c r="T480" s="49" t="s">
        <v>32</v>
      </c>
      <c r="W480" s="2"/>
    </row>
    <row r="481" spans="1:23" ht="31.5" x14ac:dyDescent="0.25">
      <c r="A481" s="40" t="s">
        <v>914</v>
      </c>
      <c r="B481" s="48" t="s">
        <v>962</v>
      </c>
      <c r="C481" s="64" t="s">
        <v>963</v>
      </c>
      <c r="D481" s="65">
        <v>1.3400640000000001</v>
      </c>
      <c r="E481" s="108">
        <v>0</v>
      </c>
      <c r="F481" s="65">
        <f t="shared" si="163"/>
        <v>1.3400640000000001</v>
      </c>
      <c r="G481" s="65">
        <f t="shared" si="164"/>
        <v>1.3400640000000001</v>
      </c>
      <c r="H481" s="65">
        <f t="shared" si="162"/>
        <v>1.3400640000000001</v>
      </c>
      <c r="I481" s="65">
        <v>1.3400640000000001</v>
      </c>
      <c r="J481" s="65">
        <v>1.3400640000000001</v>
      </c>
      <c r="K481" s="65">
        <v>0</v>
      </c>
      <c r="L481" s="65">
        <v>0</v>
      </c>
      <c r="M481" s="65">
        <v>0</v>
      </c>
      <c r="N481" s="65">
        <v>0</v>
      </c>
      <c r="O481" s="65">
        <v>0</v>
      </c>
      <c r="P481" s="65">
        <v>0</v>
      </c>
      <c r="Q481" s="65">
        <f t="shared" si="160"/>
        <v>0</v>
      </c>
      <c r="R481" s="65">
        <f t="shared" si="161"/>
        <v>0</v>
      </c>
      <c r="S481" s="113">
        <f t="shared" si="165"/>
        <v>0</v>
      </c>
      <c r="T481" s="49" t="s">
        <v>32</v>
      </c>
      <c r="W481" s="2"/>
    </row>
    <row r="482" spans="1:23" ht="31.5" x14ac:dyDescent="0.25">
      <c r="A482" s="40" t="s">
        <v>914</v>
      </c>
      <c r="B482" s="48" t="s">
        <v>964</v>
      </c>
      <c r="C482" s="64" t="s">
        <v>965</v>
      </c>
      <c r="D482" s="65">
        <v>1.073571048</v>
      </c>
      <c r="E482" s="108">
        <v>0</v>
      </c>
      <c r="F482" s="65">
        <f t="shared" si="163"/>
        <v>1.073571048</v>
      </c>
      <c r="G482" s="65">
        <f t="shared" si="164"/>
        <v>0.87</v>
      </c>
      <c r="H482" s="65">
        <f t="shared" si="162"/>
        <v>0.87</v>
      </c>
      <c r="I482" s="65">
        <v>0</v>
      </c>
      <c r="J482" s="65">
        <v>0</v>
      </c>
      <c r="K482" s="65">
        <v>0</v>
      </c>
      <c r="L482" s="65">
        <v>0</v>
      </c>
      <c r="M482" s="65">
        <v>0.87</v>
      </c>
      <c r="N482" s="65">
        <v>0.87</v>
      </c>
      <c r="O482" s="65">
        <v>0</v>
      </c>
      <c r="P482" s="65">
        <v>0</v>
      </c>
      <c r="Q482" s="65">
        <f t="shared" si="160"/>
        <v>0.20357104800000003</v>
      </c>
      <c r="R482" s="65">
        <f t="shared" si="161"/>
        <v>0</v>
      </c>
      <c r="S482" s="113">
        <f t="shared" si="165"/>
        <v>0</v>
      </c>
      <c r="T482" s="49" t="s">
        <v>32</v>
      </c>
      <c r="W482" s="2"/>
    </row>
    <row r="483" spans="1:23" ht="64.5" customHeight="1" x14ac:dyDescent="0.25">
      <c r="A483" s="40" t="s">
        <v>914</v>
      </c>
      <c r="B483" s="48" t="s">
        <v>966</v>
      </c>
      <c r="C483" s="64" t="s">
        <v>967</v>
      </c>
      <c r="D483" s="65">
        <v>3.9085200000000002</v>
      </c>
      <c r="E483" s="108">
        <v>1.2599999999999998</v>
      </c>
      <c r="F483" s="65">
        <f t="shared" si="163"/>
        <v>2.6485200000000004</v>
      </c>
      <c r="G483" s="65">
        <f t="shared" si="164"/>
        <v>2.64852</v>
      </c>
      <c r="H483" s="65">
        <f t="shared" si="162"/>
        <v>3.1920000000000002</v>
      </c>
      <c r="I483" s="65">
        <v>0</v>
      </c>
      <c r="J483" s="65">
        <v>0</v>
      </c>
      <c r="K483" s="65">
        <v>0</v>
      </c>
      <c r="L483" s="65">
        <v>0</v>
      </c>
      <c r="M483" s="65">
        <v>0</v>
      </c>
      <c r="N483" s="65">
        <v>0</v>
      </c>
      <c r="O483" s="65">
        <v>2.64852</v>
      </c>
      <c r="P483" s="65">
        <v>3.1920000000000002</v>
      </c>
      <c r="Q483" s="65">
        <f t="shared" si="160"/>
        <v>-0.54347999999999974</v>
      </c>
      <c r="R483" s="65">
        <f t="shared" si="161"/>
        <v>0.54348000000000019</v>
      </c>
      <c r="S483" s="113">
        <f t="shared" si="165"/>
        <v>0.20520139549635275</v>
      </c>
      <c r="T483" s="49" t="s">
        <v>955</v>
      </c>
      <c r="W483" s="2"/>
    </row>
    <row r="484" spans="1:23" ht="64.5" customHeight="1" x14ac:dyDescent="0.25">
      <c r="A484" s="43" t="s">
        <v>914</v>
      </c>
      <c r="B484" s="89" t="s">
        <v>968</v>
      </c>
      <c r="C484" s="88" t="s">
        <v>969</v>
      </c>
      <c r="D484" s="65" t="s">
        <v>32</v>
      </c>
      <c r="E484" s="108" t="s">
        <v>32</v>
      </c>
      <c r="F484" s="65" t="s">
        <v>32</v>
      </c>
      <c r="G484" s="65" t="s">
        <v>32</v>
      </c>
      <c r="H484" s="65">
        <f t="shared" si="162"/>
        <v>-0.2</v>
      </c>
      <c r="I484" s="65" t="s">
        <v>32</v>
      </c>
      <c r="J484" s="65">
        <v>0</v>
      </c>
      <c r="K484" s="65" t="s">
        <v>32</v>
      </c>
      <c r="L484" s="65">
        <v>-0.2</v>
      </c>
      <c r="M484" s="65" t="s">
        <v>32</v>
      </c>
      <c r="N484" s="65">
        <v>0</v>
      </c>
      <c r="O484" s="65" t="s">
        <v>32</v>
      </c>
      <c r="P484" s="65">
        <v>0</v>
      </c>
      <c r="Q484" s="65" t="s">
        <v>32</v>
      </c>
      <c r="R484" s="65" t="s">
        <v>32</v>
      </c>
      <c r="S484" s="113" t="s">
        <v>32</v>
      </c>
      <c r="T484" s="49" t="s">
        <v>970</v>
      </c>
      <c r="W484" s="2"/>
    </row>
    <row r="485" spans="1:23" ht="54" customHeight="1" x14ac:dyDescent="0.25">
      <c r="A485" s="43" t="s">
        <v>914</v>
      </c>
      <c r="B485" s="89" t="s">
        <v>971</v>
      </c>
      <c r="C485" s="88" t="s">
        <v>972</v>
      </c>
      <c r="D485" s="65">
        <v>2.4</v>
      </c>
      <c r="E485" s="108">
        <v>0</v>
      </c>
      <c r="F485" s="65">
        <v>2.4</v>
      </c>
      <c r="G485" s="65">
        <f t="shared" si="164"/>
        <v>2.4</v>
      </c>
      <c r="H485" s="65">
        <f t="shared" si="162"/>
        <v>2.4000000000000004</v>
      </c>
      <c r="I485" s="65">
        <v>2.2000000000000002</v>
      </c>
      <c r="J485" s="65">
        <v>2.2000000000000002</v>
      </c>
      <c r="K485" s="65">
        <v>0.19999999999999973</v>
      </c>
      <c r="L485" s="65">
        <v>0.2</v>
      </c>
      <c r="M485" s="65">
        <v>0</v>
      </c>
      <c r="N485" s="65">
        <v>0</v>
      </c>
      <c r="O485" s="65">
        <v>0</v>
      </c>
      <c r="P485" s="65">
        <v>0</v>
      </c>
      <c r="Q485" s="65">
        <f t="shared" si="160"/>
        <v>0</v>
      </c>
      <c r="R485" s="65">
        <f t="shared" si="161"/>
        <v>0</v>
      </c>
      <c r="S485" s="113">
        <f t="shared" si="165"/>
        <v>0</v>
      </c>
      <c r="T485" s="49" t="s">
        <v>32</v>
      </c>
      <c r="W485" s="2"/>
    </row>
    <row r="486" spans="1:23" ht="31.5" x14ac:dyDescent="0.25">
      <c r="A486" s="40" t="s">
        <v>914</v>
      </c>
      <c r="B486" s="48" t="s">
        <v>973</v>
      </c>
      <c r="C486" s="64" t="s">
        <v>974</v>
      </c>
      <c r="D486" s="65">
        <v>3.3652284300000002</v>
      </c>
      <c r="E486" s="108">
        <v>0</v>
      </c>
      <c r="F486" s="65">
        <f>D486-E486</f>
        <v>3.3652284300000002</v>
      </c>
      <c r="G486" s="65">
        <f>I486+K486+M486+O486</f>
        <v>3.3652284300000002</v>
      </c>
      <c r="H486" s="65">
        <f t="shared" si="162"/>
        <v>0</v>
      </c>
      <c r="I486" s="65">
        <v>0</v>
      </c>
      <c r="J486" s="65">
        <v>0</v>
      </c>
      <c r="K486" s="65">
        <v>0</v>
      </c>
      <c r="L486" s="65">
        <v>0</v>
      </c>
      <c r="M486" s="65">
        <v>0</v>
      </c>
      <c r="N486" s="65">
        <v>0</v>
      </c>
      <c r="O486" s="65">
        <v>3.3652284300000002</v>
      </c>
      <c r="P486" s="65">
        <v>0</v>
      </c>
      <c r="Q486" s="65">
        <f t="shared" si="160"/>
        <v>3.3652284300000002</v>
      </c>
      <c r="R486" s="65">
        <f t="shared" si="161"/>
        <v>-3.3652284300000002</v>
      </c>
      <c r="S486" s="113">
        <f t="shared" si="165"/>
        <v>-1</v>
      </c>
      <c r="T486" s="49" t="s">
        <v>975</v>
      </c>
      <c r="W486" s="2"/>
    </row>
    <row r="487" spans="1:23" ht="47.25" x14ac:dyDescent="0.25">
      <c r="A487" s="40" t="s">
        <v>914</v>
      </c>
      <c r="B487" s="48" t="s">
        <v>976</v>
      </c>
      <c r="C487" s="64" t="s">
        <v>977</v>
      </c>
      <c r="D487" s="65">
        <v>3.733152</v>
      </c>
      <c r="E487" s="108">
        <v>0</v>
      </c>
      <c r="F487" s="65">
        <v>3.733152</v>
      </c>
      <c r="G487" s="65">
        <f>I487+K487+M487+O487</f>
        <v>3.733152</v>
      </c>
      <c r="H487" s="65">
        <f t="shared" si="162"/>
        <v>0</v>
      </c>
      <c r="I487" s="65">
        <v>0</v>
      </c>
      <c r="J487" s="65">
        <v>0</v>
      </c>
      <c r="K487" s="65">
        <v>0</v>
      </c>
      <c r="L487" s="65">
        <v>0</v>
      </c>
      <c r="M487" s="65">
        <v>0</v>
      </c>
      <c r="N487" s="65">
        <v>0</v>
      </c>
      <c r="O487" s="65">
        <v>3.733152</v>
      </c>
      <c r="P487" s="65">
        <v>0</v>
      </c>
      <c r="Q487" s="65">
        <f t="shared" si="160"/>
        <v>3.733152</v>
      </c>
      <c r="R487" s="65">
        <f t="shared" si="161"/>
        <v>-3.733152</v>
      </c>
      <c r="S487" s="113">
        <f t="shared" si="165"/>
        <v>-1</v>
      </c>
      <c r="T487" s="49" t="s">
        <v>978</v>
      </c>
      <c r="W487" s="2"/>
    </row>
    <row r="488" spans="1:23" ht="47.25" x14ac:dyDescent="0.25">
      <c r="A488" s="40" t="s">
        <v>914</v>
      </c>
      <c r="B488" s="48" t="s">
        <v>979</v>
      </c>
      <c r="C488" s="64" t="s">
        <v>980</v>
      </c>
      <c r="D488" s="65">
        <v>12.12699029</v>
      </c>
      <c r="E488" s="108">
        <v>0</v>
      </c>
      <c r="F488" s="65">
        <f>D488-E488</f>
        <v>12.12699029</v>
      </c>
      <c r="G488" s="65">
        <f>I488+K488+M488+O488</f>
        <v>12.12699029</v>
      </c>
      <c r="H488" s="65">
        <f t="shared" si="162"/>
        <v>0</v>
      </c>
      <c r="I488" s="65">
        <v>0</v>
      </c>
      <c r="J488" s="65">
        <v>0</v>
      </c>
      <c r="K488" s="65">
        <v>0</v>
      </c>
      <c r="L488" s="65">
        <v>0</v>
      </c>
      <c r="M488" s="65">
        <v>0</v>
      </c>
      <c r="N488" s="65">
        <v>0</v>
      </c>
      <c r="O488" s="65">
        <v>12.12699029</v>
      </c>
      <c r="P488" s="65">
        <v>0</v>
      </c>
      <c r="Q488" s="65">
        <f t="shared" si="160"/>
        <v>12.12699029</v>
      </c>
      <c r="R488" s="65">
        <f t="shared" si="161"/>
        <v>-12.12699029</v>
      </c>
      <c r="S488" s="113">
        <f t="shared" si="165"/>
        <v>-1</v>
      </c>
      <c r="T488" s="49" t="s">
        <v>981</v>
      </c>
      <c r="W488" s="2"/>
    </row>
    <row r="489" spans="1:23" ht="31.5" x14ac:dyDescent="0.25">
      <c r="A489" s="40" t="s">
        <v>914</v>
      </c>
      <c r="B489" s="48" t="s">
        <v>982</v>
      </c>
      <c r="C489" s="64" t="s">
        <v>983</v>
      </c>
      <c r="D489" s="65">
        <v>31.582919950000001</v>
      </c>
      <c r="E489" s="108">
        <v>0</v>
      </c>
      <c r="F489" s="65">
        <f>D489-E489</f>
        <v>31.582919950000001</v>
      </c>
      <c r="G489" s="65">
        <f>I489+K489+M489+O489</f>
        <v>31.582919950000001</v>
      </c>
      <c r="H489" s="65">
        <f t="shared" si="162"/>
        <v>0</v>
      </c>
      <c r="I489" s="65">
        <v>0</v>
      </c>
      <c r="J489" s="65">
        <v>0</v>
      </c>
      <c r="K489" s="65">
        <v>0</v>
      </c>
      <c r="L489" s="65">
        <v>0</v>
      </c>
      <c r="M489" s="65">
        <v>0</v>
      </c>
      <c r="N489" s="65">
        <v>0</v>
      </c>
      <c r="O489" s="65">
        <v>31.582919950000001</v>
      </c>
      <c r="P489" s="65">
        <v>0</v>
      </c>
      <c r="Q489" s="65">
        <f t="shared" si="160"/>
        <v>31.582919950000001</v>
      </c>
      <c r="R489" s="65">
        <f t="shared" si="161"/>
        <v>-31.582919950000001</v>
      </c>
      <c r="S489" s="113">
        <f t="shared" si="165"/>
        <v>-1</v>
      </c>
      <c r="T489" s="49" t="s">
        <v>984</v>
      </c>
      <c r="W489" s="2"/>
    </row>
    <row r="490" spans="1:23" ht="31.5" x14ac:dyDescent="0.25">
      <c r="A490" s="40" t="s">
        <v>914</v>
      </c>
      <c r="B490" s="48" t="s">
        <v>985</v>
      </c>
      <c r="C490" s="64" t="s">
        <v>986</v>
      </c>
      <c r="D490" s="65">
        <v>1.50407767</v>
      </c>
      <c r="E490" s="108">
        <v>0</v>
      </c>
      <c r="F490" s="65">
        <v>1.50407767</v>
      </c>
      <c r="G490" s="65">
        <f>I490+K490+M490+O490</f>
        <v>1.50407767</v>
      </c>
      <c r="H490" s="65">
        <f t="shared" si="162"/>
        <v>1.549272</v>
      </c>
      <c r="I490" s="65">
        <v>0</v>
      </c>
      <c r="J490" s="65">
        <v>0</v>
      </c>
      <c r="K490" s="65">
        <v>0</v>
      </c>
      <c r="L490" s="65">
        <v>0</v>
      </c>
      <c r="M490" s="65">
        <v>0</v>
      </c>
      <c r="N490" s="65">
        <v>0</v>
      </c>
      <c r="O490" s="65">
        <v>1.50407767</v>
      </c>
      <c r="P490" s="65">
        <v>1.549272</v>
      </c>
      <c r="Q490" s="65">
        <f t="shared" si="160"/>
        <v>-4.5194329999999949E-2</v>
      </c>
      <c r="R490" s="65">
        <f t="shared" si="161"/>
        <v>4.5194329999999949E-2</v>
      </c>
      <c r="S490" s="113">
        <f t="shared" si="165"/>
        <v>3.0047869801830079E-2</v>
      </c>
      <c r="T490" s="49" t="s">
        <v>32</v>
      </c>
      <c r="W490" s="2"/>
    </row>
    <row r="491" spans="1:23" ht="94.5" x14ac:dyDescent="0.25">
      <c r="A491" s="40" t="s">
        <v>914</v>
      </c>
      <c r="B491" s="48" t="s">
        <v>987</v>
      </c>
      <c r="C491" s="64" t="s">
        <v>988</v>
      </c>
      <c r="D491" s="65" t="s">
        <v>32</v>
      </c>
      <c r="E491" s="108" t="s">
        <v>32</v>
      </c>
      <c r="F491" s="65" t="s">
        <v>32</v>
      </c>
      <c r="G491" s="65" t="s">
        <v>32</v>
      </c>
      <c r="H491" s="65">
        <f t="shared" si="162"/>
        <v>27.776999999999997</v>
      </c>
      <c r="I491" s="65" t="s">
        <v>32</v>
      </c>
      <c r="J491" s="65">
        <v>0</v>
      </c>
      <c r="K491" s="65" t="s">
        <v>32</v>
      </c>
      <c r="L491" s="65">
        <v>22.493099999999998</v>
      </c>
      <c r="M491" s="65" t="s">
        <v>32</v>
      </c>
      <c r="N491" s="65">
        <v>4.08</v>
      </c>
      <c r="O491" s="65" t="s">
        <v>32</v>
      </c>
      <c r="P491" s="65">
        <v>1.2039000000000002</v>
      </c>
      <c r="Q491" s="65" t="s">
        <v>32</v>
      </c>
      <c r="R491" s="65" t="s">
        <v>32</v>
      </c>
      <c r="S491" s="113" t="s">
        <v>32</v>
      </c>
      <c r="T491" s="49" t="s">
        <v>989</v>
      </c>
      <c r="W491" s="2"/>
    </row>
    <row r="492" spans="1:23" ht="94.5" x14ac:dyDescent="0.25">
      <c r="A492" s="40" t="s">
        <v>914</v>
      </c>
      <c r="B492" s="48" t="s">
        <v>990</v>
      </c>
      <c r="C492" s="64" t="s">
        <v>991</v>
      </c>
      <c r="D492" s="65">
        <v>108</v>
      </c>
      <c r="E492" s="108">
        <v>0</v>
      </c>
      <c r="F492" s="65">
        <v>108</v>
      </c>
      <c r="G492" s="65">
        <f>I492+K492+M492+O492</f>
        <v>48</v>
      </c>
      <c r="H492" s="65">
        <f t="shared" si="162"/>
        <v>0</v>
      </c>
      <c r="I492" s="65">
        <v>0</v>
      </c>
      <c r="J492" s="65">
        <v>0</v>
      </c>
      <c r="K492" s="65">
        <v>0</v>
      </c>
      <c r="L492" s="65">
        <v>0</v>
      </c>
      <c r="M492" s="65">
        <v>0</v>
      </c>
      <c r="N492" s="65">
        <v>0</v>
      </c>
      <c r="O492" s="65">
        <v>48</v>
      </c>
      <c r="P492" s="65">
        <v>0</v>
      </c>
      <c r="Q492" s="65">
        <f t="shared" si="160"/>
        <v>108</v>
      </c>
      <c r="R492" s="65">
        <f t="shared" si="161"/>
        <v>-48</v>
      </c>
      <c r="S492" s="113">
        <f t="shared" si="165"/>
        <v>-1</v>
      </c>
      <c r="T492" s="49" t="s">
        <v>992</v>
      </c>
      <c r="W492" s="2"/>
    </row>
    <row r="493" spans="1:23" x14ac:dyDescent="0.25">
      <c r="A493" s="22" t="s">
        <v>993</v>
      </c>
      <c r="B493" s="26" t="s">
        <v>994</v>
      </c>
      <c r="C493" s="24" t="s">
        <v>31</v>
      </c>
      <c r="D493" s="104">
        <f t="shared" ref="D493:R493" si="166">SUM(D494,D511,D527,D558,D565,D571,D572)</f>
        <v>6124.1468682887999</v>
      </c>
      <c r="E493" s="104">
        <f t="shared" si="166"/>
        <v>1375.0954259099999</v>
      </c>
      <c r="F493" s="104">
        <f t="shared" si="166"/>
        <v>4749.0514423788009</v>
      </c>
      <c r="G493" s="104">
        <f t="shared" si="166"/>
        <v>1310.7589158085998</v>
      </c>
      <c r="H493" s="106">
        <f t="shared" si="166"/>
        <v>684.60642197999994</v>
      </c>
      <c r="I493" s="104">
        <f t="shared" si="166"/>
        <v>83.773566137999993</v>
      </c>
      <c r="J493" s="104">
        <f t="shared" si="166"/>
        <v>85.145689570000002</v>
      </c>
      <c r="K493" s="104">
        <f t="shared" si="166"/>
        <v>112.62938929000001</v>
      </c>
      <c r="L493" s="104">
        <f t="shared" si="166"/>
        <v>119.97774887999999</v>
      </c>
      <c r="M493" s="104">
        <f t="shared" si="166"/>
        <v>90.772654829999993</v>
      </c>
      <c r="N493" s="104">
        <f t="shared" si="166"/>
        <v>166.33598859</v>
      </c>
      <c r="O493" s="104">
        <f t="shared" si="166"/>
        <v>1023.5833055506</v>
      </c>
      <c r="P493" s="104">
        <f t="shared" si="166"/>
        <v>313.1469949399999</v>
      </c>
      <c r="Q493" s="104">
        <f t="shared" si="166"/>
        <v>4150.8013378987998</v>
      </c>
      <c r="R493" s="104">
        <f t="shared" si="166"/>
        <v>-712.5088113285999</v>
      </c>
      <c r="S493" s="25">
        <f t="shared" si="165"/>
        <v>-0.5435849436042608</v>
      </c>
      <c r="T493" s="101" t="s">
        <v>32</v>
      </c>
      <c r="W493" s="2"/>
    </row>
    <row r="494" spans="1:23" ht="31.5" x14ac:dyDescent="0.25">
      <c r="A494" s="22" t="s">
        <v>995</v>
      </c>
      <c r="B494" s="26" t="s">
        <v>50</v>
      </c>
      <c r="C494" s="24" t="s">
        <v>31</v>
      </c>
      <c r="D494" s="104">
        <f t="shared" ref="D494:R494" si="167">D495+D498+D501+D510</f>
        <v>316.89710242000001</v>
      </c>
      <c r="E494" s="104">
        <f t="shared" si="167"/>
        <v>299.02796648000003</v>
      </c>
      <c r="F494" s="104">
        <f t="shared" si="167"/>
        <v>17.869135939999996</v>
      </c>
      <c r="G494" s="104">
        <f t="shared" si="167"/>
        <v>17.86913594</v>
      </c>
      <c r="H494" s="106">
        <f t="shared" si="167"/>
        <v>17.86913594</v>
      </c>
      <c r="I494" s="104">
        <f t="shared" si="167"/>
        <v>17.86913594</v>
      </c>
      <c r="J494" s="104">
        <f t="shared" si="167"/>
        <v>17.86913594</v>
      </c>
      <c r="K494" s="104">
        <f t="shared" si="167"/>
        <v>0</v>
      </c>
      <c r="L494" s="104">
        <f t="shared" si="167"/>
        <v>0</v>
      </c>
      <c r="M494" s="104">
        <f t="shared" si="167"/>
        <v>0</v>
      </c>
      <c r="N494" s="104">
        <f t="shared" si="167"/>
        <v>0</v>
      </c>
      <c r="O494" s="104">
        <f t="shared" si="167"/>
        <v>0</v>
      </c>
      <c r="P494" s="104">
        <f t="shared" si="167"/>
        <v>0</v>
      </c>
      <c r="Q494" s="104">
        <f t="shared" si="167"/>
        <v>0</v>
      </c>
      <c r="R494" s="104">
        <f t="shared" si="167"/>
        <v>0</v>
      </c>
      <c r="S494" s="25">
        <f t="shared" si="165"/>
        <v>0</v>
      </c>
      <c r="T494" s="101" t="s">
        <v>32</v>
      </c>
      <c r="W494" s="2"/>
    </row>
    <row r="495" spans="1:23" ht="94.5" x14ac:dyDescent="0.25">
      <c r="A495" s="22" t="s">
        <v>996</v>
      </c>
      <c r="B495" s="23" t="s">
        <v>52</v>
      </c>
      <c r="C495" s="90" t="s">
        <v>31</v>
      </c>
      <c r="D495" s="104">
        <f t="shared" ref="D495:R495" si="168">D496+D497</f>
        <v>0</v>
      </c>
      <c r="E495" s="104">
        <f t="shared" si="168"/>
        <v>0</v>
      </c>
      <c r="F495" s="104">
        <f t="shared" si="168"/>
        <v>0</v>
      </c>
      <c r="G495" s="104">
        <f t="shared" si="168"/>
        <v>0</v>
      </c>
      <c r="H495" s="104">
        <f t="shared" si="168"/>
        <v>0</v>
      </c>
      <c r="I495" s="104">
        <f t="shared" si="168"/>
        <v>0</v>
      </c>
      <c r="J495" s="104">
        <f t="shared" si="168"/>
        <v>0</v>
      </c>
      <c r="K495" s="104">
        <f t="shared" si="168"/>
        <v>0</v>
      </c>
      <c r="L495" s="104">
        <f t="shared" si="168"/>
        <v>0</v>
      </c>
      <c r="M495" s="104">
        <f t="shared" si="168"/>
        <v>0</v>
      </c>
      <c r="N495" s="104">
        <f t="shared" si="168"/>
        <v>0</v>
      </c>
      <c r="O495" s="104">
        <f t="shared" si="168"/>
        <v>0</v>
      </c>
      <c r="P495" s="104">
        <f t="shared" si="168"/>
        <v>0</v>
      </c>
      <c r="Q495" s="104">
        <f t="shared" si="168"/>
        <v>0</v>
      </c>
      <c r="R495" s="104">
        <f t="shared" si="168"/>
        <v>0</v>
      </c>
      <c r="S495" s="25">
        <v>0</v>
      </c>
      <c r="T495" s="101" t="s">
        <v>32</v>
      </c>
      <c r="W495" s="2"/>
    </row>
    <row r="496" spans="1:23" x14ac:dyDescent="0.25">
      <c r="A496" s="26" t="s">
        <v>997</v>
      </c>
      <c r="B496" s="26" t="s">
        <v>998</v>
      </c>
      <c r="C496" s="90" t="s">
        <v>31</v>
      </c>
      <c r="D496" s="104">
        <v>0</v>
      </c>
      <c r="E496" s="104">
        <v>0</v>
      </c>
      <c r="F496" s="104">
        <v>0</v>
      </c>
      <c r="G496" s="104">
        <v>0</v>
      </c>
      <c r="H496" s="104">
        <v>0</v>
      </c>
      <c r="I496" s="104">
        <v>0</v>
      </c>
      <c r="J496" s="104">
        <v>0</v>
      </c>
      <c r="K496" s="104">
        <v>0</v>
      </c>
      <c r="L496" s="104">
        <v>0</v>
      </c>
      <c r="M496" s="104">
        <v>0</v>
      </c>
      <c r="N496" s="104">
        <v>0</v>
      </c>
      <c r="O496" s="104">
        <v>0</v>
      </c>
      <c r="P496" s="104">
        <v>0</v>
      </c>
      <c r="Q496" s="104">
        <v>0</v>
      </c>
      <c r="R496" s="104">
        <v>0</v>
      </c>
      <c r="S496" s="25">
        <v>0</v>
      </c>
      <c r="T496" s="101" t="s">
        <v>32</v>
      </c>
      <c r="W496" s="2"/>
    </row>
    <row r="497" spans="1:27" x14ac:dyDescent="0.25">
      <c r="A497" s="24" t="s">
        <v>999</v>
      </c>
      <c r="B497" s="26" t="s">
        <v>1000</v>
      </c>
      <c r="C497" s="90" t="s">
        <v>31</v>
      </c>
      <c r="D497" s="104">
        <v>0</v>
      </c>
      <c r="E497" s="104">
        <v>0</v>
      </c>
      <c r="F497" s="104">
        <v>0</v>
      </c>
      <c r="G497" s="104">
        <v>0</v>
      </c>
      <c r="H497" s="104">
        <v>0</v>
      </c>
      <c r="I497" s="104">
        <v>0</v>
      </c>
      <c r="J497" s="104">
        <v>0</v>
      </c>
      <c r="K497" s="104">
        <v>0</v>
      </c>
      <c r="L497" s="104">
        <v>0</v>
      </c>
      <c r="M497" s="104">
        <v>0</v>
      </c>
      <c r="N497" s="104">
        <v>0</v>
      </c>
      <c r="O497" s="104">
        <v>0</v>
      </c>
      <c r="P497" s="104">
        <v>0</v>
      </c>
      <c r="Q497" s="104">
        <v>0</v>
      </c>
      <c r="R497" s="104">
        <v>0</v>
      </c>
      <c r="S497" s="25">
        <v>0</v>
      </c>
      <c r="T497" s="101" t="s">
        <v>32</v>
      </c>
      <c r="W497" s="2"/>
    </row>
    <row r="498" spans="1:27" ht="47.25" x14ac:dyDescent="0.25">
      <c r="A498" s="24" t="s">
        <v>1001</v>
      </c>
      <c r="B498" s="26" t="s">
        <v>61</v>
      </c>
      <c r="C498" s="90" t="s">
        <v>31</v>
      </c>
      <c r="D498" s="104">
        <v>0</v>
      </c>
      <c r="E498" s="104">
        <f t="shared" ref="E498:R498" si="169">E499</f>
        <v>0</v>
      </c>
      <c r="F498" s="104">
        <f t="shared" si="169"/>
        <v>0</v>
      </c>
      <c r="G498" s="104">
        <f t="shared" si="169"/>
        <v>0</v>
      </c>
      <c r="H498" s="106">
        <f t="shared" si="169"/>
        <v>0</v>
      </c>
      <c r="I498" s="104">
        <f t="shared" si="169"/>
        <v>0</v>
      </c>
      <c r="J498" s="104">
        <f t="shared" si="169"/>
        <v>0</v>
      </c>
      <c r="K498" s="104">
        <f t="shared" si="169"/>
        <v>0</v>
      </c>
      <c r="L498" s="104">
        <f t="shared" si="169"/>
        <v>0</v>
      </c>
      <c r="M498" s="104">
        <f t="shared" si="169"/>
        <v>0</v>
      </c>
      <c r="N498" s="104">
        <f t="shared" si="169"/>
        <v>0</v>
      </c>
      <c r="O498" s="104">
        <f t="shared" si="169"/>
        <v>0</v>
      </c>
      <c r="P498" s="104">
        <f t="shared" si="169"/>
        <v>0</v>
      </c>
      <c r="Q498" s="104">
        <f t="shared" si="169"/>
        <v>0</v>
      </c>
      <c r="R498" s="104">
        <f t="shared" si="169"/>
        <v>0</v>
      </c>
      <c r="S498" s="25">
        <v>0</v>
      </c>
      <c r="T498" s="101" t="s">
        <v>32</v>
      </c>
      <c r="W498" s="2"/>
    </row>
    <row r="499" spans="1:27" ht="47.25" x14ac:dyDescent="0.25">
      <c r="A499" s="22" t="s">
        <v>1002</v>
      </c>
      <c r="B499" s="26" t="s">
        <v>1003</v>
      </c>
      <c r="C499" s="90" t="s">
        <v>31</v>
      </c>
      <c r="D499" s="104">
        <v>0</v>
      </c>
      <c r="E499" s="104">
        <v>0</v>
      </c>
      <c r="F499" s="104">
        <v>0</v>
      </c>
      <c r="G499" s="104">
        <v>0</v>
      </c>
      <c r="H499" s="106">
        <v>0</v>
      </c>
      <c r="I499" s="104">
        <v>0</v>
      </c>
      <c r="J499" s="104">
        <v>0</v>
      </c>
      <c r="K499" s="104">
        <v>0</v>
      </c>
      <c r="L499" s="104">
        <v>0</v>
      </c>
      <c r="M499" s="104">
        <v>0</v>
      </c>
      <c r="N499" s="104">
        <v>0</v>
      </c>
      <c r="O499" s="104">
        <v>0</v>
      </c>
      <c r="P499" s="104">
        <v>0</v>
      </c>
      <c r="Q499" s="104">
        <v>0</v>
      </c>
      <c r="R499" s="104">
        <v>0</v>
      </c>
      <c r="S499" s="25">
        <v>0</v>
      </c>
      <c r="T499" s="101" t="s">
        <v>32</v>
      </c>
      <c r="W499" s="2"/>
    </row>
    <row r="500" spans="1:27" ht="47.25" x14ac:dyDescent="0.25">
      <c r="A500" s="22" t="s">
        <v>1004</v>
      </c>
      <c r="B500" s="26" t="s">
        <v>1003</v>
      </c>
      <c r="C500" s="90" t="s">
        <v>31</v>
      </c>
      <c r="D500" s="104">
        <v>0</v>
      </c>
      <c r="E500" s="104">
        <v>0</v>
      </c>
      <c r="F500" s="104">
        <v>0</v>
      </c>
      <c r="G500" s="104">
        <v>0</v>
      </c>
      <c r="H500" s="106">
        <v>0</v>
      </c>
      <c r="I500" s="104">
        <v>0</v>
      </c>
      <c r="J500" s="104">
        <v>0</v>
      </c>
      <c r="K500" s="104">
        <v>0</v>
      </c>
      <c r="L500" s="104">
        <v>0</v>
      </c>
      <c r="M500" s="104">
        <v>0</v>
      </c>
      <c r="N500" s="104">
        <v>0</v>
      </c>
      <c r="O500" s="104">
        <v>0</v>
      </c>
      <c r="P500" s="104">
        <v>0</v>
      </c>
      <c r="Q500" s="104">
        <v>0</v>
      </c>
      <c r="R500" s="104">
        <v>0</v>
      </c>
      <c r="S500" s="25">
        <v>0</v>
      </c>
      <c r="T500" s="101" t="s">
        <v>32</v>
      </c>
      <c r="W500" s="2"/>
    </row>
    <row r="501" spans="1:27" ht="63" x14ac:dyDescent="0.25">
      <c r="A501" s="22" t="s">
        <v>1005</v>
      </c>
      <c r="B501" s="26" t="s">
        <v>65</v>
      </c>
      <c r="C501" s="90" t="s">
        <v>31</v>
      </c>
      <c r="D501" s="104">
        <f t="shared" ref="D501:R501" si="170">SUM(D502:D506)</f>
        <v>316.89710242000001</v>
      </c>
      <c r="E501" s="104">
        <f t="shared" si="170"/>
        <v>299.02796648000003</v>
      </c>
      <c r="F501" s="104">
        <f t="shared" si="170"/>
        <v>17.869135939999996</v>
      </c>
      <c r="G501" s="104">
        <f t="shared" si="170"/>
        <v>17.86913594</v>
      </c>
      <c r="H501" s="106">
        <f t="shared" si="170"/>
        <v>17.86913594</v>
      </c>
      <c r="I501" s="104">
        <f t="shared" si="170"/>
        <v>17.86913594</v>
      </c>
      <c r="J501" s="104">
        <f t="shared" si="170"/>
        <v>17.86913594</v>
      </c>
      <c r="K501" s="104">
        <f t="shared" si="170"/>
        <v>0</v>
      </c>
      <c r="L501" s="104">
        <f t="shared" si="170"/>
        <v>0</v>
      </c>
      <c r="M501" s="104">
        <f t="shared" si="170"/>
        <v>0</v>
      </c>
      <c r="N501" s="104">
        <f t="shared" si="170"/>
        <v>0</v>
      </c>
      <c r="O501" s="104">
        <f t="shared" si="170"/>
        <v>0</v>
      </c>
      <c r="P501" s="104">
        <f t="shared" si="170"/>
        <v>0</v>
      </c>
      <c r="Q501" s="104">
        <f t="shared" si="170"/>
        <v>0</v>
      </c>
      <c r="R501" s="104">
        <f t="shared" si="170"/>
        <v>0</v>
      </c>
      <c r="S501" s="25">
        <f t="shared" si="165"/>
        <v>0</v>
      </c>
      <c r="T501" s="101" t="s">
        <v>32</v>
      </c>
      <c r="W501" s="2"/>
    </row>
    <row r="502" spans="1:27" ht="78.75" x14ac:dyDescent="0.25">
      <c r="A502" s="22" t="s">
        <v>1006</v>
      </c>
      <c r="B502" s="26" t="s">
        <v>67</v>
      </c>
      <c r="C502" s="90" t="s">
        <v>31</v>
      </c>
      <c r="D502" s="104">
        <v>0</v>
      </c>
      <c r="E502" s="104">
        <v>0</v>
      </c>
      <c r="F502" s="104">
        <v>0</v>
      </c>
      <c r="G502" s="104">
        <v>0</v>
      </c>
      <c r="H502" s="106">
        <v>0</v>
      </c>
      <c r="I502" s="104">
        <v>0</v>
      </c>
      <c r="J502" s="104">
        <v>0</v>
      </c>
      <c r="K502" s="104">
        <v>0</v>
      </c>
      <c r="L502" s="104">
        <v>0</v>
      </c>
      <c r="M502" s="104">
        <v>0</v>
      </c>
      <c r="N502" s="104">
        <v>0</v>
      </c>
      <c r="O502" s="104">
        <v>0</v>
      </c>
      <c r="P502" s="104">
        <v>0</v>
      </c>
      <c r="Q502" s="104">
        <v>0</v>
      </c>
      <c r="R502" s="104">
        <v>0</v>
      </c>
      <c r="S502" s="25">
        <v>0</v>
      </c>
      <c r="T502" s="101" t="s">
        <v>32</v>
      </c>
      <c r="W502" s="2"/>
    </row>
    <row r="503" spans="1:27" ht="94.5" x14ac:dyDescent="0.25">
      <c r="A503" s="22" t="s">
        <v>1007</v>
      </c>
      <c r="B503" s="26" t="s">
        <v>69</v>
      </c>
      <c r="C503" s="90" t="s">
        <v>31</v>
      </c>
      <c r="D503" s="104">
        <v>0</v>
      </c>
      <c r="E503" s="104">
        <v>0</v>
      </c>
      <c r="F503" s="104">
        <v>0</v>
      </c>
      <c r="G503" s="104">
        <v>0</v>
      </c>
      <c r="H503" s="106">
        <v>0</v>
      </c>
      <c r="I503" s="104">
        <v>0</v>
      </c>
      <c r="J503" s="104">
        <v>0</v>
      </c>
      <c r="K503" s="104">
        <v>0</v>
      </c>
      <c r="L503" s="104">
        <v>0</v>
      </c>
      <c r="M503" s="104">
        <v>0</v>
      </c>
      <c r="N503" s="104">
        <v>0</v>
      </c>
      <c r="O503" s="104">
        <v>0</v>
      </c>
      <c r="P503" s="104">
        <v>0</v>
      </c>
      <c r="Q503" s="104">
        <v>0</v>
      </c>
      <c r="R503" s="104">
        <v>0</v>
      </c>
      <c r="S503" s="25">
        <v>0</v>
      </c>
      <c r="T503" s="101" t="s">
        <v>32</v>
      </c>
      <c r="W503" s="2"/>
    </row>
    <row r="504" spans="1:27" ht="78.75" x14ac:dyDescent="0.25">
      <c r="A504" s="22" t="s">
        <v>1008</v>
      </c>
      <c r="B504" s="26" t="s">
        <v>71</v>
      </c>
      <c r="C504" s="90" t="s">
        <v>31</v>
      </c>
      <c r="D504" s="104">
        <v>0</v>
      </c>
      <c r="E504" s="104">
        <v>0</v>
      </c>
      <c r="F504" s="104">
        <v>0</v>
      </c>
      <c r="G504" s="104">
        <v>0</v>
      </c>
      <c r="H504" s="106">
        <v>0</v>
      </c>
      <c r="I504" s="104">
        <v>0</v>
      </c>
      <c r="J504" s="104">
        <v>0</v>
      </c>
      <c r="K504" s="104">
        <v>0</v>
      </c>
      <c r="L504" s="104">
        <v>0</v>
      </c>
      <c r="M504" s="104">
        <v>0</v>
      </c>
      <c r="N504" s="104">
        <v>0</v>
      </c>
      <c r="O504" s="104">
        <v>0</v>
      </c>
      <c r="P504" s="104">
        <v>0</v>
      </c>
      <c r="Q504" s="104">
        <v>0</v>
      </c>
      <c r="R504" s="104">
        <v>0</v>
      </c>
      <c r="S504" s="25">
        <v>0</v>
      </c>
      <c r="T504" s="101" t="s">
        <v>32</v>
      </c>
      <c r="W504" s="2"/>
    </row>
    <row r="505" spans="1:27" ht="110.25" x14ac:dyDescent="0.25">
      <c r="A505" s="22" t="s">
        <v>1009</v>
      </c>
      <c r="B505" s="26" t="s">
        <v>75</v>
      </c>
      <c r="C505" s="90" t="s">
        <v>31</v>
      </c>
      <c r="D505" s="104">
        <v>0</v>
      </c>
      <c r="E505" s="104">
        <v>0</v>
      </c>
      <c r="F505" s="104">
        <v>0</v>
      </c>
      <c r="G505" s="104">
        <v>0</v>
      </c>
      <c r="H505" s="104">
        <v>0</v>
      </c>
      <c r="I505" s="104">
        <v>0</v>
      </c>
      <c r="J505" s="104">
        <v>0</v>
      </c>
      <c r="K505" s="104">
        <v>0</v>
      </c>
      <c r="L505" s="104">
        <v>0</v>
      </c>
      <c r="M505" s="104">
        <v>0</v>
      </c>
      <c r="N505" s="104">
        <v>0</v>
      </c>
      <c r="O505" s="104">
        <v>0</v>
      </c>
      <c r="P505" s="104">
        <v>0</v>
      </c>
      <c r="Q505" s="104">
        <v>0</v>
      </c>
      <c r="R505" s="104">
        <v>0</v>
      </c>
      <c r="S505" s="25">
        <v>0</v>
      </c>
      <c r="T505" s="101" t="s">
        <v>32</v>
      </c>
      <c r="W505" s="2"/>
    </row>
    <row r="506" spans="1:27" ht="110.25" x14ac:dyDescent="0.25">
      <c r="A506" s="22" t="s">
        <v>1010</v>
      </c>
      <c r="B506" s="26" t="s">
        <v>77</v>
      </c>
      <c r="C506" s="90" t="s">
        <v>31</v>
      </c>
      <c r="D506" s="104">
        <f t="shared" ref="D506:R506" si="171">SUM(D507:D509)</f>
        <v>316.89710242000001</v>
      </c>
      <c r="E506" s="104">
        <f t="shared" si="171"/>
        <v>299.02796648000003</v>
      </c>
      <c r="F506" s="104">
        <f t="shared" si="171"/>
        <v>17.869135939999996</v>
      </c>
      <c r="G506" s="104">
        <f t="shared" si="171"/>
        <v>17.86913594</v>
      </c>
      <c r="H506" s="104">
        <f t="shared" si="171"/>
        <v>17.86913594</v>
      </c>
      <c r="I506" s="104">
        <f t="shared" si="171"/>
        <v>17.86913594</v>
      </c>
      <c r="J506" s="104">
        <f t="shared" si="171"/>
        <v>17.86913594</v>
      </c>
      <c r="K506" s="104">
        <f t="shared" si="171"/>
        <v>0</v>
      </c>
      <c r="L506" s="104">
        <f t="shared" si="171"/>
        <v>0</v>
      </c>
      <c r="M506" s="104">
        <f t="shared" si="171"/>
        <v>0</v>
      </c>
      <c r="N506" s="104">
        <f t="shared" si="171"/>
        <v>0</v>
      </c>
      <c r="O506" s="104">
        <f t="shared" si="171"/>
        <v>0</v>
      </c>
      <c r="P506" s="104">
        <f t="shared" si="171"/>
        <v>0</v>
      </c>
      <c r="Q506" s="104">
        <f t="shared" si="171"/>
        <v>0</v>
      </c>
      <c r="R506" s="104">
        <f t="shared" si="171"/>
        <v>0</v>
      </c>
      <c r="S506" s="25">
        <f t="shared" si="165"/>
        <v>0</v>
      </c>
      <c r="T506" s="101" t="s">
        <v>32</v>
      </c>
      <c r="W506" s="2"/>
    </row>
    <row r="507" spans="1:27" ht="78.75" x14ac:dyDescent="0.25">
      <c r="A507" s="43" t="s">
        <v>1010</v>
      </c>
      <c r="B507" s="73" t="s">
        <v>1011</v>
      </c>
      <c r="C507" s="91" t="s">
        <v>1012</v>
      </c>
      <c r="D507" s="65">
        <v>68.080004599999995</v>
      </c>
      <c r="E507" s="65">
        <v>64.245613509999998</v>
      </c>
      <c r="F507" s="65">
        <v>3.8343910899999969</v>
      </c>
      <c r="G507" s="65">
        <f>I507+K507+M507+O507</f>
        <v>3.83439109</v>
      </c>
      <c r="H507" s="65">
        <f>J507+L507+N507+P507</f>
        <v>3.83439109</v>
      </c>
      <c r="I507" s="65">
        <v>3.83439109</v>
      </c>
      <c r="J507" s="65">
        <v>3.83439109</v>
      </c>
      <c r="K507" s="65">
        <v>0</v>
      </c>
      <c r="L507" s="65">
        <v>0</v>
      </c>
      <c r="M507" s="65">
        <v>0</v>
      </c>
      <c r="N507" s="65">
        <v>0</v>
      </c>
      <c r="O507" s="65">
        <v>0</v>
      </c>
      <c r="P507" s="65">
        <v>0</v>
      </c>
      <c r="Q507" s="65">
        <f t="shared" ref="Q507:Q509" si="172">F507-H507</f>
        <v>0</v>
      </c>
      <c r="R507" s="65">
        <f t="shared" ref="R507:R509" si="173">H507-(I507+K507+M507+O507)</f>
        <v>0</v>
      </c>
      <c r="S507" s="113">
        <f t="shared" si="165"/>
        <v>0</v>
      </c>
      <c r="T507" s="49" t="s">
        <v>32</v>
      </c>
      <c r="W507" s="2"/>
    </row>
    <row r="508" spans="1:27" ht="78.75" x14ac:dyDescent="0.25">
      <c r="A508" s="43" t="s">
        <v>1010</v>
      </c>
      <c r="B508" s="73" t="s">
        <v>1013</v>
      </c>
      <c r="C508" s="91" t="s">
        <v>1014</v>
      </c>
      <c r="D508" s="65">
        <v>123.61449271000001</v>
      </c>
      <c r="E508" s="65">
        <v>116.57647337</v>
      </c>
      <c r="F508" s="65">
        <v>7.0380193399999982</v>
      </c>
      <c r="G508" s="65">
        <f t="shared" ref="G508:G509" si="174">I508+K508+M508+O508</f>
        <v>7.03801934</v>
      </c>
      <c r="H508" s="65">
        <f>J508+L508+N508+P508</f>
        <v>7.03801934</v>
      </c>
      <c r="I508" s="65">
        <v>7.03801934</v>
      </c>
      <c r="J508" s="65">
        <v>7.03801934</v>
      </c>
      <c r="K508" s="65">
        <v>0</v>
      </c>
      <c r="L508" s="65">
        <v>0</v>
      </c>
      <c r="M508" s="65">
        <v>0</v>
      </c>
      <c r="N508" s="65">
        <v>0</v>
      </c>
      <c r="O508" s="65">
        <v>0</v>
      </c>
      <c r="P508" s="65">
        <v>0</v>
      </c>
      <c r="Q508" s="65">
        <f t="shared" si="172"/>
        <v>0</v>
      </c>
      <c r="R508" s="65">
        <f t="shared" si="173"/>
        <v>0</v>
      </c>
      <c r="S508" s="113">
        <f t="shared" si="165"/>
        <v>0</v>
      </c>
      <c r="T508" s="49" t="s">
        <v>32</v>
      </c>
      <c r="W508" s="2"/>
    </row>
    <row r="509" spans="1:27" ht="94.5" x14ac:dyDescent="0.25">
      <c r="A509" s="43" t="s">
        <v>1010</v>
      </c>
      <c r="B509" s="73" t="s">
        <v>1015</v>
      </c>
      <c r="C509" s="91" t="s">
        <v>1016</v>
      </c>
      <c r="D509" s="65">
        <v>125.20260511000001</v>
      </c>
      <c r="E509" s="65">
        <v>118.2058796</v>
      </c>
      <c r="F509" s="65">
        <v>6.996725510000001</v>
      </c>
      <c r="G509" s="65">
        <f t="shared" si="174"/>
        <v>6.9967255100000001</v>
      </c>
      <c r="H509" s="65">
        <f>J509+L509+N509+P509</f>
        <v>6.9967255100000001</v>
      </c>
      <c r="I509" s="65">
        <v>6.9967255100000001</v>
      </c>
      <c r="J509" s="65">
        <v>6.9967255100000001</v>
      </c>
      <c r="K509" s="65">
        <v>0</v>
      </c>
      <c r="L509" s="65">
        <v>0</v>
      </c>
      <c r="M509" s="65">
        <v>0</v>
      </c>
      <c r="N509" s="65">
        <v>0</v>
      </c>
      <c r="O509" s="65">
        <v>0</v>
      </c>
      <c r="P509" s="65">
        <v>0</v>
      </c>
      <c r="Q509" s="65">
        <f t="shared" si="172"/>
        <v>0</v>
      </c>
      <c r="R509" s="65">
        <f t="shared" si="173"/>
        <v>0</v>
      </c>
      <c r="S509" s="113">
        <f t="shared" si="165"/>
        <v>0</v>
      </c>
      <c r="T509" s="49" t="s">
        <v>32</v>
      </c>
      <c r="W509" s="2"/>
    </row>
    <row r="510" spans="1:27" ht="47.25" x14ac:dyDescent="0.25">
      <c r="A510" s="22" t="s">
        <v>1017</v>
      </c>
      <c r="B510" s="26" t="s">
        <v>88</v>
      </c>
      <c r="C510" s="90" t="s">
        <v>31</v>
      </c>
      <c r="D510" s="104">
        <v>0</v>
      </c>
      <c r="E510" s="104">
        <v>0</v>
      </c>
      <c r="F510" s="104">
        <v>0</v>
      </c>
      <c r="G510" s="104">
        <v>0</v>
      </c>
      <c r="H510" s="106">
        <v>0</v>
      </c>
      <c r="I510" s="104">
        <v>0</v>
      </c>
      <c r="J510" s="104">
        <v>0</v>
      </c>
      <c r="K510" s="104">
        <v>0</v>
      </c>
      <c r="L510" s="104">
        <v>0</v>
      </c>
      <c r="M510" s="104">
        <v>0</v>
      </c>
      <c r="N510" s="104">
        <v>0</v>
      </c>
      <c r="O510" s="104">
        <v>0</v>
      </c>
      <c r="P510" s="104">
        <v>0</v>
      </c>
      <c r="Q510" s="104">
        <v>0</v>
      </c>
      <c r="R510" s="104">
        <v>0</v>
      </c>
      <c r="S510" s="25">
        <v>0</v>
      </c>
      <c r="T510" s="101" t="s">
        <v>32</v>
      </c>
      <c r="W510" s="2"/>
    </row>
    <row r="511" spans="1:27" ht="63" x14ac:dyDescent="0.25">
      <c r="A511" s="22" t="s">
        <v>1018</v>
      </c>
      <c r="B511" s="26" t="s">
        <v>90</v>
      </c>
      <c r="C511" s="90" t="s">
        <v>31</v>
      </c>
      <c r="D511" s="104">
        <f t="shared" ref="D511:R511" si="175">D512+D519+D521+D523</f>
        <v>2443.408527309</v>
      </c>
      <c r="E511" s="104">
        <f t="shared" si="175"/>
        <v>873.22891567999977</v>
      </c>
      <c r="F511" s="104">
        <f t="shared" si="175"/>
        <v>1570.1796116289997</v>
      </c>
      <c r="G511" s="104">
        <f t="shared" si="175"/>
        <v>207.91988111699999</v>
      </c>
      <c r="H511" s="106">
        <f t="shared" si="175"/>
        <v>124.01884577000001</v>
      </c>
      <c r="I511" s="104">
        <f t="shared" si="175"/>
        <v>19.979714830000002</v>
      </c>
      <c r="J511" s="104">
        <f t="shared" si="175"/>
        <v>21.264100670000001</v>
      </c>
      <c r="K511" s="104">
        <f t="shared" si="175"/>
        <v>26.713470490000006</v>
      </c>
      <c r="L511" s="104">
        <f t="shared" si="175"/>
        <v>26.713470490000006</v>
      </c>
      <c r="M511" s="104">
        <f t="shared" si="175"/>
        <v>36.998412579999993</v>
      </c>
      <c r="N511" s="104">
        <f t="shared" si="175"/>
        <v>36.998412580000007</v>
      </c>
      <c r="O511" s="104">
        <f t="shared" si="175"/>
        <v>124.22828321699998</v>
      </c>
      <c r="P511" s="104">
        <f t="shared" si="175"/>
        <v>39.042862029999995</v>
      </c>
      <c r="Q511" s="104">
        <f t="shared" si="175"/>
        <v>1446.1607658589999</v>
      </c>
      <c r="R511" s="104">
        <f t="shared" si="175"/>
        <v>-83.901035346999976</v>
      </c>
      <c r="S511" s="25">
        <f t="shared" si="165"/>
        <v>-0.40352579511041303</v>
      </c>
      <c r="T511" s="101" t="s">
        <v>32</v>
      </c>
      <c r="W511" s="2"/>
    </row>
    <row r="512" spans="1:27" ht="31.5" x14ac:dyDescent="0.25">
      <c r="A512" s="22" t="s">
        <v>1019</v>
      </c>
      <c r="B512" s="26" t="s">
        <v>92</v>
      </c>
      <c r="C512" s="90" t="s">
        <v>31</v>
      </c>
      <c r="D512" s="104">
        <f>SUM(D513:D518)</f>
        <v>889.22508431100005</v>
      </c>
      <c r="E512" s="104">
        <f t="shared" ref="E512:R512" si="176">SUM(E513:E518)</f>
        <v>785.32106412999985</v>
      </c>
      <c r="F512" s="104">
        <f t="shared" si="176"/>
        <v>103.90402018099999</v>
      </c>
      <c r="G512" s="104">
        <f>SUM(G513:G518)</f>
        <v>56.615549972999993</v>
      </c>
      <c r="H512" s="104">
        <f t="shared" si="176"/>
        <v>49.232476900000002</v>
      </c>
      <c r="I512" s="104">
        <f t="shared" si="176"/>
        <v>15.434886390000001</v>
      </c>
      <c r="J512" s="104">
        <f t="shared" si="176"/>
        <v>16.719272230000001</v>
      </c>
      <c r="K512" s="104">
        <f t="shared" si="176"/>
        <v>21.922411110000006</v>
      </c>
      <c r="L512" s="104">
        <f t="shared" si="176"/>
        <v>21.922411110000006</v>
      </c>
      <c r="M512" s="104">
        <f t="shared" si="176"/>
        <v>4.2814840399999952</v>
      </c>
      <c r="N512" s="104">
        <f t="shared" si="176"/>
        <v>4.2814840400000005</v>
      </c>
      <c r="O512" s="104">
        <f t="shared" si="176"/>
        <v>14.976768432999991</v>
      </c>
      <c r="P512" s="104">
        <f t="shared" si="176"/>
        <v>6.3093095199999967</v>
      </c>
      <c r="Q512" s="104">
        <f t="shared" si="176"/>
        <v>54.671543280999991</v>
      </c>
      <c r="R512" s="104">
        <f t="shared" si="176"/>
        <v>-7.3830730729999923</v>
      </c>
      <c r="S512" s="25">
        <f t="shared" si="165"/>
        <v>-0.13040715980893919</v>
      </c>
      <c r="T512" s="101" t="s">
        <v>32</v>
      </c>
      <c r="W512" s="2"/>
      <c r="Z512" s="27"/>
      <c r="AA512" s="27"/>
    </row>
    <row r="513" spans="1:27" ht="38.25" customHeight="1" x14ac:dyDescent="0.25">
      <c r="A513" s="40" t="s">
        <v>1019</v>
      </c>
      <c r="B513" s="48" t="s">
        <v>1020</v>
      </c>
      <c r="C513" s="92" t="s">
        <v>1021</v>
      </c>
      <c r="D513" s="65">
        <v>301.99597772999999</v>
      </c>
      <c r="E513" s="108">
        <v>314.70685309999999</v>
      </c>
      <c r="F513" s="65">
        <f>D513-E513</f>
        <v>-12.710875369999997</v>
      </c>
      <c r="G513" s="65">
        <f t="shared" ref="G513:H518" si="177">I513+K513+M513+O513</f>
        <v>-12.71087537</v>
      </c>
      <c r="H513" s="65">
        <f t="shared" si="177"/>
        <v>-12.71087537</v>
      </c>
      <c r="I513" s="65">
        <v>0</v>
      </c>
      <c r="J513" s="65">
        <v>0</v>
      </c>
      <c r="K513" s="65">
        <v>0</v>
      </c>
      <c r="L513" s="65">
        <v>0</v>
      </c>
      <c r="M513" s="65">
        <v>0</v>
      </c>
      <c r="N513" s="65">
        <v>0</v>
      </c>
      <c r="O513" s="65">
        <v>-12.71087537</v>
      </c>
      <c r="P513" s="65">
        <v>-12.71087537</v>
      </c>
      <c r="Q513" s="65">
        <f t="shared" ref="Q513:Q518" si="178">F513-H513</f>
        <v>0</v>
      </c>
      <c r="R513" s="65">
        <f t="shared" ref="R513:R518" si="179">H513-(I513+K513+M513+O513)</f>
        <v>0</v>
      </c>
      <c r="S513" s="113">
        <f t="shared" si="165"/>
        <v>0</v>
      </c>
      <c r="T513" s="49" t="s">
        <v>32</v>
      </c>
      <c r="W513" s="2"/>
    </row>
    <row r="514" spans="1:27" ht="42.75" customHeight="1" x14ac:dyDescent="0.25">
      <c r="A514" s="40" t="s">
        <v>1019</v>
      </c>
      <c r="B514" s="48" t="s">
        <v>1022</v>
      </c>
      <c r="C514" s="92" t="s">
        <v>1023</v>
      </c>
      <c r="D514" s="65">
        <v>49.0981211</v>
      </c>
      <c r="E514" s="108">
        <v>44.316947980000002</v>
      </c>
      <c r="F514" s="65">
        <v>4.7811731199999983</v>
      </c>
      <c r="G514" s="65">
        <f t="shared" si="177"/>
        <v>4.7811731200000001</v>
      </c>
      <c r="H514" s="65">
        <f t="shared" si="177"/>
        <v>4.7811731200000009</v>
      </c>
      <c r="I514" s="65">
        <v>4.7811731200000001</v>
      </c>
      <c r="J514" s="65">
        <v>6.0655589600000006</v>
      </c>
      <c r="K514" s="65">
        <v>0</v>
      </c>
      <c r="L514" s="65">
        <v>0</v>
      </c>
      <c r="M514" s="65">
        <v>0</v>
      </c>
      <c r="N514" s="65">
        <v>0</v>
      </c>
      <c r="O514" s="65">
        <v>0</v>
      </c>
      <c r="P514" s="65">
        <v>-1.2843858399999999</v>
      </c>
      <c r="Q514" s="65">
        <f t="shared" si="178"/>
        <v>0</v>
      </c>
      <c r="R514" s="65">
        <f t="shared" si="179"/>
        <v>0</v>
      </c>
      <c r="S514" s="113">
        <f t="shared" si="165"/>
        <v>0</v>
      </c>
      <c r="T514" s="49" t="s">
        <v>32</v>
      </c>
      <c r="W514" s="2"/>
    </row>
    <row r="515" spans="1:27" ht="42.75" customHeight="1" x14ac:dyDescent="0.25">
      <c r="A515" s="40" t="s">
        <v>1019</v>
      </c>
      <c r="B515" s="48" t="s">
        <v>1024</v>
      </c>
      <c r="C515" s="92" t="s">
        <v>1025</v>
      </c>
      <c r="D515" s="65">
        <v>274.25344679</v>
      </c>
      <c r="E515" s="108">
        <v>278.01093402999999</v>
      </c>
      <c r="F515" s="65">
        <v>-3.7574872399999997</v>
      </c>
      <c r="G515" s="65">
        <f t="shared" si="177"/>
        <v>-3.7574872400000001</v>
      </c>
      <c r="H515" s="65">
        <f t="shared" si="177"/>
        <v>-3.7574872400000001</v>
      </c>
      <c r="I515" s="65">
        <v>0</v>
      </c>
      <c r="J515" s="65">
        <v>0</v>
      </c>
      <c r="K515" s="65">
        <v>0</v>
      </c>
      <c r="L515" s="65">
        <v>0</v>
      </c>
      <c r="M515" s="65">
        <v>0</v>
      </c>
      <c r="N515" s="65">
        <v>0</v>
      </c>
      <c r="O515" s="65">
        <v>-3.7574872400000001</v>
      </c>
      <c r="P515" s="65">
        <v>-3.7574872400000001</v>
      </c>
      <c r="Q515" s="65">
        <f t="shared" si="178"/>
        <v>0</v>
      </c>
      <c r="R515" s="65">
        <f t="shared" si="179"/>
        <v>0</v>
      </c>
      <c r="S515" s="113">
        <f t="shared" si="165"/>
        <v>0</v>
      </c>
      <c r="T515" s="49" t="s">
        <v>32</v>
      </c>
      <c r="W515" s="2"/>
    </row>
    <row r="516" spans="1:27" ht="65.25" customHeight="1" x14ac:dyDescent="0.25">
      <c r="A516" s="40" t="s">
        <v>1019</v>
      </c>
      <c r="B516" s="48" t="s">
        <v>1026</v>
      </c>
      <c r="C516" s="92" t="s">
        <v>1027</v>
      </c>
      <c r="D516" s="65">
        <v>203.03548873400001</v>
      </c>
      <c r="E516" s="108">
        <v>127.19921220000002</v>
      </c>
      <c r="F516" s="65">
        <f>D516-E516</f>
        <v>75.836276533999992</v>
      </c>
      <c r="G516" s="65">
        <f t="shared" si="177"/>
        <v>66.939750329999995</v>
      </c>
      <c r="H516" s="65">
        <f t="shared" si="177"/>
        <v>59.556937060000003</v>
      </c>
      <c r="I516" s="65">
        <v>9.0336952700000008</v>
      </c>
      <c r="J516" s="65">
        <v>9.0336952699999991</v>
      </c>
      <c r="K516" s="65">
        <v>21.922411110000006</v>
      </c>
      <c r="L516" s="65">
        <v>21.922411110000006</v>
      </c>
      <c r="M516" s="65">
        <v>4.2814840399999952</v>
      </c>
      <c r="N516" s="65">
        <v>4.2814840400000005</v>
      </c>
      <c r="O516" s="65">
        <v>31.702159909999992</v>
      </c>
      <c r="P516" s="65">
        <v>24.319346639999999</v>
      </c>
      <c r="Q516" s="65">
        <f t="shared" si="178"/>
        <v>16.27933947399999</v>
      </c>
      <c r="R516" s="65">
        <f t="shared" si="179"/>
        <v>-7.3828132699999927</v>
      </c>
      <c r="S516" s="113">
        <f t="shared" si="165"/>
        <v>-0.11029042136554371</v>
      </c>
      <c r="T516" s="49" t="s">
        <v>1028</v>
      </c>
      <c r="W516" s="2"/>
      <c r="Z516" s="27"/>
      <c r="AA516" s="27"/>
    </row>
    <row r="517" spans="1:27" ht="34.5" customHeight="1" x14ac:dyDescent="0.25">
      <c r="A517" s="40" t="s">
        <v>1019</v>
      </c>
      <c r="B517" s="48" t="s">
        <v>1029</v>
      </c>
      <c r="C517" s="92" t="s">
        <v>1030</v>
      </c>
      <c r="D517" s="65">
        <v>19.150087953</v>
      </c>
      <c r="E517" s="108">
        <v>19.407116819999999</v>
      </c>
      <c r="F517" s="65">
        <v>-0.25702886699999999</v>
      </c>
      <c r="G517" s="65">
        <f t="shared" si="177"/>
        <v>-0.25702886699999999</v>
      </c>
      <c r="H517" s="65">
        <f t="shared" si="177"/>
        <v>-0.25728867</v>
      </c>
      <c r="I517" s="65">
        <v>0</v>
      </c>
      <c r="J517" s="65">
        <v>0</v>
      </c>
      <c r="K517" s="65">
        <v>0</v>
      </c>
      <c r="L517" s="65">
        <v>0</v>
      </c>
      <c r="M517" s="65">
        <v>0</v>
      </c>
      <c r="N517" s="65">
        <v>0</v>
      </c>
      <c r="O517" s="65">
        <v>-0.25702886699999999</v>
      </c>
      <c r="P517" s="65">
        <v>-0.25728867</v>
      </c>
      <c r="Q517" s="65">
        <f t="shared" si="178"/>
        <v>2.5980300000000289E-4</v>
      </c>
      <c r="R517" s="65">
        <f t="shared" si="179"/>
        <v>-2.5980300000000289E-4</v>
      </c>
      <c r="S517" s="113">
        <f>R517/(I517+K517+M517+O517)</f>
        <v>1.0107930795181963E-3</v>
      </c>
      <c r="T517" s="49" t="s">
        <v>32</v>
      </c>
      <c r="W517" s="2"/>
    </row>
    <row r="518" spans="1:27" ht="34.5" customHeight="1" x14ac:dyDescent="0.25">
      <c r="A518" s="43" t="s">
        <v>1019</v>
      </c>
      <c r="B518" s="73" t="s">
        <v>1031</v>
      </c>
      <c r="C518" s="91" t="s">
        <v>1032</v>
      </c>
      <c r="D518" s="65">
        <v>41.691962004000004</v>
      </c>
      <c r="E518" s="108">
        <v>1.6799999999999997</v>
      </c>
      <c r="F518" s="65">
        <v>40.011962004000004</v>
      </c>
      <c r="G518" s="65">
        <f t="shared" si="177"/>
        <v>1.620018</v>
      </c>
      <c r="H518" s="65">
        <f t="shared" si="177"/>
        <v>1.620018</v>
      </c>
      <c r="I518" s="65">
        <v>1.620018</v>
      </c>
      <c r="J518" s="65">
        <v>1.620018</v>
      </c>
      <c r="K518" s="65">
        <v>0</v>
      </c>
      <c r="L518" s="65">
        <v>0</v>
      </c>
      <c r="M518" s="65">
        <v>0</v>
      </c>
      <c r="N518" s="65">
        <v>0</v>
      </c>
      <c r="O518" s="65">
        <v>0</v>
      </c>
      <c r="P518" s="65">
        <v>0</v>
      </c>
      <c r="Q518" s="65">
        <f t="shared" si="178"/>
        <v>38.391944004000003</v>
      </c>
      <c r="R518" s="65">
        <f t="shared" si="179"/>
        <v>0</v>
      </c>
      <c r="S518" s="113">
        <f t="shared" si="165"/>
        <v>0</v>
      </c>
      <c r="T518" s="49" t="s">
        <v>32</v>
      </c>
      <c r="W518" s="2"/>
    </row>
    <row r="519" spans="1:27" ht="40.5" customHeight="1" x14ac:dyDescent="0.25">
      <c r="A519" s="22" t="s">
        <v>1033</v>
      </c>
      <c r="B519" s="93" t="s">
        <v>98</v>
      </c>
      <c r="C519" s="93" t="s">
        <v>31</v>
      </c>
      <c r="D519" s="105">
        <f t="shared" ref="D519:R519" si="180">SUM(D520)</f>
        <v>22.047872479999999</v>
      </c>
      <c r="E519" s="105">
        <f t="shared" si="180"/>
        <v>18.624758889999999</v>
      </c>
      <c r="F519" s="105">
        <f t="shared" si="180"/>
        <v>3.4231135899999998</v>
      </c>
      <c r="G519" s="105">
        <f>SUM(G520)</f>
        <v>3.4231135899999998</v>
      </c>
      <c r="H519" s="105">
        <f t="shared" si="180"/>
        <v>3.4231135900000003</v>
      </c>
      <c r="I519" s="105">
        <f t="shared" si="180"/>
        <v>1.5540091500000002</v>
      </c>
      <c r="J519" s="105">
        <f t="shared" si="180"/>
        <v>1.5540091500000002</v>
      </c>
      <c r="K519" s="105">
        <f t="shared" si="180"/>
        <v>0</v>
      </c>
      <c r="L519" s="105">
        <f t="shared" si="180"/>
        <v>0</v>
      </c>
      <c r="M519" s="105">
        <f t="shared" si="180"/>
        <v>0</v>
      </c>
      <c r="N519" s="105">
        <f t="shared" si="180"/>
        <v>0</v>
      </c>
      <c r="O519" s="105">
        <f t="shared" si="180"/>
        <v>1.8691044399999996</v>
      </c>
      <c r="P519" s="105">
        <f t="shared" si="180"/>
        <v>1.8691044400000001</v>
      </c>
      <c r="Q519" s="105">
        <f t="shared" si="180"/>
        <v>0</v>
      </c>
      <c r="R519" s="105">
        <f t="shared" si="180"/>
        <v>0</v>
      </c>
      <c r="S519" s="25">
        <f t="shared" si="165"/>
        <v>0</v>
      </c>
      <c r="T519" s="93" t="s">
        <v>32</v>
      </c>
      <c r="W519" s="2"/>
    </row>
    <row r="520" spans="1:27" ht="32.25" customHeight="1" x14ac:dyDescent="0.25">
      <c r="A520" s="43" t="s">
        <v>1033</v>
      </c>
      <c r="B520" s="73" t="s">
        <v>1034</v>
      </c>
      <c r="C520" s="91" t="s">
        <v>1035</v>
      </c>
      <c r="D520" s="110">
        <v>22.047872479999999</v>
      </c>
      <c r="E520" s="110">
        <v>18.624758889999999</v>
      </c>
      <c r="F520" s="110">
        <v>3.4231135899999998</v>
      </c>
      <c r="G520" s="110">
        <f>I520+K520+M520+O520</f>
        <v>3.4231135899999998</v>
      </c>
      <c r="H520" s="110">
        <f>J520+L520+N520+P520</f>
        <v>3.4231135900000003</v>
      </c>
      <c r="I520" s="110">
        <v>1.5540091500000002</v>
      </c>
      <c r="J520" s="110">
        <v>1.5540091500000002</v>
      </c>
      <c r="K520" s="110">
        <v>0</v>
      </c>
      <c r="L520" s="110">
        <v>0</v>
      </c>
      <c r="M520" s="110">
        <v>0</v>
      </c>
      <c r="N520" s="110">
        <v>0</v>
      </c>
      <c r="O520" s="110">
        <v>1.8691044399999996</v>
      </c>
      <c r="P520" s="110">
        <v>1.8691044400000001</v>
      </c>
      <c r="Q520" s="65">
        <f>F520-H520</f>
        <v>0</v>
      </c>
      <c r="R520" s="65">
        <f>H520-(I520+K520+M520+O520)</f>
        <v>0</v>
      </c>
      <c r="S520" s="113">
        <f t="shared" si="165"/>
        <v>0</v>
      </c>
      <c r="T520" s="49" t="s">
        <v>32</v>
      </c>
      <c r="W520" s="2"/>
    </row>
    <row r="521" spans="1:27" ht="31.5" x14ac:dyDescent="0.25">
      <c r="A521" s="22" t="s">
        <v>1036</v>
      </c>
      <c r="B521" s="26" t="s">
        <v>111</v>
      </c>
      <c r="C521" s="24" t="s">
        <v>31</v>
      </c>
      <c r="D521" s="104">
        <f t="shared" ref="D521:R521" si="181">SUM(D522)</f>
        <v>542.58898337999995</v>
      </c>
      <c r="E521" s="104">
        <f t="shared" si="181"/>
        <v>3.6</v>
      </c>
      <c r="F521" s="104">
        <f t="shared" si="181"/>
        <v>538.98898337999992</v>
      </c>
      <c r="G521" s="104">
        <f t="shared" si="181"/>
        <v>49.352395789999989</v>
      </c>
      <c r="H521" s="104">
        <f t="shared" si="181"/>
        <v>22.490284969999998</v>
      </c>
      <c r="I521" s="104">
        <f t="shared" si="181"/>
        <v>0</v>
      </c>
      <c r="J521" s="104">
        <f t="shared" si="181"/>
        <v>0</v>
      </c>
      <c r="K521" s="104">
        <f t="shared" si="181"/>
        <v>1.9262181199999999</v>
      </c>
      <c r="L521" s="104">
        <f t="shared" si="181"/>
        <v>1.9262181199999999</v>
      </c>
      <c r="M521" s="104">
        <f t="shared" si="181"/>
        <v>3.8691583200000004</v>
      </c>
      <c r="N521" s="104">
        <f t="shared" si="181"/>
        <v>3.8691583199999999</v>
      </c>
      <c r="O521" s="104">
        <f t="shared" si="181"/>
        <v>43.55701934999999</v>
      </c>
      <c r="P521" s="104">
        <f t="shared" si="181"/>
        <v>16.694908529999999</v>
      </c>
      <c r="Q521" s="104">
        <f t="shared" si="181"/>
        <v>516.49869840999997</v>
      </c>
      <c r="R521" s="104">
        <f t="shared" si="181"/>
        <v>-26.862110819999991</v>
      </c>
      <c r="S521" s="25">
        <f t="shared" si="165"/>
        <v>-0.54429193132388753</v>
      </c>
      <c r="T521" s="101" t="s">
        <v>32</v>
      </c>
      <c r="W521" s="2"/>
    </row>
    <row r="522" spans="1:27" ht="31.5" x14ac:dyDescent="0.25">
      <c r="A522" s="40" t="s">
        <v>1036</v>
      </c>
      <c r="B522" s="66" t="s">
        <v>1037</v>
      </c>
      <c r="C522" s="74" t="s">
        <v>1038</v>
      </c>
      <c r="D522" s="65">
        <v>542.58898337999995</v>
      </c>
      <c r="E522" s="65">
        <v>3.6</v>
      </c>
      <c r="F522" s="65">
        <f>D522-E522</f>
        <v>538.98898337999992</v>
      </c>
      <c r="G522" s="65">
        <f>I522+K522+M522+O522</f>
        <v>49.352395789999989</v>
      </c>
      <c r="H522" s="65">
        <f>J522+L522+N522+P522</f>
        <v>22.490284969999998</v>
      </c>
      <c r="I522" s="108">
        <v>0</v>
      </c>
      <c r="J522" s="65">
        <v>0</v>
      </c>
      <c r="K522" s="108">
        <v>1.9262181199999999</v>
      </c>
      <c r="L522" s="65">
        <v>1.9262181199999999</v>
      </c>
      <c r="M522" s="108">
        <v>3.8691583200000004</v>
      </c>
      <c r="N522" s="65">
        <v>3.8691583199999999</v>
      </c>
      <c r="O522" s="108">
        <v>43.55701934999999</v>
      </c>
      <c r="P522" s="65">
        <v>16.694908529999999</v>
      </c>
      <c r="Q522" s="65">
        <f>F522-H522</f>
        <v>516.49869840999997</v>
      </c>
      <c r="R522" s="65">
        <f>H522-(I522+K522+M522+O522)</f>
        <v>-26.862110819999991</v>
      </c>
      <c r="S522" s="113">
        <f t="shared" si="165"/>
        <v>-0.54429193132388753</v>
      </c>
      <c r="T522" s="49" t="s">
        <v>119</v>
      </c>
      <c r="W522" s="2"/>
    </row>
    <row r="523" spans="1:27" ht="31.5" x14ac:dyDescent="0.25">
      <c r="A523" s="22" t="s">
        <v>1039</v>
      </c>
      <c r="B523" s="26" t="s">
        <v>116</v>
      </c>
      <c r="C523" s="24" t="s">
        <v>31</v>
      </c>
      <c r="D523" s="104">
        <f>SUM(D524:D526)</f>
        <v>989.54658713799995</v>
      </c>
      <c r="E523" s="104">
        <f t="shared" ref="E523:R523" si="182">SUM(E524:E526)</f>
        <v>65.68309266</v>
      </c>
      <c r="F523" s="104">
        <f t="shared" si="182"/>
        <v>923.86349447799989</v>
      </c>
      <c r="G523" s="104">
        <f t="shared" si="182"/>
        <v>98.528821764</v>
      </c>
      <c r="H523" s="104">
        <f t="shared" si="182"/>
        <v>48.872970310000007</v>
      </c>
      <c r="I523" s="104">
        <f t="shared" si="182"/>
        <v>2.9908192900000001</v>
      </c>
      <c r="J523" s="104">
        <f t="shared" si="182"/>
        <v>2.9908192900000001</v>
      </c>
      <c r="K523" s="104">
        <f t="shared" si="182"/>
        <v>2.8648412599999999</v>
      </c>
      <c r="L523" s="104">
        <f t="shared" si="182"/>
        <v>2.8648412599999999</v>
      </c>
      <c r="M523" s="104">
        <f t="shared" si="182"/>
        <v>28.847770220000001</v>
      </c>
      <c r="N523" s="104">
        <f t="shared" si="182"/>
        <v>28.847770220000005</v>
      </c>
      <c r="O523" s="104">
        <f t="shared" si="182"/>
        <v>63.825390993999996</v>
      </c>
      <c r="P523" s="104">
        <f t="shared" si="182"/>
        <v>14.169539540000001</v>
      </c>
      <c r="Q523" s="104">
        <f t="shared" si="182"/>
        <v>874.99052416799987</v>
      </c>
      <c r="R523" s="104">
        <f t="shared" si="182"/>
        <v>-49.655851453999986</v>
      </c>
      <c r="S523" s="25">
        <f t="shared" si="165"/>
        <v>-0.50397285347568233</v>
      </c>
      <c r="T523" s="101" t="s">
        <v>32</v>
      </c>
      <c r="W523" s="2"/>
    </row>
    <row r="524" spans="1:27" ht="31.5" x14ac:dyDescent="0.25">
      <c r="A524" s="40" t="s">
        <v>1039</v>
      </c>
      <c r="B524" s="66" t="s">
        <v>1040</v>
      </c>
      <c r="C524" s="74" t="s">
        <v>1041</v>
      </c>
      <c r="D524" s="65">
        <v>32.4690668</v>
      </c>
      <c r="E524" s="65">
        <v>33.747845140000003</v>
      </c>
      <c r="F524" s="65">
        <v>-1.2787783400000006</v>
      </c>
      <c r="G524" s="65">
        <f t="shared" ref="G524:H526" si="183">I524+K524+M524+O524</f>
        <v>-1.2787783400000001</v>
      </c>
      <c r="H524" s="65">
        <f t="shared" si="183"/>
        <v>-1.2787783400000001</v>
      </c>
      <c r="I524" s="65">
        <v>0</v>
      </c>
      <c r="J524" s="65">
        <v>0</v>
      </c>
      <c r="K524" s="65">
        <v>0</v>
      </c>
      <c r="L524" s="65">
        <v>0</v>
      </c>
      <c r="M524" s="65">
        <v>0</v>
      </c>
      <c r="N524" s="65">
        <v>0</v>
      </c>
      <c r="O524" s="65">
        <v>-1.2787783400000001</v>
      </c>
      <c r="P524" s="65">
        <v>-1.2787783400000001</v>
      </c>
      <c r="Q524" s="65">
        <f t="shared" ref="Q524:Q526" si="184">F524-H524</f>
        <v>0</v>
      </c>
      <c r="R524" s="65">
        <f t="shared" ref="R524:R526" si="185">H524-(I524+K524+M524+O524)</f>
        <v>0</v>
      </c>
      <c r="S524" s="113">
        <f t="shared" si="165"/>
        <v>0</v>
      </c>
      <c r="T524" s="49" t="s">
        <v>32</v>
      </c>
      <c r="W524" s="2"/>
    </row>
    <row r="525" spans="1:27" ht="78.75" x14ac:dyDescent="0.25">
      <c r="A525" s="40" t="s">
        <v>1039</v>
      </c>
      <c r="B525" s="66" t="s">
        <v>1042</v>
      </c>
      <c r="C525" s="74" t="s">
        <v>1043</v>
      </c>
      <c r="D525" s="65">
        <v>844.72881571599999</v>
      </c>
      <c r="E525" s="65">
        <v>0</v>
      </c>
      <c r="F525" s="65">
        <f>D525-E525</f>
        <v>844.72881571599999</v>
      </c>
      <c r="G525" s="65">
        <f t="shared" si="183"/>
        <v>30.126733043999998</v>
      </c>
      <c r="H525" s="65">
        <f t="shared" si="183"/>
        <v>11.357976319999999</v>
      </c>
      <c r="I525" s="65">
        <v>2.4726429800000003</v>
      </c>
      <c r="J525" s="65">
        <v>2.4726429800000003</v>
      </c>
      <c r="K525" s="65">
        <v>2.8648412599999999</v>
      </c>
      <c r="L525" s="65">
        <v>2.8648412599999999</v>
      </c>
      <c r="M525" s="65">
        <v>1.1968939200000013</v>
      </c>
      <c r="N525" s="65">
        <v>1.1968939199999999</v>
      </c>
      <c r="O525" s="65">
        <v>23.592354883999999</v>
      </c>
      <c r="P525" s="65">
        <v>4.8235981599999995</v>
      </c>
      <c r="Q525" s="65">
        <f t="shared" si="184"/>
        <v>833.37083939599995</v>
      </c>
      <c r="R525" s="65">
        <f t="shared" si="185"/>
        <v>-18.768756723999999</v>
      </c>
      <c r="S525" s="113">
        <f t="shared" si="165"/>
        <v>-0.62299342901164523</v>
      </c>
      <c r="T525" s="49" t="s">
        <v>1044</v>
      </c>
      <c r="W525" s="2"/>
    </row>
    <row r="526" spans="1:27" ht="47.25" x14ac:dyDescent="0.25">
      <c r="A526" s="40" t="s">
        <v>1039</v>
      </c>
      <c r="B526" s="48" t="s">
        <v>1045</v>
      </c>
      <c r="C526" s="64" t="s">
        <v>1046</v>
      </c>
      <c r="D526" s="65">
        <v>112.34870462199999</v>
      </c>
      <c r="E526" s="108">
        <v>31.935247520000001</v>
      </c>
      <c r="F526" s="65">
        <f>D526-E526</f>
        <v>80.413457101999981</v>
      </c>
      <c r="G526" s="65">
        <f t="shared" si="183"/>
        <v>69.680867059999997</v>
      </c>
      <c r="H526" s="65">
        <f t="shared" si="183"/>
        <v>38.79377233000001</v>
      </c>
      <c r="I526" s="65">
        <v>0.51817630999999997</v>
      </c>
      <c r="J526" s="65">
        <v>0.51817630999999997</v>
      </c>
      <c r="K526" s="65">
        <v>0</v>
      </c>
      <c r="L526" s="65">
        <v>0</v>
      </c>
      <c r="M526" s="65">
        <v>27.6508763</v>
      </c>
      <c r="N526" s="65">
        <v>27.650876300000004</v>
      </c>
      <c r="O526" s="65">
        <v>41.511814449999996</v>
      </c>
      <c r="P526" s="65">
        <v>10.624719720000002</v>
      </c>
      <c r="Q526" s="65">
        <f t="shared" si="184"/>
        <v>41.619684771999971</v>
      </c>
      <c r="R526" s="65">
        <f t="shared" si="185"/>
        <v>-30.887094729999987</v>
      </c>
      <c r="S526" s="113">
        <f t="shared" si="165"/>
        <v>-0.44326507452044311</v>
      </c>
      <c r="T526" s="49" t="s">
        <v>119</v>
      </c>
      <c r="W526" s="2"/>
    </row>
    <row r="527" spans="1:27" ht="31.5" x14ac:dyDescent="0.25">
      <c r="A527" s="22" t="s">
        <v>1047</v>
      </c>
      <c r="B527" s="26" t="s">
        <v>128</v>
      </c>
      <c r="C527" s="24" t="s">
        <v>31</v>
      </c>
      <c r="D527" s="104">
        <f t="shared" ref="D527:R527" si="186">D528+D536+D537+D538</f>
        <v>3289.1113410618</v>
      </c>
      <c r="E527" s="104">
        <f t="shared" si="186"/>
        <v>198.59825634999999</v>
      </c>
      <c r="F527" s="104">
        <f t="shared" si="186"/>
        <v>3090.5130847118003</v>
      </c>
      <c r="G527" s="104">
        <f t="shared" si="186"/>
        <v>1046.1788299935999</v>
      </c>
      <c r="H527" s="104">
        <f t="shared" si="186"/>
        <v>538.84436539000001</v>
      </c>
      <c r="I527" s="104">
        <f t="shared" si="186"/>
        <v>45.731240490000005</v>
      </c>
      <c r="J527" s="104">
        <f t="shared" si="186"/>
        <v>45.731240490000005</v>
      </c>
      <c r="K527" s="104">
        <f t="shared" si="186"/>
        <v>82.323140800000004</v>
      </c>
      <c r="L527" s="104">
        <f t="shared" si="186"/>
        <v>89.770415979999996</v>
      </c>
      <c r="M527" s="104">
        <f t="shared" si="186"/>
        <v>53.77424225</v>
      </c>
      <c r="N527" s="104">
        <f t="shared" si="186"/>
        <v>129.33757600999999</v>
      </c>
      <c r="O527" s="104">
        <f t="shared" si="186"/>
        <v>864.35020645359998</v>
      </c>
      <c r="P527" s="104">
        <f t="shared" si="186"/>
        <v>274.00513290999993</v>
      </c>
      <c r="Q527" s="104">
        <f t="shared" si="186"/>
        <v>2638.0250368217999</v>
      </c>
      <c r="R527" s="104">
        <f t="shared" si="186"/>
        <v>-593.69078210359999</v>
      </c>
      <c r="S527" s="25">
        <f t="shared" si="165"/>
        <v>-0.56748498926061419</v>
      </c>
      <c r="T527" s="101" t="s">
        <v>32</v>
      </c>
      <c r="W527" s="2"/>
    </row>
    <row r="528" spans="1:27" ht="47.25" x14ac:dyDescent="0.25">
      <c r="A528" s="22" t="s">
        <v>1048</v>
      </c>
      <c r="B528" s="26" t="s">
        <v>130</v>
      </c>
      <c r="C528" s="24" t="s">
        <v>31</v>
      </c>
      <c r="D528" s="104">
        <f>SUM(D529:D535)</f>
        <v>2699.802099684</v>
      </c>
      <c r="E528" s="104">
        <f t="shared" ref="E528:R528" si="187">SUM(E529:E535)</f>
        <v>22.068920469999998</v>
      </c>
      <c r="F528" s="104">
        <f t="shared" si="187"/>
        <v>2677.7331792140003</v>
      </c>
      <c r="G528" s="104">
        <f>SUM(G529:G535)</f>
        <v>902.99179136599992</v>
      </c>
      <c r="H528" s="104">
        <f t="shared" si="187"/>
        <v>452.29247979999997</v>
      </c>
      <c r="I528" s="104">
        <f t="shared" si="187"/>
        <v>13.033611290000001</v>
      </c>
      <c r="J528" s="104">
        <f t="shared" si="187"/>
        <v>13.03361129</v>
      </c>
      <c r="K528" s="104">
        <f t="shared" si="187"/>
        <v>60.28455005</v>
      </c>
      <c r="L528" s="104">
        <f t="shared" si="187"/>
        <v>67.719989889999994</v>
      </c>
      <c r="M528" s="104">
        <f t="shared" si="187"/>
        <v>45.259308759999996</v>
      </c>
      <c r="N528" s="104">
        <f t="shared" si="187"/>
        <v>118.79847785999999</v>
      </c>
      <c r="O528" s="104">
        <f t="shared" si="187"/>
        <v>784.414321266</v>
      </c>
      <c r="P528" s="104">
        <f t="shared" si="187"/>
        <v>252.74040075999994</v>
      </c>
      <c r="Q528" s="104">
        <f t="shared" si="187"/>
        <v>2311.355516914</v>
      </c>
      <c r="R528" s="104">
        <f t="shared" si="187"/>
        <v>-536.61412906600003</v>
      </c>
      <c r="S528" s="25">
        <f t="shared" si="165"/>
        <v>-0.5942624663888002</v>
      </c>
      <c r="T528" s="101" t="s">
        <v>32</v>
      </c>
      <c r="W528" s="2"/>
    </row>
    <row r="529" spans="1:23" ht="31.5" customHeight="1" x14ac:dyDescent="0.25">
      <c r="A529" s="40" t="s">
        <v>1048</v>
      </c>
      <c r="B529" s="66" t="s">
        <v>1049</v>
      </c>
      <c r="C529" s="74" t="s">
        <v>1050</v>
      </c>
      <c r="D529" s="65">
        <v>98.525195399999987</v>
      </c>
      <c r="E529" s="65">
        <v>0</v>
      </c>
      <c r="F529" s="65">
        <f>D529-E529</f>
        <v>98.525195399999987</v>
      </c>
      <c r="G529" s="65">
        <f t="shared" ref="G529:H535" si="188">I529+K529+M529+O529</f>
        <v>98.525195400000001</v>
      </c>
      <c r="H529" s="65">
        <f t="shared" si="188"/>
        <v>96.834908279999993</v>
      </c>
      <c r="I529" s="65">
        <v>13.033611290000001</v>
      </c>
      <c r="J529" s="65">
        <v>13.03361129</v>
      </c>
      <c r="K529" s="65">
        <v>60.20835005</v>
      </c>
      <c r="L529" s="65">
        <v>60.20835005</v>
      </c>
      <c r="M529" s="65">
        <v>16.480444110000001</v>
      </c>
      <c r="N529" s="65">
        <v>16.480444109999997</v>
      </c>
      <c r="O529" s="65">
        <v>8.8027899500000046</v>
      </c>
      <c r="P529" s="65">
        <v>7.1125028300000004</v>
      </c>
      <c r="Q529" s="65">
        <f t="shared" ref="Q529:Q535" si="189">F529-H529</f>
        <v>1.6902871199999936</v>
      </c>
      <c r="R529" s="65">
        <f t="shared" ref="R529:R535" si="190">H529-(I529+K529+M529+O529)</f>
        <v>-1.6902871200000078</v>
      </c>
      <c r="S529" s="113">
        <f t="shared" si="165"/>
        <v>-1.715588701080625E-2</v>
      </c>
      <c r="T529" s="49" t="s">
        <v>32</v>
      </c>
      <c r="W529" s="2"/>
    </row>
    <row r="530" spans="1:23" ht="93" customHeight="1" x14ac:dyDescent="0.25">
      <c r="A530" s="40" t="s">
        <v>1048</v>
      </c>
      <c r="B530" s="66" t="s">
        <v>1051</v>
      </c>
      <c r="C530" s="74" t="s">
        <v>1052</v>
      </c>
      <c r="D530" s="65">
        <v>27.239858399999999</v>
      </c>
      <c r="E530" s="65">
        <v>2.3860584</v>
      </c>
      <c r="F530" s="65">
        <f>D530-E530</f>
        <v>24.8538</v>
      </c>
      <c r="G530" s="65">
        <f>I530+K530+M530+O530</f>
        <v>23.853800000000003</v>
      </c>
      <c r="H530" s="65">
        <f>J530+L530+N530+P530</f>
        <v>0</v>
      </c>
      <c r="I530" s="65">
        <v>0</v>
      </c>
      <c r="J530" s="65">
        <v>0</v>
      </c>
      <c r="K530" s="65">
        <v>7.6200000000000004E-2</v>
      </c>
      <c r="L530" s="65">
        <v>7.6200000000000004E-2</v>
      </c>
      <c r="M530" s="65">
        <v>0</v>
      </c>
      <c r="N530" s="65">
        <v>0</v>
      </c>
      <c r="O530" s="65">
        <v>23.777600000000003</v>
      </c>
      <c r="P530" s="65">
        <v>-7.6200000000000004E-2</v>
      </c>
      <c r="Q530" s="65">
        <f t="shared" si="189"/>
        <v>24.8538</v>
      </c>
      <c r="R530" s="65">
        <f t="shared" si="190"/>
        <v>-23.853800000000003</v>
      </c>
      <c r="S530" s="113">
        <f t="shared" si="165"/>
        <v>-1</v>
      </c>
      <c r="T530" s="49" t="s">
        <v>1053</v>
      </c>
      <c r="W530" s="2"/>
    </row>
    <row r="531" spans="1:23" ht="47.25" x14ac:dyDescent="0.25">
      <c r="A531" s="40" t="s">
        <v>1048</v>
      </c>
      <c r="B531" s="66" t="s">
        <v>1054</v>
      </c>
      <c r="C531" s="74" t="s">
        <v>1055</v>
      </c>
      <c r="D531" s="65">
        <v>172.91879999999998</v>
      </c>
      <c r="E531" s="65">
        <v>0</v>
      </c>
      <c r="F531" s="65">
        <v>172.91879999999998</v>
      </c>
      <c r="G531" s="65">
        <f>I531+K531+M531+O531</f>
        <v>7.2</v>
      </c>
      <c r="H531" s="65">
        <f t="shared" ref="H531:H534" si="191">J531+L531+N531+P531</f>
        <v>92.994891199999984</v>
      </c>
      <c r="I531" s="65">
        <v>0</v>
      </c>
      <c r="J531" s="65">
        <v>0</v>
      </c>
      <c r="K531" s="65">
        <v>0</v>
      </c>
      <c r="L531" s="65">
        <v>0</v>
      </c>
      <c r="M531" s="65">
        <v>0.17645134999999998</v>
      </c>
      <c r="N531" s="65">
        <v>0.17645134999999998</v>
      </c>
      <c r="O531" s="65">
        <v>7.0235486500000004</v>
      </c>
      <c r="P531" s="65">
        <v>92.81843984999999</v>
      </c>
      <c r="Q531" s="65">
        <f t="shared" si="189"/>
        <v>79.923908799999992</v>
      </c>
      <c r="R531" s="65">
        <f t="shared" si="190"/>
        <v>85.794891199999981</v>
      </c>
      <c r="S531" s="113">
        <f t="shared" si="165"/>
        <v>11.915957111111108</v>
      </c>
      <c r="T531" s="49" t="s">
        <v>1056</v>
      </c>
      <c r="W531" s="2"/>
    </row>
    <row r="532" spans="1:23" ht="63" x14ac:dyDescent="0.25">
      <c r="A532" s="40" t="s">
        <v>1048</v>
      </c>
      <c r="B532" s="66" t="s">
        <v>1057</v>
      </c>
      <c r="C532" s="74" t="s">
        <v>1058</v>
      </c>
      <c r="D532" s="65">
        <v>1407.8688000000002</v>
      </c>
      <c r="E532" s="65">
        <v>0</v>
      </c>
      <c r="F532" s="65">
        <v>1407.8688000000002</v>
      </c>
      <c r="G532" s="65">
        <f t="shared" ref="G532:G534" si="192">I532+K532+M532+O532</f>
        <v>528</v>
      </c>
      <c r="H532" s="65">
        <f t="shared" si="191"/>
        <v>28.420560000000002</v>
      </c>
      <c r="I532" s="65">
        <v>0</v>
      </c>
      <c r="J532" s="65">
        <v>0</v>
      </c>
      <c r="K532" s="65">
        <v>0</v>
      </c>
      <c r="L532" s="65">
        <v>0</v>
      </c>
      <c r="M532" s="65">
        <v>0</v>
      </c>
      <c r="N532" s="65">
        <v>0</v>
      </c>
      <c r="O532" s="65">
        <v>528</v>
      </c>
      <c r="P532" s="65">
        <v>28.420560000000002</v>
      </c>
      <c r="Q532" s="65">
        <f t="shared" si="189"/>
        <v>1379.4482400000002</v>
      </c>
      <c r="R532" s="65">
        <f t="shared" si="190"/>
        <v>-499.57943999999998</v>
      </c>
      <c r="S532" s="113">
        <f t="shared" si="165"/>
        <v>-0.94617318181818177</v>
      </c>
      <c r="T532" s="49" t="s">
        <v>1059</v>
      </c>
      <c r="W532" s="2"/>
    </row>
    <row r="533" spans="1:23" ht="47.25" x14ac:dyDescent="0.25">
      <c r="A533" s="40" t="s">
        <v>1048</v>
      </c>
      <c r="B533" s="66" t="s">
        <v>1060</v>
      </c>
      <c r="C533" s="74" t="s">
        <v>1061</v>
      </c>
      <c r="D533" s="65" t="s">
        <v>32</v>
      </c>
      <c r="E533" s="65" t="s">
        <v>32</v>
      </c>
      <c r="F533" s="65" t="s">
        <v>32</v>
      </c>
      <c r="G533" s="65" t="s">
        <v>32</v>
      </c>
      <c r="H533" s="65">
        <f t="shared" si="191"/>
        <v>85.914817499999998</v>
      </c>
      <c r="I533" s="65" t="s">
        <v>32</v>
      </c>
      <c r="J533" s="65">
        <v>0</v>
      </c>
      <c r="K533" s="65" t="s">
        <v>32</v>
      </c>
      <c r="L533" s="65">
        <v>0</v>
      </c>
      <c r="M533" s="65" t="s">
        <v>32</v>
      </c>
      <c r="N533" s="65">
        <v>51.00445835</v>
      </c>
      <c r="O533" s="65" t="s">
        <v>32</v>
      </c>
      <c r="P533" s="65">
        <v>34.910359149999991</v>
      </c>
      <c r="Q533" s="65" t="s">
        <v>32</v>
      </c>
      <c r="R533" s="65" t="s">
        <v>32</v>
      </c>
      <c r="S533" s="113" t="s">
        <v>32</v>
      </c>
      <c r="T533" s="49" t="s">
        <v>1062</v>
      </c>
      <c r="W533" s="2"/>
    </row>
    <row r="534" spans="1:23" ht="94.5" x14ac:dyDescent="0.25">
      <c r="A534" s="40" t="s">
        <v>1048</v>
      </c>
      <c r="B534" s="66" t="s">
        <v>1063</v>
      </c>
      <c r="C534" s="74" t="s">
        <v>1064</v>
      </c>
      <c r="D534" s="65">
        <v>916.61520000000007</v>
      </c>
      <c r="E534" s="65">
        <v>0</v>
      </c>
      <c r="F534" s="65">
        <v>916.61520000000007</v>
      </c>
      <c r="G534" s="65">
        <f t="shared" si="192"/>
        <v>218.16</v>
      </c>
      <c r="H534" s="65">
        <f t="shared" si="191"/>
        <v>118.15715222999999</v>
      </c>
      <c r="I534" s="65">
        <v>0</v>
      </c>
      <c r="J534" s="65">
        <v>0</v>
      </c>
      <c r="K534" s="65">
        <v>0</v>
      </c>
      <c r="L534" s="65">
        <v>0</v>
      </c>
      <c r="M534" s="65">
        <v>28.602413299999998</v>
      </c>
      <c r="N534" s="65">
        <v>28.602413299999998</v>
      </c>
      <c r="O534" s="65">
        <v>189.5575867</v>
      </c>
      <c r="P534" s="65">
        <v>89.554738929999999</v>
      </c>
      <c r="Q534" s="65">
        <f t="shared" si="189"/>
        <v>798.45804777000012</v>
      </c>
      <c r="R534" s="65">
        <f t="shared" si="190"/>
        <v>-100.00284777</v>
      </c>
      <c r="S534" s="113">
        <f t="shared" ref="S534:S595" si="193">R534/(I534+K534+M534+O534)</f>
        <v>-0.45839222483498354</v>
      </c>
      <c r="T534" s="49" t="s">
        <v>1059</v>
      </c>
      <c r="W534" s="2"/>
    </row>
    <row r="535" spans="1:23" ht="47.25" x14ac:dyDescent="0.25">
      <c r="A535" s="40" t="s">
        <v>1048</v>
      </c>
      <c r="B535" s="66" t="s">
        <v>1065</v>
      </c>
      <c r="C535" s="74" t="s">
        <v>1066</v>
      </c>
      <c r="D535" s="65">
        <v>76.634245883999995</v>
      </c>
      <c r="E535" s="65">
        <v>19.682862069999999</v>
      </c>
      <c r="F535" s="65">
        <f>D535-E535</f>
        <v>56.951383813999996</v>
      </c>
      <c r="G535" s="65">
        <f t="shared" si="188"/>
        <v>27.252795966000001</v>
      </c>
      <c r="H535" s="65">
        <f t="shared" si="188"/>
        <v>29.970150590000003</v>
      </c>
      <c r="I535" s="65">
        <v>0</v>
      </c>
      <c r="J535" s="65">
        <v>0</v>
      </c>
      <c r="K535" s="65">
        <v>0</v>
      </c>
      <c r="L535" s="65">
        <v>7.4354398399999999</v>
      </c>
      <c r="M535" s="65">
        <v>0</v>
      </c>
      <c r="N535" s="65">
        <v>22.534710750000002</v>
      </c>
      <c r="O535" s="65">
        <v>27.252795966000001</v>
      </c>
      <c r="P535" s="65">
        <v>0</v>
      </c>
      <c r="Q535" s="65">
        <f t="shared" si="189"/>
        <v>26.981233223999993</v>
      </c>
      <c r="R535" s="65">
        <f t="shared" si="190"/>
        <v>2.7173546240000022</v>
      </c>
      <c r="S535" s="113">
        <f t="shared" si="193"/>
        <v>9.9709205154220326E-2</v>
      </c>
      <c r="T535" s="49" t="s">
        <v>32</v>
      </c>
      <c r="W535" s="2"/>
    </row>
    <row r="536" spans="1:23" ht="47.25" x14ac:dyDescent="0.25">
      <c r="A536" s="22" t="s">
        <v>1067</v>
      </c>
      <c r="B536" s="26" t="s">
        <v>159</v>
      </c>
      <c r="C536" s="24" t="s">
        <v>31</v>
      </c>
      <c r="D536" s="104">
        <v>0</v>
      </c>
      <c r="E536" s="104">
        <v>0</v>
      </c>
      <c r="F536" s="104">
        <v>0</v>
      </c>
      <c r="G536" s="104">
        <v>0</v>
      </c>
      <c r="H536" s="104">
        <v>0</v>
      </c>
      <c r="I536" s="104">
        <v>0</v>
      </c>
      <c r="J536" s="104">
        <v>0</v>
      </c>
      <c r="K536" s="104">
        <v>0</v>
      </c>
      <c r="L536" s="104">
        <v>0</v>
      </c>
      <c r="M536" s="104">
        <v>0</v>
      </c>
      <c r="N536" s="104">
        <v>0</v>
      </c>
      <c r="O536" s="104">
        <v>0</v>
      </c>
      <c r="P536" s="104">
        <v>0</v>
      </c>
      <c r="Q536" s="104">
        <v>0</v>
      </c>
      <c r="R536" s="104">
        <v>0</v>
      </c>
      <c r="S536" s="25">
        <v>0</v>
      </c>
      <c r="T536" s="101" t="s">
        <v>32</v>
      </c>
      <c r="W536" s="2"/>
    </row>
    <row r="537" spans="1:23" ht="47.25" x14ac:dyDescent="0.25">
      <c r="A537" s="22" t="s">
        <v>1068</v>
      </c>
      <c r="B537" s="26" t="s">
        <v>161</v>
      </c>
      <c r="C537" s="24" t="s">
        <v>31</v>
      </c>
      <c r="D537" s="104">
        <v>0</v>
      </c>
      <c r="E537" s="104">
        <v>0</v>
      </c>
      <c r="F537" s="104">
        <v>0</v>
      </c>
      <c r="G537" s="104">
        <v>0</v>
      </c>
      <c r="H537" s="104">
        <v>0</v>
      </c>
      <c r="I537" s="104">
        <v>0</v>
      </c>
      <c r="J537" s="104">
        <v>0</v>
      </c>
      <c r="K537" s="104">
        <v>0</v>
      </c>
      <c r="L537" s="104">
        <v>0</v>
      </c>
      <c r="M537" s="104">
        <v>0</v>
      </c>
      <c r="N537" s="104">
        <v>0</v>
      </c>
      <c r="O537" s="104">
        <v>0</v>
      </c>
      <c r="P537" s="104">
        <v>0</v>
      </c>
      <c r="Q537" s="104">
        <v>0</v>
      </c>
      <c r="R537" s="104">
        <v>0</v>
      </c>
      <c r="S537" s="25">
        <v>0</v>
      </c>
      <c r="T537" s="101" t="s">
        <v>32</v>
      </c>
      <c r="W537" s="2"/>
    </row>
    <row r="538" spans="1:23" ht="47.25" x14ac:dyDescent="0.25">
      <c r="A538" s="22" t="s">
        <v>1069</v>
      </c>
      <c r="B538" s="26" t="s">
        <v>194</v>
      </c>
      <c r="C538" s="24" t="s">
        <v>31</v>
      </c>
      <c r="D538" s="104">
        <f>SUM(D539:D557)</f>
        <v>589.30924137779994</v>
      </c>
      <c r="E538" s="104">
        <f t="shared" ref="E538:R538" si="194">SUM(E539:E557)</f>
        <v>176.52933587999999</v>
      </c>
      <c r="F538" s="104">
        <f t="shared" si="194"/>
        <v>412.77990549779997</v>
      </c>
      <c r="G538" s="104">
        <f>SUM(G539:G557)</f>
        <v>143.18703862759997</v>
      </c>
      <c r="H538" s="104">
        <f t="shared" si="194"/>
        <v>86.551885590000012</v>
      </c>
      <c r="I538" s="104">
        <f t="shared" si="194"/>
        <v>32.697629200000002</v>
      </c>
      <c r="J538" s="104">
        <f t="shared" si="194"/>
        <v>32.697629200000002</v>
      </c>
      <c r="K538" s="104">
        <f t="shared" si="194"/>
        <v>22.038590750000001</v>
      </c>
      <c r="L538" s="104">
        <f t="shared" si="194"/>
        <v>22.050426089999998</v>
      </c>
      <c r="M538" s="104">
        <f t="shared" si="194"/>
        <v>8.5149334900000007</v>
      </c>
      <c r="N538" s="104">
        <f t="shared" si="194"/>
        <v>10.539098149999999</v>
      </c>
      <c r="O538" s="104">
        <f t="shared" si="194"/>
        <v>79.935885187599993</v>
      </c>
      <c r="P538" s="104">
        <f t="shared" si="194"/>
        <v>21.264732149999997</v>
      </c>
      <c r="Q538" s="104">
        <f t="shared" si="194"/>
        <v>326.66951990779995</v>
      </c>
      <c r="R538" s="104">
        <f t="shared" si="194"/>
        <v>-57.076653037599996</v>
      </c>
      <c r="S538" s="25">
        <f t="shared" si="193"/>
        <v>-0.39861605899989744</v>
      </c>
      <c r="T538" s="101" t="s">
        <v>32</v>
      </c>
      <c r="W538" s="2"/>
    </row>
    <row r="539" spans="1:23" ht="47.25" x14ac:dyDescent="0.25">
      <c r="A539" s="40" t="s">
        <v>1069</v>
      </c>
      <c r="B539" s="48" t="s">
        <v>1070</v>
      </c>
      <c r="C539" s="64" t="s">
        <v>1071</v>
      </c>
      <c r="D539" s="65">
        <v>64.950399030200003</v>
      </c>
      <c r="E539" s="108">
        <v>34.15582259</v>
      </c>
      <c r="F539" s="65">
        <f>D539-E539</f>
        <v>30.794576440200004</v>
      </c>
      <c r="G539" s="65">
        <f t="shared" ref="G539:H554" si="195">I539+K539+M539+O539</f>
        <v>1.3956767999999999</v>
      </c>
      <c r="H539" s="65">
        <f t="shared" si="195"/>
        <v>1.3956767999999999</v>
      </c>
      <c r="I539" s="65">
        <v>1.3956767999999999</v>
      </c>
      <c r="J539" s="65">
        <v>1.3956767999999999</v>
      </c>
      <c r="K539" s="65">
        <v>0</v>
      </c>
      <c r="L539" s="65">
        <v>0</v>
      </c>
      <c r="M539" s="65">
        <v>0</v>
      </c>
      <c r="N539" s="65">
        <v>0</v>
      </c>
      <c r="O539" s="65">
        <v>0</v>
      </c>
      <c r="P539" s="65">
        <v>0</v>
      </c>
      <c r="Q539" s="65">
        <f t="shared" ref="Q539:Q556" si="196">F539-H539</f>
        <v>29.398899640200003</v>
      </c>
      <c r="R539" s="65">
        <f t="shared" ref="R539:R556" si="197">H539-(I539+K539+M539+O539)</f>
        <v>0</v>
      </c>
      <c r="S539" s="113">
        <f t="shared" si="193"/>
        <v>0</v>
      </c>
      <c r="T539" s="49" t="s">
        <v>32</v>
      </c>
      <c r="W539" s="2"/>
    </row>
    <row r="540" spans="1:23" ht="47.25" x14ac:dyDescent="0.25">
      <c r="A540" s="40" t="s">
        <v>1069</v>
      </c>
      <c r="B540" s="48" t="s">
        <v>1072</v>
      </c>
      <c r="C540" s="64" t="s">
        <v>1073</v>
      </c>
      <c r="D540" s="65">
        <v>157.24565999999999</v>
      </c>
      <c r="E540" s="108">
        <v>37.795819729999998</v>
      </c>
      <c r="F540" s="65">
        <f>D540-E540</f>
        <v>119.44984026999998</v>
      </c>
      <c r="G540" s="65">
        <f t="shared" si="195"/>
        <v>0.57723720000000001</v>
      </c>
      <c r="H540" s="65">
        <f t="shared" si="195"/>
        <v>0.57723720000000001</v>
      </c>
      <c r="I540" s="65">
        <v>0.57723720000000001</v>
      </c>
      <c r="J540" s="65">
        <v>0.57723720000000001</v>
      </c>
      <c r="K540" s="65">
        <v>0</v>
      </c>
      <c r="L540" s="65">
        <v>0</v>
      </c>
      <c r="M540" s="65">
        <v>0</v>
      </c>
      <c r="N540" s="65">
        <v>0</v>
      </c>
      <c r="O540" s="65">
        <v>0</v>
      </c>
      <c r="P540" s="65">
        <v>0</v>
      </c>
      <c r="Q540" s="65">
        <f t="shared" si="196"/>
        <v>118.87260306999998</v>
      </c>
      <c r="R540" s="65">
        <f t="shared" si="197"/>
        <v>0</v>
      </c>
      <c r="S540" s="113">
        <f t="shared" si="193"/>
        <v>0</v>
      </c>
      <c r="T540" s="49" t="s">
        <v>32</v>
      </c>
      <c r="W540" s="2"/>
    </row>
    <row r="541" spans="1:23" ht="47.25" x14ac:dyDescent="0.25">
      <c r="A541" s="40" t="s">
        <v>1069</v>
      </c>
      <c r="B541" s="94" t="s">
        <v>1074</v>
      </c>
      <c r="C541" s="60" t="s">
        <v>1075</v>
      </c>
      <c r="D541" s="65">
        <v>75.159344069999989</v>
      </c>
      <c r="E541" s="108">
        <v>30.180859240000004</v>
      </c>
      <c r="F541" s="65">
        <f>D541-E541</f>
        <v>44.978484829999985</v>
      </c>
      <c r="G541" s="65">
        <f t="shared" si="195"/>
        <v>2.4</v>
      </c>
      <c r="H541" s="65">
        <f t="shared" si="195"/>
        <v>0.49463999999999997</v>
      </c>
      <c r="I541" s="65">
        <v>0</v>
      </c>
      <c r="J541" s="65">
        <v>0</v>
      </c>
      <c r="K541" s="65">
        <v>0.42562403999999998</v>
      </c>
      <c r="L541" s="65">
        <v>0.42562403999999998</v>
      </c>
      <c r="M541" s="65">
        <v>6.9015959999999987E-2</v>
      </c>
      <c r="N541" s="65">
        <v>6.9015960000000001E-2</v>
      </c>
      <c r="O541" s="65">
        <v>1.9053599999999999</v>
      </c>
      <c r="P541" s="65">
        <v>0</v>
      </c>
      <c r="Q541" s="65">
        <f t="shared" si="196"/>
        <v>44.483844829999988</v>
      </c>
      <c r="R541" s="65">
        <f t="shared" si="197"/>
        <v>-1.9053599999999999</v>
      </c>
      <c r="S541" s="113">
        <f t="shared" si="193"/>
        <v>-0.79390000000000005</v>
      </c>
      <c r="T541" s="49" t="s">
        <v>1076</v>
      </c>
      <c r="W541" s="2"/>
    </row>
    <row r="542" spans="1:23" ht="31.5" x14ac:dyDescent="0.25">
      <c r="A542" s="43" t="s">
        <v>1069</v>
      </c>
      <c r="B542" s="73" t="s">
        <v>1077</v>
      </c>
      <c r="C542" s="91" t="s">
        <v>1078</v>
      </c>
      <c r="D542" s="65">
        <v>39.132801540000003</v>
      </c>
      <c r="E542" s="108">
        <v>37.115331650000002</v>
      </c>
      <c r="F542" s="65">
        <v>2.017469890000001</v>
      </c>
      <c r="G542" s="65">
        <f t="shared" si="195"/>
        <v>2.0174698900000001</v>
      </c>
      <c r="H542" s="65">
        <f t="shared" si="195"/>
        <v>2.0174698900000001</v>
      </c>
      <c r="I542" s="65">
        <v>2.0174698900000001</v>
      </c>
      <c r="J542" s="65">
        <v>2.0174698900000001</v>
      </c>
      <c r="K542" s="65">
        <v>0</v>
      </c>
      <c r="L542" s="65">
        <v>0</v>
      </c>
      <c r="M542" s="65">
        <v>0</v>
      </c>
      <c r="N542" s="65">
        <v>0</v>
      </c>
      <c r="O542" s="65">
        <v>0</v>
      </c>
      <c r="P542" s="65">
        <v>0</v>
      </c>
      <c r="Q542" s="65">
        <f t="shared" si="196"/>
        <v>0</v>
      </c>
      <c r="R542" s="65">
        <f t="shared" si="197"/>
        <v>0</v>
      </c>
      <c r="S542" s="113">
        <f t="shared" si="193"/>
        <v>0</v>
      </c>
      <c r="T542" s="49" t="s">
        <v>32</v>
      </c>
      <c r="W542" s="2"/>
    </row>
    <row r="543" spans="1:23" ht="47.25" x14ac:dyDescent="0.25">
      <c r="A543" s="40" t="s">
        <v>1069</v>
      </c>
      <c r="B543" s="94" t="s">
        <v>1079</v>
      </c>
      <c r="C543" s="60" t="s">
        <v>1080</v>
      </c>
      <c r="D543" s="65">
        <v>8.0220000000000002</v>
      </c>
      <c r="E543" s="108">
        <v>1.4340000000000002</v>
      </c>
      <c r="F543" s="65">
        <f t="shared" ref="F543:F552" si="198">D543-E543</f>
        <v>6.5880000000000001</v>
      </c>
      <c r="G543" s="65">
        <f t="shared" si="195"/>
        <v>6.5880000000000001</v>
      </c>
      <c r="H543" s="65">
        <f t="shared" si="195"/>
        <v>6.5880000000000001</v>
      </c>
      <c r="I543" s="65">
        <v>6.5880000000000001</v>
      </c>
      <c r="J543" s="65">
        <v>6.5880000000000001</v>
      </c>
      <c r="K543" s="65">
        <v>0</v>
      </c>
      <c r="L543" s="65">
        <v>0</v>
      </c>
      <c r="M543" s="65">
        <v>0</v>
      </c>
      <c r="N543" s="65">
        <v>0</v>
      </c>
      <c r="O543" s="65">
        <v>0</v>
      </c>
      <c r="P543" s="65">
        <v>0</v>
      </c>
      <c r="Q543" s="65">
        <f t="shared" si="196"/>
        <v>0</v>
      </c>
      <c r="R543" s="65">
        <f t="shared" si="197"/>
        <v>0</v>
      </c>
      <c r="S543" s="113">
        <f t="shared" si="193"/>
        <v>0</v>
      </c>
      <c r="T543" s="49" t="s">
        <v>32</v>
      </c>
      <c r="W543" s="2"/>
    </row>
    <row r="544" spans="1:23" ht="31.5" x14ac:dyDescent="0.25">
      <c r="A544" s="40" t="s">
        <v>1069</v>
      </c>
      <c r="B544" s="94" t="s">
        <v>1081</v>
      </c>
      <c r="C544" s="60" t="s">
        <v>1082</v>
      </c>
      <c r="D544" s="65">
        <v>13.845023980000001</v>
      </c>
      <c r="E544" s="108">
        <v>0.44100240000000002</v>
      </c>
      <c r="F544" s="65">
        <f t="shared" si="198"/>
        <v>13.40402158</v>
      </c>
      <c r="G544" s="65">
        <f t="shared" si="195"/>
        <v>1.40402158</v>
      </c>
      <c r="H544" s="65">
        <f t="shared" si="195"/>
        <v>1.40402158</v>
      </c>
      <c r="I544" s="65">
        <v>1.40402158</v>
      </c>
      <c r="J544" s="65">
        <v>1.40402158</v>
      </c>
      <c r="K544" s="65">
        <v>0</v>
      </c>
      <c r="L544" s="65">
        <v>0</v>
      </c>
      <c r="M544" s="65">
        <v>0</v>
      </c>
      <c r="N544" s="65">
        <v>0</v>
      </c>
      <c r="O544" s="65">
        <v>0</v>
      </c>
      <c r="P544" s="65">
        <v>0</v>
      </c>
      <c r="Q544" s="65">
        <f t="shared" si="196"/>
        <v>12</v>
      </c>
      <c r="R544" s="65">
        <f t="shared" si="197"/>
        <v>0</v>
      </c>
      <c r="S544" s="113">
        <f t="shared" si="193"/>
        <v>0</v>
      </c>
      <c r="T544" s="49" t="s">
        <v>32</v>
      </c>
      <c r="W544" s="2"/>
    </row>
    <row r="545" spans="1:27" ht="63" x14ac:dyDescent="0.25">
      <c r="A545" s="40" t="s">
        <v>1069</v>
      </c>
      <c r="B545" s="67" t="s">
        <v>1083</v>
      </c>
      <c r="C545" s="60" t="s">
        <v>1084</v>
      </c>
      <c r="D545" s="110">
        <v>15.761407999999999</v>
      </c>
      <c r="E545" s="108">
        <v>14.18866094</v>
      </c>
      <c r="F545" s="65">
        <f t="shared" si="198"/>
        <v>1.5727470599999993</v>
      </c>
      <c r="G545" s="65">
        <f t="shared" si="195"/>
        <v>1.57274706</v>
      </c>
      <c r="H545" s="65">
        <f t="shared" si="195"/>
        <v>1.57274706</v>
      </c>
      <c r="I545" s="65">
        <v>1.57274706</v>
      </c>
      <c r="J545" s="65">
        <v>1.57274706</v>
      </c>
      <c r="K545" s="65">
        <v>0</v>
      </c>
      <c r="L545" s="65">
        <v>0</v>
      </c>
      <c r="M545" s="65">
        <v>0</v>
      </c>
      <c r="N545" s="65">
        <v>0</v>
      </c>
      <c r="O545" s="65">
        <v>0</v>
      </c>
      <c r="P545" s="65">
        <v>0</v>
      </c>
      <c r="Q545" s="65">
        <f t="shared" si="196"/>
        <v>0</v>
      </c>
      <c r="R545" s="65">
        <f t="shared" si="197"/>
        <v>0</v>
      </c>
      <c r="S545" s="113">
        <f t="shared" si="193"/>
        <v>0</v>
      </c>
      <c r="T545" s="49" t="s">
        <v>32</v>
      </c>
      <c r="W545" s="2"/>
    </row>
    <row r="546" spans="1:27" ht="63" x14ac:dyDescent="0.25">
      <c r="A546" s="40" t="s">
        <v>1069</v>
      </c>
      <c r="B546" s="67" t="s">
        <v>1085</v>
      </c>
      <c r="C546" s="60" t="s">
        <v>1086</v>
      </c>
      <c r="D546" s="110">
        <v>4.799133554</v>
      </c>
      <c r="E546" s="108">
        <v>0.77400000000000002</v>
      </c>
      <c r="F546" s="65">
        <f t="shared" si="198"/>
        <v>4.0251335539999999</v>
      </c>
      <c r="G546" s="65">
        <f t="shared" si="195"/>
        <v>4.0251335540000008</v>
      </c>
      <c r="H546" s="65">
        <f t="shared" si="195"/>
        <v>1.4378623099999999</v>
      </c>
      <c r="I546" s="65">
        <v>0</v>
      </c>
      <c r="J546" s="65">
        <v>0</v>
      </c>
      <c r="K546" s="65">
        <v>2.1157160000000001E-2</v>
      </c>
      <c r="L546" s="65">
        <v>2.1157160000000001E-2</v>
      </c>
      <c r="M546" s="65">
        <v>0.42561532000000002</v>
      </c>
      <c r="N546" s="65">
        <v>0.42561532000000002</v>
      </c>
      <c r="O546" s="65">
        <v>3.5783610740000005</v>
      </c>
      <c r="P546" s="65">
        <v>0.99108982999999984</v>
      </c>
      <c r="Q546" s="65">
        <f t="shared" si="196"/>
        <v>2.5872712440000001</v>
      </c>
      <c r="R546" s="65">
        <f t="shared" si="197"/>
        <v>-2.587271244000001</v>
      </c>
      <c r="S546" s="113">
        <f t="shared" si="193"/>
        <v>-0.64277898094310049</v>
      </c>
      <c r="T546" s="49" t="s">
        <v>1087</v>
      </c>
      <c r="W546" s="2"/>
    </row>
    <row r="547" spans="1:27" ht="63" x14ac:dyDescent="0.25">
      <c r="A547" s="40" t="s">
        <v>1069</v>
      </c>
      <c r="B547" s="67" t="s">
        <v>1088</v>
      </c>
      <c r="C547" s="60" t="s">
        <v>1089</v>
      </c>
      <c r="D547" s="110">
        <v>3.2236632279999999</v>
      </c>
      <c r="E547" s="108">
        <v>0</v>
      </c>
      <c r="F547" s="65">
        <f t="shared" si="198"/>
        <v>3.2236632279999999</v>
      </c>
      <c r="G547" s="65">
        <f t="shared" si="195"/>
        <v>3.2236632279999995</v>
      </c>
      <c r="H547" s="65">
        <f t="shared" si="195"/>
        <v>3.2269999999999999</v>
      </c>
      <c r="I547" s="65">
        <v>1.1910000000000001</v>
      </c>
      <c r="J547" s="65">
        <v>1.1910000000000001</v>
      </c>
      <c r="K547" s="65">
        <v>0</v>
      </c>
      <c r="L547" s="65">
        <v>1.183534E-2</v>
      </c>
      <c r="M547" s="65">
        <v>0</v>
      </c>
      <c r="N547" s="65">
        <v>2.0241646599999998</v>
      </c>
      <c r="O547" s="65">
        <v>2.0326632279999997</v>
      </c>
      <c r="P547" s="65">
        <v>0</v>
      </c>
      <c r="Q547" s="65">
        <f t="shared" si="196"/>
        <v>-3.3367719999999323E-3</v>
      </c>
      <c r="R547" s="65">
        <f t="shared" si="197"/>
        <v>3.3367720000003764E-3</v>
      </c>
      <c r="S547" s="113">
        <f t="shared" si="193"/>
        <v>1.0350870311197336E-3</v>
      </c>
      <c r="T547" s="49" t="s">
        <v>32</v>
      </c>
      <c r="W547" s="2"/>
      <c r="Z547" s="27"/>
      <c r="AA547" s="27"/>
    </row>
    <row r="548" spans="1:27" ht="47.25" x14ac:dyDescent="0.25">
      <c r="A548" s="40" t="s">
        <v>1069</v>
      </c>
      <c r="B548" s="67" t="s">
        <v>1090</v>
      </c>
      <c r="C548" s="60" t="s">
        <v>1091</v>
      </c>
      <c r="D548" s="110">
        <v>19.476969779999997</v>
      </c>
      <c r="E548" s="108">
        <v>0</v>
      </c>
      <c r="F548" s="65">
        <f t="shared" si="198"/>
        <v>19.476969779999997</v>
      </c>
      <c r="G548" s="65">
        <f t="shared" si="195"/>
        <v>1.2</v>
      </c>
      <c r="H548" s="65">
        <f t="shared" si="195"/>
        <v>1.2000000000000002</v>
      </c>
      <c r="I548" s="65">
        <v>0</v>
      </c>
      <c r="J548" s="65">
        <v>0</v>
      </c>
      <c r="K548" s="65">
        <v>5.4983879999999999E-2</v>
      </c>
      <c r="L548" s="65">
        <v>5.4983879999999999E-2</v>
      </c>
      <c r="M548" s="65">
        <v>0.43331184</v>
      </c>
      <c r="N548" s="65">
        <v>0.43331184</v>
      </c>
      <c r="O548" s="65">
        <v>0.71170427999999997</v>
      </c>
      <c r="P548" s="65">
        <v>0.71170428000000008</v>
      </c>
      <c r="Q548" s="65">
        <f t="shared" si="196"/>
        <v>18.276969779999998</v>
      </c>
      <c r="R548" s="65">
        <f t="shared" si="197"/>
        <v>0</v>
      </c>
      <c r="S548" s="113">
        <f t="shared" si="193"/>
        <v>0</v>
      </c>
      <c r="T548" s="49" t="s">
        <v>32</v>
      </c>
      <c r="W548" s="2"/>
    </row>
    <row r="549" spans="1:27" ht="110.25" x14ac:dyDescent="0.25">
      <c r="A549" s="40" t="s">
        <v>1069</v>
      </c>
      <c r="B549" s="67" t="s">
        <v>1092</v>
      </c>
      <c r="C549" s="60" t="s">
        <v>1093</v>
      </c>
      <c r="D549" s="110">
        <v>29.566927688</v>
      </c>
      <c r="E549" s="108">
        <v>0</v>
      </c>
      <c r="F549" s="65">
        <f t="shared" si="198"/>
        <v>29.566927688</v>
      </c>
      <c r="G549" s="65">
        <f t="shared" si="195"/>
        <v>17.840523063999996</v>
      </c>
      <c r="H549" s="65">
        <f t="shared" si="195"/>
        <v>16.101775269999997</v>
      </c>
      <c r="I549" s="65">
        <v>2.3708737900000001</v>
      </c>
      <c r="J549" s="65">
        <v>2.3708737900000001</v>
      </c>
      <c r="K549" s="65">
        <v>0.12503259999999994</v>
      </c>
      <c r="L549" s="65">
        <v>0.12503259999999999</v>
      </c>
      <c r="M549" s="65">
        <v>1.9888481900000006</v>
      </c>
      <c r="N549" s="65">
        <v>1.9888481900000001</v>
      </c>
      <c r="O549" s="65">
        <v>13.355768483999997</v>
      </c>
      <c r="P549" s="65">
        <v>11.617020689999999</v>
      </c>
      <c r="Q549" s="65">
        <f t="shared" si="196"/>
        <v>13.465152418000002</v>
      </c>
      <c r="R549" s="65">
        <f t="shared" si="197"/>
        <v>-1.7387477939999982</v>
      </c>
      <c r="S549" s="113">
        <f t="shared" si="193"/>
        <v>-9.7460583849617033E-2</v>
      </c>
      <c r="T549" s="49" t="s">
        <v>32</v>
      </c>
      <c r="W549" s="2"/>
      <c r="AA549" s="35"/>
    </row>
    <row r="550" spans="1:27" ht="78.75" x14ac:dyDescent="0.25">
      <c r="A550" s="40" t="s">
        <v>1069</v>
      </c>
      <c r="B550" s="67" t="s">
        <v>1094</v>
      </c>
      <c r="C550" s="60" t="s">
        <v>1095</v>
      </c>
      <c r="D550" s="110">
        <v>17.938044779999998</v>
      </c>
      <c r="E550" s="108">
        <v>0</v>
      </c>
      <c r="F550" s="65">
        <f t="shared" si="198"/>
        <v>17.938044779999998</v>
      </c>
      <c r="G550" s="65">
        <f t="shared" si="195"/>
        <v>7.9308664619999991</v>
      </c>
      <c r="H550" s="65">
        <f t="shared" si="195"/>
        <v>1.27031721</v>
      </c>
      <c r="I550" s="65">
        <v>0</v>
      </c>
      <c r="J550" s="65">
        <v>0</v>
      </c>
      <c r="K550" s="65">
        <v>0.71346542000000002</v>
      </c>
      <c r="L550" s="65">
        <v>0.71346542000000002</v>
      </c>
      <c r="M550" s="65">
        <v>7.8463370000000032E-2</v>
      </c>
      <c r="N550" s="65">
        <v>7.8463370000000005E-2</v>
      </c>
      <c r="O550" s="65">
        <v>7.1389376719999991</v>
      </c>
      <c r="P550" s="65">
        <v>0.47838841999999998</v>
      </c>
      <c r="Q550" s="65">
        <f t="shared" si="196"/>
        <v>16.667727569999997</v>
      </c>
      <c r="R550" s="65">
        <f t="shared" si="197"/>
        <v>-6.6605492519999991</v>
      </c>
      <c r="S550" s="113">
        <f t="shared" si="193"/>
        <v>-0.83982617585523534</v>
      </c>
      <c r="T550" s="49" t="s">
        <v>1076</v>
      </c>
      <c r="W550" s="2"/>
    </row>
    <row r="551" spans="1:27" ht="31.5" x14ac:dyDescent="0.25">
      <c r="A551" s="40" t="s">
        <v>1069</v>
      </c>
      <c r="B551" s="67" t="s">
        <v>1096</v>
      </c>
      <c r="C551" s="60" t="s">
        <v>1097</v>
      </c>
      <c r="D551" s="110">
        <v>27.542622396000002</v>
      </c>
      <c r="E551" s="108">
        <v>0</v>
      </c>
      <c r="F551" s="65">
        <f t="shared" si="198"/>
        <v>27.542622396000002</v>
      </c>
      <c r="G551" s="65">
        <f t="shared" si="195"/>
        <v>0.81029578800000002</v>
      </c>
      <c r="H551" s="65">
        <f t="shared" si="195"/>
        <v>0.78421277</v>
      </c>
      <c r="I551" s="65">
        <v>0</v>
      </c>
      <c r="J551" s="65">
        <v>0</v>
      </c>
      <c r="K551" s="65">
        <v>0.78421277000000011</v>
      </c>
      <c r="L551" s="65">
        <v>0.78421277</v>
      </c>
      <c r="M551" s="65">
        <v>0</v>
      </c>
      <c r="N551" s="65">
        <v>0</v>
      </c>
      <c r="O551" s="65">
        <v>2.6083017999999902E-2</v>
      </c>
      <c r="P551" s="65">
        <v>0</v>
      </c>
      <c r="Q551" s="65">
        <f t="shared" si="196"/>
        <v>26.758409626000002</v>
      </c>
      <c r="R551" s="65">
        <f t="shared" si="197"/>
        <v>-2.6083018000000013E-2</v>
      </c>
      <c r="S551" s="113">
        <f t="shared" si="193"/>
        <v>-3.2189502137705807E-2</v>
      </c>
      <c r="T551" s="49" t="s">
        <v>32</v>
      </c>
      <c r="W551" s="2"/>
    </row>
    <row r="552" spans="1:27" ht="52.5" customHeight="1" x14ac:dyDescent="0.25">
      <c r="A552" s="40" t="s">
        <v>1069</v>
      </c>
      <c r="B552" s="67" t="s">
        <v>1098</v>
      </c>
      <c r="C552" s="60" t="s">
        <v>1099</v>
      </c>
      <c r="D552" s="110">
        <v>11.970799999999999</v>
      </c>
      <c r="E552" s="108">
        <v>2.28106952</v>
      </c>
      <c r="F552" s="65">
        <f t="shared" si="198"/>
        <v>9.6897304799999979</v>
      </c>
      <c r="G552" s="65">
        <f t="shared" si="195"/>
        <v>9.6897304799999979</v>
      </c>
      <c r="H552" s="65">
        <f t="shared" si="195"/>
        <v>0.11893048000000002</v>
      </c>
      <c r="I552" s="65">
        <v>0.11893048000000001</v>
      </c>
      <c r="J552" s="65">
        <v>0.11893048000000001</v>
      </c>
      <c r="K552" s="65">
        <v>2.9200000000000004E-2</v>
      </c>
      <c r="L552" s="65">
        <v>2.92E-2</v>
      </c>
      <c r="M552" s="65">
        <v>2.0464399999999827E-3</v>
      </c>
      <c r="N552" s="65">
        <v>2.0464400000000005E-3</v>
      </c>
      <c r="O552" s="65">
        <v>9.5395535599999981</v>
      </c>
      <c r="P552" s="65">
        <v>-3.124644E-2</v>
      </c>
      <c r="Q552" s="65">
        <f t="shared" si="196"/>
        <v>9.5707999999999984</v>
      </c>
      <c r="R552" s="65">
        <f t="shared" si="197"/>
        <v>-9.5707999999999984</v>
      </c>
      <c r="S552" s="113">
        <f t="shared" si="193"/>
        <v>-0.98772613126386988</v>
      </c>
      <c r="T552" s="49" t="s">
        <v>1053</v>
      </c>
      <c r="W552" s="2"/>
    </row>
    <row r="553" spans="1:27" ht="96" customHeight="1" x14ac:dyDescent="0.25">
      <c r="A553" s="43" t="s">
        <v>1069</v>
      </c>
      <c r="B553" s="73" t="s">
        <v>1100</v>
      </c>
      <c r="C553" s="95" t="s">
        <v>1101</v>
      </c>
      <c r="D553" s="110">
        <v>33.166995883600002</v>
      </c>
      <c r="E553" s="108">
        <v>3.8122502800000007</v>
      </c>
      <c r="F553" s="65">
        <v>29.354745603600001</v>
      </c>
      <c r="G553" s="65">
        <f t="shared" si="195"/>
        <v>29.354745603600001</v>
      </c>
      <c r="H553" s="65">
        <f t="shared" si="195"/>
        <v>29.82381372</v>
      </c>
      <c r="I553" s="65">
        <v>2.2096280700000004</v>
      </c>
      <c r="J553" s="65">
        <v>2.2096280699999999</v>
      </c>
      <c r="K553" s="65">
        <v>19.434914880000001</v>
      </c>
      <c r="L553" s="65">
        <v>19.434914880000001</v>
      </c>
      <c r="M553" s="65">
        <v>4.9176323699999998</v>
      </c>
      <c r="N553" s="65">
        <v>4.9176323700000006</v>
      </c>
      <c r="O553" s="65">
        <v>2.7925702835999999</v>
      </c>
      <c r="P553" s="65">
        <v>3.2616383999999998</v>
      </c>
      <c r="Q553" s="65">
        <f t="shared" si="196"/>
        <v>-0.46906811639999901</v>
      </c>
      <c r="R553" s="65">
        <f t="shared" si="197"/>
        <v>0.46906811639999901</v>
      </c>
      <c r="S553" s="113">
        <f t="shared" si="193"/>
        <v>1.5979294207968661E-2</v>
      </c>
      <c r="T553" s="49" t="s">
        <v>32</v>
      </c>
      <c r="W553" s="2"/>
    </row>
    <row r="554" spans="1:27" ht="41.25" customHeight="1" x14ac:dyDescent="0.25">
      <c r="A554" s="43" t="s">
        <v>1069</v>
      </c>
      <c r="B554" s="73" t="s">
        <v>1102</v>
      </c>
      <c r="C554" s="95" t="s">
        <v>1103</v>
      </c>
      <c r="D554" s="110">
        <v>16.089563860000002</v>
      </c>
      <c r="E554" s="108">
        <v>3.9655195300000017</v>
      </c>
      <c r="F554" s="65">
        <v>12.12404433</v>
      </c>
      <c r="G554" s="65">
        <f t="shared" si="195"/>
        <v>12.12404433</v>
      </c>
      <c r="H554" s="65">
        <f t="shared" si="195"/>
        <v>12.12404433</v>
      </c>
      <c r="I554" s="65">
        <v>12.12404433</v>
      </c>
      <c r="J554" s="65">
        <v>12.12404433</v>
      </c>
      <c r="K554" s="65">
        <v>0</v>
      </c>
      <c r="L554" s="65">
        <v>0</v>
      </c>
      <c r="M554" s="65">
        <v>0</v>
      </c>
      <c r="N554" s="65">
        <v>0</v>
      </c>
      <c r="O554" s="65">
        <v>0</v>
      </c>
      <c r="P554" s="65">
        <v>0</v>
      </c>
      <c r="Q554" s="65">
        <f t="shared" si="196"/>
        <v>0</v>
      </c>
      <c r="R554" s="65">
        <f t="shared" si="197"/>
        <v>0</v>
      </c>
      <c r="S554" s="113">
        <f t="shared" si="193"/>
        <v>0</v>
      </c>
      <c r="T554" s="49" t="s">
        <v>32</v>
      </c>
      <c r="W554" s="2"/>
    </row>
    <row r="555" spans="1:27" ht="47.25" x14ac:dyDescent="0.25">
      <c r="A555" s="40" t="s">
        <v>1069</v>
      </c>
      <c r="B555" s="67" t="s">
        <v>1104</v>
      </c>
      <c r="C555" s="60" t="s">
        <v>1105</v>
      </c>
      <c r="D555" s="110">
        <v>11.513</v>
      </c>
      <c r="E555" s="108">
        <v>10.385</v>
      </c>
      <c r="F555" s="65">
        <f>D555-E555</f>
        <v>1.1280000000000001</v>
      </c>
      <c r="G555" s="65">
        <f>I555+K555+M555+O555</f>
        <v>1.1279999999999999</v>
      </c>
      <c r="H555" s="65">
        <f t="shared" ref="H555:H556" si="199">J555+L555+N555+P555</f>
        <v>1.1279999999999999</v>
      </c>
      <c r="I555" s="65">
        <v>1.1279999999999999</v>
      </c>
      <c r="J555" s="65">
        <v>1.1279999999999999</v>
      </c>
      <c r="K555" s="65">
        <v>0</v>
      </c>
      <c r="L555" s="65">
        <v>0</v>
      </c>
      <c r="M555" s="65">
        <v>0</v>
      </c>
      <c r="N555" s="65">
        <v>0</v>
      </c>
      <c r="O555" s="65">
        <v>0</v>
      </c>
      <c r="P555" s="65">
        <v>0</v>
      </c>
      <c r="Q555" s="65">
        <f t="shared" si="196"/>
        <v>0</v>
      </c>
      <c r="R555" s="65">
        <f t="shared" si="197"/>
        <v>0</v>
      </c>
      <c r="S555" s="113">
        <f t="shared" si="193"/>
        <v>0</v>
      </c>
      <c r="T555" s="49" t="s">
        <v>32</v>
      </c>
      <c r="W555" s="2"/>
    </row>
    <row r="556" spans="1:27" ht="63" x14ac:dyDescent="0.25">
      <c r="A556" s="40" t="s">
        <v>1069</v>
      </c>
      <c r="B556" s="48" t="s">
        <v>1106</v>
      </c>
      <c r="C556" s="92" t="s">
        <v>1107</v>
      </c>
      <c r="D556" s="110">
        <v>39.904883587999997</v>
      </c>
      <c r="E556" s="108">
        <v>0</v>
      </c>
      <c r="F556" s="65">
        <v>39.904883587999997</v>
      </c>
      <c r="G556" s="65">
        <f>I556+K556+M556+O556</f>
        <v>39.90488358799999</v>
      </c>
      <c r="H556" s="65">
        <f t="shared" si="199"/>
        <v>4.8446369699999998</v>
      </c>
      <c r="I556" s="65">
        <v>0</v>
      </c>
      <c r="J556" s="65">
        <v>0</v>
      </c>
      <c r="K556" s="65">
        <v>0.45</v>
      </c>
      <c r="L556" s="65">
        <v>0.45</v>
      </c>
      <c r="M556" s="65">
        <v>0.60000000000000009</v>
      </c>
      <c r="N556" s="65">
        <v>0.6</v>
      </c>
      <c r="O556" s="65">
        <v>38.854883587999993</v>
      </c>
      <c r="P556" s="65">
        <v>3.79463697</v>
      </c>
      <c r="Q556" s="65">
        <f t="shared" si="196"/>
        <v>35.060246617999994</v>
      </c>
      <c r="R556" s="65">
        <f t="shared" si="197"/>
        <v>-35.060246617999994</v>
      </c>
      <c r="S556" s="113">
        <f t="shared" si="193"/>
        <v>-0.87859538646901725</v>
      </c>
      <c r="T556" s="49" t="s">
        <v>1108</v>
      </c>
      <c r="W556" s="2"/>
    </row>
    <row r="557" spans="1:27" ht="78.75" x14ac:dyDescent="0.25">
      <c r="A557" s="40" t="s">
        <v>1069</v>
      </c>
      <c r="B557" s="48" t="s">
        <v>1109</v>
      </c>
      <c r="C557" s="92" t="s">
        <v>1110</v>
      </c>
      <c r="D557" s="110" t="s">
        <v>32</v>
      </c>
      <c r="E557" s="108" t="s">
        <v>32</v>
      </c>
      <c r="F557" s="65" t="s">
        <v>32</v>
      </c>
      <c r="G557" s="65" t="s">
        <v>32</v>
      </c>
      <c r="H557" s="65">
        <f>J557+L557+N557+P557</f>
        <v>0.4415</v>
      </c>
      <c r="I557" s="65" t="s">
        <v>32</v>
      </c>
      <c r="J557" s="65">
        <v>0</v>
      </c>
      <c r="K557" s="65" t="s">
        <v>32</v>
      </c>
      <c r="L557" s="65">
        <v>0</v>
      </c>
      <c r="M557" s="65" t="s">
        <v>32</v>
      </c>
      <c r="N557" s="65">
        <v>0</v>
      </c>
      <c r="O557" s="65" t="s">
        <v>32</v>
      </c>
      <c r="P557" s="65">
        <v>0.4415</v>
      </c>
      <c r="Q557" s="65" t="s">
        <v>32</v>
      </c>
      <c r="R557" s="65" t="s">
        <v>32</v>
      </c>
      <c r="S557" s="113" t="s">
        <v>32</v>
      </c>
      <c r="T557" s="49" t="s">
        <v>281</v>
      </c>
      <c r="W557" s="2"/>
    </row>
    <row r="558" spans="1:27" ht="47.25" x14ac:dyDescent="0.25">
      <c r="A558" s="22" t="s">
        <v>1111</v>
      </c>
      <c r="B558" s="26" t="s">
        <v>286</v>
      </c>
      <c r="C558" s="24" t="s">
        <v>31</v>
      </c>
      <c r="D558" s="104">
        <f t="shared" ref="D558:R558" si="200">D559</f>
        <v>0</v>
      </c>
      <c r="E558" s="104">
        <f t="shared" si="200"/>
        <v>0</v>
      </c>
      <c r="F558" s="104">
        <f t="shared" si="200"/>
        <v>0</v>
      </c>
      <c r="G558" s="104">
        <f t="shared" si="200"/>
        <v>0</v>
      </c>
      <c r="H558" s="104">
        <f t="shared" si="200"/>
        <v>0</v>
      </c>
      <c r="I558" s="104">
        <f t="shared" si="200"/>
        <v>0</v>
      </c>
      <c r="J558" s="104">
        <f t="shared" si="200"/>
        <v>0</v>
      </c>
      <c r="K558" s="104">
        <f t="shared" si="200"/>
        <v>0</v>
      </c>
      <c r="L558" s="104">
        <f t="shared" si="200"/>
        <v>0</v>
      </c>
      <c r="M558" s="104">
        <f t="shared" si="200"/>
        <v>0</v>
      </c>
      <c r="N558" s="104">
        <f t="shared" si="200"/>
        <v>0</v>
      </c>
      <c r="O558" s="104">
        <f t="shared" si="200"/>
        <v>0</v>
      </c>
      <c r="P558" s="104">
        <f t="shared" si="200"/>
        <v>0</v>
      </c>
      <c r="Q558" s="104">
        <f t="shared" si="200"/>
        <v>0</v>
      </c>
      <c r="R558" s="104">
        <f t="shared" si="200"/>
        <v>0</v>
      </c>
      <c r="S558" s="25">
        <v>0</v>
      </c>
      <c r="T558" s="101" t="s">
        <v>32</v>
      </c>
      <c r="W558" s="2"/>
    </row>
    <row r="559" spans="1:27" ht="31.5" x14ac:dyDescent="0.25">
      <c r="A559" s="22" t="s">
        <v>1112</v>
      </c>
      <c r="B559" s="26" t="s">
        <v>294</v>
      </c>
      <c r="C559" s="24" t="s">
        <v>31</v>
      </c>
      <c r="D559" s="104">
        <v>0</v>
      </c>
      <c r="E559" s="104">
        <f t="shared" ref="E559:R559" si="201">E560+E561</f>
        <v>0</v>
      </c>
      <c r="F559" s="104">
        <f t="shared" si="201"/>
        <v>0</v>
      </c>
      <c r="G559" s="104">
        <f t="shared" si="201"/>
        <v>0</v>
      </c>
      <c r="H559" s="106">
        <f t="shared" si="201"/>
        <v>0</v>
      </c>
      <c r="I559" s="104">
        <f t="shared" si="201"/>
        <v>0</v>
      </c>
      <c r="J559" s="104">
        <f t="shared" si="201"/>
        <v>0</v>
      </c>
      <c r="K559" s="104">
        <f t="shared" si="201"/>
        <v>0</v>
      </c>
      <c r="L559" s="104">
        <f t="shared" si="201"/>
        <v>0</v>
      </c>
      <c r="M559" s="104">
        <f t="shared" si="201"/>
        <v>0</v>
      </c>
      <c r="N559" s="104">
        <f t="shared" si="201"/>
        <v>0</v>
      </c>
      <c r="O559" s="104">
        <f t="shared" si="201"/>
        <v>0</v>
      </c>
      <c r="P559" s="104">
        <f t="shared" si="201"/>
        <v>0</v>
      </c>
      <c r="Q559" s="104">
        <f t="shared" si="201"/>
        <v>0</v>
      </c>
      <c r="R559" s="104">
        <f t="shared" si="201"/>
        <v>0</v>
      </c>
      <c r="S559" s="25">
        <v>0</v>
      </c>
      <c r="T559" s="101" t="s">
        <v>32</v>
      </c>
      <c r="W559" s="2"/>
    </row>
    <row r="560" spans="1:27" ht="63" x14ac:dyDescent="0.25">
      <c r="A560" s="22" t="s">
        <v>1113</v>
      </c>
      <c r="B560" s="26" t="s">
        <v>290</v>
      </c>
      <c r="C560" s="24" t="s">
        <v>31</v>
      </c>
      <c r="D560" s="104">
        <v>0</v>
      </c>
      <c r="E560" s="104">
        <v>0</v>
      </c>
      <c r="F560" s="104">
        <v>0</v>
      </c>
      <c r="G560" s="104">
        <v>0</v>
      </c>
      <c r="H560" s="106">
        <v>0</v>
      </c>
      <c r="I560" s="104">
        <v>0</v>
      </c>
      <c r="J560" s="104">
        <v>0</v>
      </c>
      <c r="K560" s="104">
        <v>0</v>
      </c>
      <c r="L560" s="104">
        <v>0</v>
      </c>
      <c r="M560" s="104">
        <v>0</v>
      </c>
      <c r="N560" s="104">
        <v>0</v>
      </c>
      <c r="O560" s="104">
        <v>0</v>
      </c>
      <c r="P560" s="104">
        <v>0</v>
      </c>
      <c r="Q560" s="104">
        <v>0</v>
      </c>
      <c r="R560" s="104">
        <v>0</v>
      </c>
      <c r="S560" s="25">
        <v>0</v>
      </c>
      <c r="T560" s="101" t="s">
        <v>32</v>
      </c>
      <c r="W560" s="2"/>
    </row>
    <row r="561" spans="1:27" ht="63" x14ac:dyDescent="0.25">
      <c r="A561" s="22" t="s">
        <v>1114</v>
      </c>
      <c r="B561" s="26" t="s">
        <v>292</v>
      </c>
      <c r="C561" s="24" t="s">
        <v>31</v>
      </c>
      <c r="D561" s="104">
        <v>0</v>
      </c>
      <c r="E561" s="104">
        <v>0</v>
      </c>
      <c r="F561" s="104">
        <v>0</v>
      </c>
      <c r="G561" s="104">
        <v>0</v>
      </c>
      <c r="H561" s="106">
        <v>0</v>
      </c>
      <c r="I561" s="104">
        <v>0</v>
      </c>
      <c r="J561" s="104">
        <v>0</v>
      </c>
      <c r="K561" s="104">
        <v>0</v>
      </c>
      <c r="L561" s="104">
        <v>0</v>
      </c>
      <c r="M561" s="104">
        <v>0</v>
      </c>
      <c r="N561" s="104">
        <v>0</v>
      </c>
      <c r="O561" s="104">
        <v>0</v>
      </c>
      <c r="P561" s="104">
        <v>0</v>
      </c>
      <c r="Q561" s="104">
        <v>0</v>
      </c>
      <c r="R561" s="104">
        <v>0</v>
      </c>
      <c r="S561" s="25">
        <v>0</v>
      </c>
      <c r="T561" s="101" t="s">
        <v>32</v>
      </c>
      <c r="W561" s="2"/>
    </row>
    <row r="562" spans="1:27" ht="31.5" x14ac:dyDescent="0.25">
      <c r="A562" s="22" t="s">
        <v>1115</v>
      </c>
      <c r="B562" s="26" t="s">
        <v>294</v>
      </c>
      <c r="C562" s="24" t="s">
        <v>31</v>
      </c>
      <c r="D562" s="104">
        <v>0</v>
      </c>
      <c r="E562" s="104">
        <v>0</v>
      </c>
      <c r="F562" s="104">
        <v>0</v>
      </c>
      <c r="G562" s="104">
        <v>0</v>
      </c>
      <c r="H562" s="106">
        <v>0</v>
      </c>
      <c r="I562" s="104">
        <v>0</v>
      </c>
      <c r="J562" s="104">
        <v>0</v>
      </c>
      <c r="K562" s="104">
        <v>0</v>
      </c>
      <c r="L562" s="104">
        <v>0</v>
      </c>
      <c r="M562" s="104">
        <v>0</v>
      </c>
      <c r="N562" s="104">
        <v>0</v>
      </c>
      <c r="O562" s="104">
        <v>0</v>
      </c>
      <c r="P562" s="104">
        <v>0</v>
      </c>
      <c r="Q562" s="104">
        <v>0</v>
      </c>
      <c r="R562" s="104">
        <v>0</v>
      </c>
      <c r="S562" s="25">
        <v>0</v>
      </c>
      <c r="T562" s="101" t="s">
        <v>32</v>
      </c>
      <c r="W562" s="2"/>
    </row>
    <row r="563" spans="1:27" ht="63" x14ac:dyDescent="0.25">
      <c r="A563" s="22" t="s">
        <v>1116</v>
      </c>
      <c r="B563" s="26" t="s">
        <v>290</v>
      </c>
      <c r="C563" s="24" t="s">
        <v>31</v>
      </c>
      <c r="D563" s="104">
        <v>0</v>
      </c>
      <c r="E563" s="104">
        <v>0</v>
      </c>
      <c r="F563" s="104">
        <v>0</v>
      </c>
      <c r="G563" s="104">
        <v>0</v>
      </c>
      <c r="H563" s="106">
        <v>0</v>
      </c>
      <c r="I563" s="104">
        <v>0</v>
      </c>
      <c r="J563" s="104">
        <v>0</v>
      </c>
      <c r="K563" s="104">
        <v>0</v>
      </c>
      <c r="L563" s="104">
        <v>0</v>
      </c>
      <c r="M563" s="104">
        <v>0</v>
      </c>
      <c r="N563" s="104">
        <v>0</v>
      </c>
      <c r="O563" s="104">
        <v>0</v>
      </c>
      <c r="P563" s="104">
        <v>0</v>
      </c>
      <c r="Q563" s="104">
        <v>0</v>
      </c>
      <c r="R563" s="104">
        <v>0</v>
      </c>
      <c r="S563" s="25">
        <v>0</v>
      </c>
      <c r="T563" s="101" t="s">
        <v>32</v>
      </c>
      <c r="W563" s="2"/>
    </row>
    <row r="564" spans="1:27" ht="63" x14ac:dyDescent="0.25">
      <c r="A564" s="22" t="s">
        <v>1117</v>
      </c>
      <c r="B564" s="26" t="s">
        <v>292</v>
      </c>
      <c r="C564" s="24" t="s">
        <v>31</v>
      </c>
      <c r="D564" s="104">
        <v>0</v>
      </c>
      <c r="E564" s="104">
        <v>0</v>
      </c>
      <c r="F564" s="104">
        <v>0</v>
      </c>
      <c r="G564" s="104">
        <v>0</v>
      </c>
      <c r="H564" s="106">
        <v>0</v>
      </c>
      <c r="I564" s="104">
        <v>0</v>
      </c>
      <c r="J564" s="104">
        <v>0</v>
      </c>
      <c r="K564" s="104">
        <v>0</v>
      </c>
      <c r="L564" s="104">
        <v>0</v>
      </c>
      <c r="M564" s="104">
        <v>0</v>
      </c>
      <c r="N564" s="104">
        <v>0</v>
      </c>
      <c r="O564" s="104">
        <v>0</v>
      </c>
      <c r="P564" s="104">
        <v>0</v>
      </c>
      <c r="Q564" s="104">
        <v>0</v>
      </c>
      <c r="R564" s="104">
        <v>0</v>
      </c>
      <c r="S564" s="25">
        <v>0</v>
      </c>
      <c r="T564" s="101" t="s">
        <v>32</v>
      </c>
      <c r="W564" s="2"/>
    </row>
    <row r="565" spans="1:27" x14ac:dyDescent="0.25">
      <c r="A565" s="22" t="s">
        <v>1118</v>
      </c>
      <c r="B565" s="26" t="s">
        <v>298</v>
      </c>
      <c r="C565" s="24" t="s">
        <v>31</v>
      </c>
      <c r="D565" s="104">
        <f t="shared" ref="D565:R565" si="202">D566+D567+D568+D569</f>
        <v>2.2270886779999999</v>
      </c>
      <c r="E565" s="104">
        <f t="shared" si="202"/>
        <v>2.1371173999999997</v>
      </c>
      <c r="F565" s="104">
        <f t="shared" si="202"/>
        <v>8.9971278000000154E-2</v>
      </c>
      <c r="G565" s="104">
        <f t="shared" si="202"/>
        <v>8.9971278000000002E-2</v>
      </c>
      <c r="H565" s="106">
        <f t="shared" si="202"/>
        <v>8.9971279999999987E-2</v>
      </c>
      <c r="I565" s="104">
        <f t="shared" si="202"/>
        <v>8.9971278000000002E-2</v>
      </c>
      <c r="J565" s="104">
        <f t="shared" si="202"/>
        <v>0.17770886999999999</v>
      </c>
      <c r="K565" s="104">
        <f t="shared" si="202"/>
        <v>0</v>
      </c>
      <c r="L565" s="104">
        <f t="shared" si="202"/>
        <v>-8.7737590000000004E-2</v>
      </c>
      <c r="M565" s="104">
        <f t="shared" si="202"/>
        <v>0</v>
      </c>
      <c r="N565" s="104">
        <f t="shared" si="202"/>
        <v>0</v>
      </c>
      <c r="O565" s="104">
        <f t="shared" si="202"/>
        <v>0</v>
      </c>
      <c r="P565" s="104">
        <f t="shared" si="202"/>
        <v>0</v>
      </c>
      <c r="Q565" s="104">
        <f t="shared" si="202"/>
        <v>-1.9999998324138346E-9</v>
      </c>
      <c r="R565" s="104">
        <f t="shared" si="202"/>
        <v>1.9999999850695005E-9</v>
      </c>
      <c r="S565" s="25">
        <f t="shared" si="193"/>
        <v>2.2229316172095504E-8</v>
      </c>
      <c r="T565" s="101" t="s">
        <v>32</v>
      </c>
      <c r="W565" s="2"/>
      <c r="Z565" s="27"/>
      <c r="AA565" s="27"/>
    </row>
    <row r="566" spans="1:27" ht="47.25" x14ac:dyDescent="0.25">
      <c r="A566" s="22" t="s">
        <v>1119</v>
      </c>
      <c r="B566" s="34" t="s">
        <v>300</v>
      </c>
      <c r="C566" s="34" t="s">
        <v>31</v>
      </c>
      <c r="D566" s="104">
        <v>0</v>
      </c>
      <c r="E566" s="104">
        <v>0</v>
      </c>
      <c r="F566" s="104">
        <v>0</v>
      </c>
      <c r="G566" s="104">
        <v>0</v>
      </c>
      <c r="H566" s="104">
        <v>0</v>
      </c>
      <c r="I566" s="104">
        <v>0</v>
      </c>
      <c r="J566" s="104">
        <v>0</v>
      </c>
      <c r="K566" s="104">
        <v>0</v>
      </c>
      <c r="L566" s="104">
        <v>0</v>
      </c>
      <c r="M566" s="104">
        <v>0</v>
      </c>
      <c r="N566" s="104">
        <v>0</v>
      </c>
      <c r="O566" s="104">
        <v>0</v>
      </c>
      <c r="P566" s="104">
        <v>0</v>
      </c>
      <c r="Q566" s="104">
        <v>0</v>
      </c>
      <c r="R566" s="104">
        <v>0</v>
      </c>
      <c r="S566" s="25">
        <v>0</v>
      </c>
      <c r="T566" s="101" t="s">
        <v>32</v>
      </c>
      <c r="W566" s="2"/>
    </row>
    <row r="567" spans="1:27" ht="31.5" x14ac:dyDescent="0.25">
      <c r="A567" s="22" t="s">
        <v>1120</v>
      </c>
      <c r="B567" s="34" t="s">
        <v>302</v>
      </c>
      <c r="C567" s="34" t="s">
        <v>31</v>
      </c>
      <c r="D567" s="105">
        <v>0</v>
      </c>
      <c r="E567" s="105">
        <v>0</v>
      </c>
      <c r="F567" s="105">
        <v>0</v>
      </c>
      <c r="G567" s="105">
        <v>0</v>
      </c>
      <c r="H567" s="105">
        <v>0</v>
      </c>
      <c r="I567" s="105">
        <v>0</v>
      </c>
      <c r="J567" s="105">
        <v>0</v>
      </c>
      <c r="K567" s="105">
        <v>0</v>
      </c>
      <c r="L567" s="105">
        <v>0</v>
      </c>
      <c r="M567" s="105">
        <v>0</v>
      </c>
      <c r="N567" s="105">
        <v>0</v>
      </c>
      <c r="O567" s="105">
        <v>0</v>
      </c>
      <c r="P567" s="105">
        <v>0</v>
      </c>
      <c r="Q567" s="105">
        <v>0</v>
      </c>
      <c r="R567" s="105">
        <v>0</v>
      </c>
      <c r="S567" s="25">
        <v>0</v>
      </c>
      <c r="T567" s="34" t="s">
        <v>32</v>
      </c>
      <c r="W567" s="2"/>
    </row>
    <row r="568" spans="1:27" ht="31.5" x14ac:dyDescent="0.25">
      <c r="A568" s="22" t="s">
        <v>1121</v>
      </c>
      <c r="B568" s="70" t="s">
        <v>307</v>
      </c>
      <c r="C568" s="70" t="s">
        <v>31</v>
      </c>
      <c r="D568" s="105">
        <v>0</v>
      </c>
      <c r="E568" s="104">
        <v>0</v>
      </c>
      <c r="F568" s="104">
        <v>0</v>
      </c>
      <c r="G568" s="104">
        <v>0</v>
      </c>
      <c r="H568" s="104">
        <v>0</v>
      </c>
      <c r="I568" s="104">
        <v>0</v>
      </c>
      <c r="J568" s="104">
        <v>0</v>
      </c>
      <c r="K568" s="104">
        <v>0</v>
      </c>
      <c r="L568" s="104">
        <v>0</v>
      </c>
      <c r="M568" s="104">
        <v>0</v>
      </c>
      <c r="N568" s="104">
        <v>0</v>
      </c>
      <c r="O568" s="104">
        <v>0</v>
      </c>
      <c r="P568" s="104">
        <v>0</v>
      </c>
      <c r="Q568" s="104">
        <v>0</v>
      </c>
      <c r="R568" s="104">
        <v>0</v>
      </c>
      <c r="S568" s="25">
        <v>0</v>
      </c>
      <c r="T568" s="101" t="s">
        <v>32</v>
      </c>
      <c r="W568" s="2"/>
    </row>
    <row r="569" spans="1:27" ht="31.5" x14ac:dyDescent="0.25">
      <c r="A569" s="22" t="s">
        <v>1122</v>
      </c>
      <c r="B569" s="26" t="s">
        <v>314</v>
      </c>
      <c r="C569" s="24" t="s">
        <v>31</v>
      </c>
      <c r="D569" s="104">
        <f t="shared" ref="D569:R569" si="203">SUM(D570:D570)</f>
        <v>2.2270886779999999</v>
      </c>
      <c r="E569" s="104">
        <f t="shared" si="203"/>
        <v>2.1371173999999997</v>
      </c>
      <c r="F569" s="104">
        <f t="shared" si="203"/>
        <v>8.9971278000000154E-2</v>
      </c>
      <c r="G569" s="104">
        <f t="shared" si="203"/>
        <v>8.9971278000000002E-2</v>
      </c>
      <c r="H569" s="106">
        <f t="shared" si="203"/>
        <v>8.9971279999999987E-2</v>
      </c>
      <c r="I569" s="104">
        <f t="shared" si="203"/>
        <v>8.9971278000000002E-2</v>
      </c>
      <c r="J569" s="104">
        <f t="shared" si="203"/>
        <v>0.17770886999999999</v>
      </c>
      <c r="K569" s="104">
        <f t="shared" si="203"/>
        <v>0</v>
      </c>
      <c r="L569" s="104">
        <f t="shared" si="203"/>
        <v>-8.7737590000000004E-2</v>
      </c>
      <c r="M569" s="104">
        <f t="shared" si="203"/>
        <v>0</v>
      </c>
      <c r="N569" s="104">
        <f t="shared" si="203"/>
        <v>0</v>
      </c>
      <c r="O569" s="104">
        <f t="shared" si="203"/>
        <v>0</v>
      </c>
      <c r="P569" s="104">
        <f t="shared" si="203"/>
        <v>0</v>
      </c>
      <c r="Q569" s="104">
        <f t="shared" si="203"/>
        <v>-1.9999998324138346E-9</v>
      </c>
      <c r="R569" s="104">
        <f t="shared" si="203"/>
        <v>1.9999999850695005E-9</v>
      </c>
      <c r="S569" s="25">
        <f t="shared" si="193"/>
        <v>2.2229316172095504E-8</v>
      </c>
      <c r="T569" s="101" t="s">
        <v>32</v>
      </c>
      <c r="W569" s="2"/>
      <c r="Z569" s="27"/>
      <c r="AA569" s="27"/>
    </row>
    <row r="570" spans="1:27" ht="31.5" x14ac:dyDescent="0.25">
      <c r="A570" s="40" t="s">
        <v>1122</v>
      </c>
      <c r="B570" s="67" t="s">
        <v>1123</v>
      </c>
      <c r="C570" s="60" t="s">
        <v>1124</v>
      </c>
      <c r="D570" s="110">
        <v>2.2270886779999999</v>
      </c>
      <c r="E570" s="108">
        <v>2.1371173999999997</v>
      </c>
      <c r="F570" s="65">
        <f>D570-E570</f>
        <v>8.9971278000000154E-2</v>
      </c>
      <c r="G570" s="65">
        <f>I570+K570+M570+O570</f>
        <v>8.9971278000000002E-2</v>
      </c>
      <c r="H570" s="65">
        <f>J570+L570+N570+P570</f>
        <v>8.9971279999999987E-2</v>
      </c>
      <c r="I570" s="65">
        <v>8.9971278000000002E-2</v>
      </c>
      <c r="J570" s="65">
        <v>0.17770886999999999</v>
      </c>
      <c r="K570" s="65">
        <v>0</v>
      </c>
      <c r="L570" s="65">
        <v>-8.7737590000000004E-2</v>
      </c>
      <c r="M570" s="65">
        <v>0</v>
      </c>
      <c r="N570" s="65">
        <v>0</v>
      </c>
      <c r="O570" s="65">
        <v>0</v>
      </c>
      <c r="P570" s="65">
        <v>0</v>
      </c>
      <c r="Q570" s="65">
        <f>F570-H570</f>
        <v>-1.9999998324138346E-9</v>
      </c>
      <c r="R570" s="65">
        <f>H570-(I570+K570+M570+O570)</f>
        <v>1.9999999850695005E-9</v>
      </c>
      <c r="S570" s="113">
        <f t="shared" si="193"/>
        <v>2.2229316172095504E-8</v>
      </c>
      <c r="T570" s="49" t="s">
        <v>32</v>
      </c>
      <c r="W570" s="2"/>
      <c r="Z570" s="27"/>
      <c r="AA570" s="27"/>
    </row>
    <row r="571" spans="1:27" ht="47.25" x14ac:dyDescent="0.25">
      <c r="A571" s="22" t="s">
        <v>1125</v>
      </c>
      <c r="B571" s="26" t="s">
        <v>332</v>
      </c>
      <c r="C571" s="24" t="s">
        <v>31</v>
      </c>
      <c r="D571" s="104">
        <v>0</v>
      </c>
      <c r="E571" s="104">
        <v>0</v>
      </c>
      <c r="F571" s="104">
        <v>0</v>
      </c>
      <c r="G571" s="104">
        <v>0</v>
      </c>
      <c r="H571" s="106">
        <v>0</v>
      </c>
      <c r="I571" s="104">
        <v>0</v>
      </c>
      <c r="J571" s="104">
        <v>0</v>
      </c>
      <c r="K571" s="104">
        <v>0</v>
      </c>
      <c r="L571" s="104">
        <v>0</v>
      </c>
      <c r="M571" s="104">
        <v>0</v>
      </c>
      <c r="N571" s="104">
        <v>0</v>
      </c>
      <c r="O571" s="104">
        <v>0</v>
      </c>
      <c r="P571" s="104">
        <v>0</v>
      </c>
      <c r="Q571" s="104">
        <v>0</v>
      </c>
      <c r="R571" s="104">
        <v>0</v>
      </c>
      <c r="S571" s="25">
        <v>0</v>
      </c>
      <c r="T571" s="101" t="s">
        <v>32</v>
      </c>
      <c r="W571" s="2"/>
    </row>
    <row r="572" spans="1:27" ht="31.5" x14ac:dyDescent="0.25">
      <c r="A572" s="22" t="s">
        <v>1126</v>
      </c>
      <c r="B572" s="26" t="s">
        <v>334</v>
      </c>
      <c r="C572" s="24" t="s">
        <v>31</v>
      </c>
      <c r="D572" s="104">
        <f>SUM(D573:D580)</f>
        <v>72.502808820000013</v>
      </c>
      <c r="E572" s="104">
        <f t="shared" ref="E572:R572" si="204">SUM(E573:E580)</f>
        <v>2.10317</v>
      </c>
      <c r="F572" s="104">
        <f t="shared" si="204"/>
        <v>70.399638820000007</v>
      </c>
      <c r="G572" s="104">
        <f>SUM(G573:G580)</f>
        <v>38.701097479999994</v>
      </c>
      <c r="H572" s="104">
        <f t="shared" si="204"/>
        <v>3.7841035999999999</v>
      </c>
      <c r="I572" s="104">
        <f t="shared" si="204"/>
        <v>0.1035036</v>
      </c>
      <c r="J572" s="104">
        <f t="shared" si="204"/>
        <v>0.1035036</v>
      </c>
      <c r="K572" s="104">
        <f t="shared" si="204"/>
        <v>3.592778</v>
      </c>
      <c r="L572" s="104">
        <f t="shared" si="204"/>
        <v>3.5815999999999999</v>
      </c>
      <c r="M572" s="104">
        <f t="shared" si="204"/>
        <v>0</v>
      </c>
      <c r="N572" s="104">
        <f t="shared" si="204"/>
        <v>0</v>
      </c>
      <c r="O572" s="104">
        <f t="shared" si="204"/>
        <v>35.004815879999995</v>
      </c>
      <c r="P572" s="104">
        <f t="shared" si="204"/>
        <v>9.9000000000000005E-2</v>
      </c>
      <c r="Q572" s="104">
        <f t="shared" si="204"/>
        <v>66.615535219999998</v>
      </c>
      <c r="R572" s="104">
        <f t="shared" si="204"/>
        <v>-34.91699388</v>
      </c>
      <c r="S572" s="25">
        <f t="shared" si="193"/>
        <v>-0.90222231806331721</v>
      </c>
      <c r="T572" s="28" t="s">
        <v>32</v>
      </c>
      <c r="W572" s="2"/>
    </row>
    <row r="573" spans="1:27" ht="63" x14ac:dyDescent="0.25">
      <c r="A573" s="43" t="s">
        <v>1126</v>
      </c>
      <c r="B573" s="73" t="s">
        <v>1127</v>
      </c>
      <c r="C573" s="91" t="s">
        <v>1128</v>
      </c>
      <c r="D573" s="65">
        <v>2.4000035999999998</v>
      </c>
      <c r="E573" s="65">
        <v>2.01267</v>
      </c>
      <c r="F573" s="65">
        <v>0.38733359999999983</v>
      </c>
      <c r="G573" s="65">
        <f t="shared" ref="G573:H580" si="205">I573+K573+M573+O573</f>
        <v>0.32277800000000001</v>
      </c>
      <c r="H573" s="65">
        <f t="shared" si="205"/>
        <v>0.31160000000000004</v>
      </c>
      <c r="I573" s="65">
        <v>0</v>
      </c>
      <c r="J573" s="65">
        <v>0</v>
      </c>
      <c r="K573" s="65">
        <v>0.32277800000000001</v>
      </c>
      <c r="L573" s="65">
        <v>0.31160000000000004</v>
      </c>
      <c r="M573" s="65">
        <v>0</v>
      </c>
      <c r="N573" s="65">
        <v>0</v>
      </c>
      <c r="O573" s="65">
        <v>0</v>
      </c>
      <c r="P573" s="65">
        <v>0</v>
      </c>
      <c r="Q573" s="65">
        <f t="shared" ref="Q573:Q580" si="206">F573-H573</f>
        <v>7.573359999999979E-2</v>
      </c>
      <c r="R573" s="65">
        <f t="shared" ref="R573:R580" si="207">H573-(I573+K573+M573+O573)</f>
        <v>-1.1177999999999966E-2</v>
      </c>
      <c r="S573" s="113">
        <f t="shared" si="193"/>
        <v>-3.4630612990972018E-2</v>
      </c>
      <c r="T573" s="49" t="s">
        <v>32</v>
      </c>
      <c r="W573" s="2"/>
    </row>
    <row r="574" spans="1:27" ht="47.25" x14ac:dyDescent="0.25">
      <c r="A574" s="43" t="s">
        <v>1126</v>
      </c>
      <c r="B574" s="73" t="s">
        <v>1129</v>
      </c>
      <c r="C574" s="91" t="s">
        <v>1130</v>
      </c>
      <c r="D574" s="65">
        <v>62.743985739999999</v>
      </c>
      <c r="E574" s="65">
        <v>0</v>
      </c>
      <c r="F574" s="65">
        <v>62.743985739999999</v>
      </c>
      <c r="G574" s="65">
        <f t="shared" si="205"/>
        <v>31.11</v>
      </c>
      <c r="H574" s="65">
        <f t="shared" si="205"/>
        <v>0</v>
      </c>
      <c r="I574" s="65">
        <v>0</v>
      </c>
      <c r="J574" s="65">
        <v>0</v>
      </c>
      <c r="K574" s="65">
        <v>0</v>
      </c>
      <c r="L574" s="65">
        <v>0</v>
      </c>
      <c r="M574" s="65">
        <v>0</v>
      </c>
      <c r="N574" s="65">
        <v>0</v>
      </c>
      <c r="O574" s="65">
        <v>31.11</v>
      </c>
      <c r="P574" s="65">
        <v>0</v>
      </c>
      <c r="Q574" s="65">
        <f t="shared" si="206"/>
        <v>62.743985739999999</v>
      </c>
      <c r="R574" s="65">
        <f t="shared" si="207"/>
        <v>-31.11</v>
      </c>
      <c r="S574" s="113">
        <f t="shared" si="193"/>
        <v>-1</v>
      </c>
      <c r="T574" s="64" t="s">
        <v>1131</v>
      </c>
      <c r="W574" s="2"/>
    </row>
    <row r="575" spans="1:27" ht="31.5" x14ac:dyDescent="0.25">
      <c r="A575" s="43" t="s">
        <v>1126</v>
      </c>
      <c r="B575" s="73" t="s">
        <v>1132</v>
      </c>
      <c r="C575" s="91" t="s">
        <v>1133</v>
      </c>
      <c r="D575" s="65" t="s">
        <v>32</v>
      </c>
      <c r="E575" s="65" t="s">
        <v>32</v>
      </c>
      <c r="F575" s="65" t="s">
        <v>32</v>
      </c>
      <c r="G575" s="65" t="s">
        <v>32</v>
      </c>
      <c r="H575" s="65">
        <v>0</v>
      </c>
      <c r="I575" s="65" t="s">
        <v>32</v>
      </c>
      <c r="J575" s="65">
        <v>0</v>
      </c>
      <c r="K575" s="65" t="s">
        <v>32</v>
      </c>
      <c r="L575" s="65">
        <v>0</v>
      </c>
      <c r="M575" s="65" t="s">
        <v>32</v>
      </c>
      <c r="N575" s="65">
        <v>0</v>
      </c>
      <c r="O575" s="65" t="s">
        <v>32</v>
      </c>
      <c r="P575" s="65">
        <v>0</v>
      </c>
      <c r="Q575" s="65" t="s">
        <v>32</v>
      </c>
      <c r="R575" s="65" t="s">
        <v>32</v>
      </c>
      <c r="S575" s="113" t="s">
        <v>32</v>
      </c>
      <c r="T575" s="49" t="s">
        <v>359</v>
      </c>
      <c r="W575" s="2"/>
    </row>
    <row r="576" spans="1:27" ht="31.5" x14ac:dyDescent="0.25">
      <c r="A576" s="43" t="s">
        <v>1126</v>
      </c>
      <c r="B576" s="73" t="s">
        <v>1134</v>
      </c>
      <c r="C576" s="91" t="s">
        <v>1135</v>
      </c>
      <c r="D576" s="65">
        <v>2.6540335799999997</v>
      </c>
      <c r="E576" s="65">
        <v>0</v>
      </c>
      <c r="F576" s="65">
        <v>2.6540335799999997</v>
      </c>
      <c r="G576" s="65">
        <f t="shared" si="205"/>
        <v>2.6540335799999997</v>
      </c>
      <c r="H576" s="65">
        <f t="shared" si="205"/>
        <v>0</v>
      </c>
      <c r="I576" s="65">
        <v>0</v>
      </c>
      <c r="J576" s="65">
        <v>0</v>
      </c>
      <c r="K576" s="65">
        <v>0</v>
      </c>
      <c r="L576" s="65">
        <v>0</v>
      </c>
      <c r="M576" s="65">
        <v>0</v>
      </c>
      <c r="N576" s="65">
        <v>0</v>
      </c>
      <c r="O576" s="65">
        <v>2.6540335799999997</v>
      </c>
      <c r="P576" s="65">
        <v>0</v>
      </c>
      <c r="Q576" s="65">
        <f t="shared" si="206"/>
        <v>2.6540335799999997</v>
      </c>
      <c r="R576" s="65">
        <f t="shared" si="207"/>
        <v>-2.6540335799999997</v>
      </c>
      <c r="S576" s="113">
        <f t="shared" si="193"/>
        <v>-1</v>
      </c>
      <c r="T576" s="64" t="s">
        <v>1136</v>
      </c>
      <c r="W576" s="2"/>
    </row>
    <row r="577" spans="1:23" ht="31.5" x14ac:dyDescent="0.25">
      <c r="A577" s="43" t="s">
        <v>1126</v>
      </c>
      <c r="B577" s="73" t="s">
        <v>1137</v>
      </c>
      <c r="C577" s="91" t="s">
        <v>1138</v>
      </c>
      <c r="D577" s="65">
        <v>4.0895999999999999</v>
      </c>
      <c r="E577" s="65">
        <v>0</v>
      </c>
      <c r="F577" s="65">
        <v>4.0895999999999999</v>
      </c>
      <c r="G577" s="65">
        <f t="shared" si="205"/>
        <v>4.0895999999999999</v>
      </c>
      <c r="H577" s="65">
        <f t="shared" si="205"/>
        <v>3.27</v>
      </c>
      <c r="I577" s="65">
        <v>0</v>
      </c>
      <c r="J577" s="65">
        <v>0</v>
      </c>
      <c r="K577" s="65">
        <v>3.27</v>
      </c>
      <c r="L577" s="65">
        <v>3.27</v>
      </c>
      <c r="M577" s="65">
        <v>0</v>
      </c>
      <c r="N577" s="65">
        <v>0</v>
      </c>
      <c r="O577" s="65">
        <v>0.81959999999999988</v>
      </c>
      <c r="P577" s="65">
        <v>0</v>
      </c>
      <c r="Q577" s="65">
        <f t="shared" si="206"/>
        <v>0.81959999999999988</v>
      </c>
      <c r="R577" s="65">
        <f t="shared" si="207"/>
        <v>-0.81959999999999988</v>
      </c>
      <c r="S577" s="113">
        <f t="shared" si="193"/>
        <v>-0.20041079812206569</v>
      </c>
      <c r="T577" s="64" t="s">
        <v>1139</v>
      </c>
      <c r="W577" s="2"/>
    </row>
    <row r="578" spans="1:23" ht="31.5" x14ac:dyDescent="0.25">
      <c r="A578" s="43" t="s">
        <v>1126</v>
      </c>
      <c r="B578" s="73" t="s">
        <v>1140</v>
      </c>
      <c r="C578" s="91" t="s">
        <v>1141</v>
      </c>
      <c r="D578" s="65">
        <v>0.32606679999999999</v>
      </c>
      <c r="E578" s="65">
        <v>0</v>
      </c>
      <c r="F578" s="65">
        <v>0.32606679999999999</v>
      </c>
      <c r="G578" s="65">
        <f t="shared" si="205"/>
        <v>0.32606679999999999</v>
      </c>
      <c r="H578" s="65">
        <f t="shared" si="205"/>
        <v>0</v>
      </c>
      <c r="I578" s="65">
        <v>0</v>
      </c>
      <c r="J578" s="65">
        <v>0</v>
      </c>
      <c r="K578" s="65">
        <v>0</v>
      </c>
      <c r="L578" s="65">
        <v>0</v>
      </c>
      <c r="M578" s="65">
        <v>0</v>
      </c>
      <c r="N578" s="65">
        <v>0</v>
      </c>
      <c r="O578" s="65">
        <v>0.32606679999999999</v>
      </c>
      <c r="P578" s="65">
        <v>0</v>
      </c>
      <c r="Q578" s="65">
        <f t="shared" si="206"/>
        <v>0.32606679999999999</v>
      </c>
      <c r="R578" s="65">
        <f t="shared" si="207"/>
        <v>-0.32606679999999999</v>
      </c>
      <c r="S578" s="113">
        <f t="shared" si="193"/>
        <v>-1</v>
      </c>
      <c r="T578" s="64" t="s">
        <v>1142</v>
      </c>
      <c r="W578" s="2"/>
    </row>
    <row r="579" spans="1:23" ht="31.5" x14ac:dyDescent="0.25">
      <c r="A579" s="43" t="s">
        <v>1126</v>
      </c>
      <c r="B579" s="73" t="s">
        <v>1143</v>
      </c>
      <c r="C579" s="91" t="s">
        <v>1144</v>
      </c>
      <c r="D579" s="65">
        <v>0.1035036</v>
      </c>
      <c r="E579" s="65">
        <v>0</v>
      </c>
      <c r="F579" s="65">
        <v>0.1035036</v>
      </c>
      <c r="G579" s="65">
        <f t="shared" si="205"/>
        <v>0.1035036</v>
      </c>
      <c r="H579" s="65">
        <f t="shared" si="205"/>
        <v>0.1035036</v>
      </c>
      <c r="I579" s="65">
        <v>0.1035036</v>
      </c>
      <c r="J579" s="65">
        <v>0.1035036</v>
      </c>
      <c r="K579" s="65">
        <v>0</v>
      </c>
      <c r="L579" s="65">
        <v>0</v>
      </c>
      <c r="M579" s="65">
        <v>0</v>
      </c>
      <c r="N579" s="65">
        <v>0</v>
      </c>
      <c r="O579" s="65">
        <v>0</v>
      </c>
      <c r="P579" s="65">
        <v>0</v>
      </c>
      <c r="Q579" s="65">
        <f t="shared" si="206"/>
        <v>0</v>
      </c>
      <c r="R579" s="65">
        <f t="shared" si="207"/>
        <v>0</v>
      </c>
      <c r="S579" s="113">
        <f t="shared" si="193"/>
        <v>0</v>
      </c>
      <c r="T579" s="49" t="s">
        <v>32</v>
      </c>
      <c r="W579" s="2"/>
    </row>
    <row r="580" spans="1:23" ht="31.5" x14ac:dyDescent="0.25">
      <c r="A580" s="43" t="s">
        <v>1126</v>
      </c>
      <c r="B580" s="73" t="s">
        <v>1145</v>
      </c>
      <c r="C580" s="91" t="s">
        <v>1146</v>
      </c>
      <c r="D580" s="65">
        <v>0.18561549999999999</v>
      </c>
      <c r="E580" s="65">
        <v>9.0499999999999997E-2</v>
      </c>
      <c r="F580" s="65">
        <v>9.5115499999999992E-2</v>
      </c>
      <c r="G580" s="65">
        <f t="shared" si="205"/>
        <v>9.5115499999999992E-2</v>
      </c>
      <c r="H580" s="65">
        <f t="shared" si="205"/>
        <v>9.9000000000000005E-2</v>
      </c>
      <c r="I580" s="65">
        <v>0</v>
      </c>
      <c r="J580" s="65">
        <v>0</v>
      </c>
      <c r="K580" s="65">
        <v>0</v>
      </c>
      <c r="L580" s="65">
        <v>0</v>
      </c>
      <c r="M580" s="65">
        <v>0</v>
      </c>
      <c r="N580" s="65">
        <v>0</v>
      </c>
      <c r="O580" s="65">
        <v>9.5115499999999992E-2</v>
      </c>
      <c r="P580" s="65">
        <v>9.9000000000000005E-2</v>
      </c>
      <c r="Q580" s="65">
        <f t="shared" si="206"/>
        <v>-3.8845000000000129E-3</v>
      </c>
      <c r="R580" s="65">
        <f t="shared" si="207"/>
        <v>3.8845000000000129E-3</v>
      </c>
      <c r="S580" s="113">
        <f t="shared" si="193"/>
        <v>4.0839821059659186E-2</v>
      </c>
      <c r="T580" s="49" t="s">
        <v>32</v>
      </c>
      <c r="W580" s="2"/>
    </row>
    <row r="581" spans="1:23" x14ac:dyDescent="0.25">
      <c r="A581" s="22" t="s">
        <v>1147</v>
      </c>
      <c r="B581" s="34" t="s">
        <v>1148</v>
      </c>
      <c r="C581" s="34" t="s">
        <v>31</v>
      </c>
      <c r="D581" s="112">
        <f t="shared" ref="D581:R581" si="208">SUM(D582,D597,D602,D611,D618,D623,D624)</f>
        <v>691.15861575802228</v>
      </c>
      <c r="E581" s="104">
        <f t="shared" si="208"/>
        <v>127.46170387000004</v>
      </c>
      <c r="F581" s="104">
        <f t="shared" si="208"/>
        <v>563.69691188802221</v>
      </c>
      <c r="G581" s="104">
        <f t="shared" si="208"/>
        <v>59.480599190000007</v>
      </c>
      <c r="H581" s="104">
        <f t="shared" si="208"/>
        <v>35.929643900000009</v>
      </c>
      <c r="I581" s="104">
        <f t="shared" si="208"/>
        <v>5.59184898</v>
      </c>
      <c r="J581" s="104">
        <f t="shared" si="208"/>
        <v>5.5918489899999999</v>
      </c>
      <c r="K581" s="104">
        <f t="shared" si="208"/>
        <v>9.9559564500000022</v>
      </c>
      <c r="L581" s="104">
        <f t="shared" si="208"/>
        <v>9.9559564500000022</v>
      </c>
      <c r="M581" s="104">
        <f t="shared" si="208"/>
        <v>8.654480699999997</v>
      </c>
      <c r="N581" s="104">
        <f t="shared" si="208"/>
        <v>8.6544807000000006</v>
      </c>
      <c r="O581" s="104">
        <f t="shared" si="208"/>
        <v>35.278313060000002</v>
      </c>
      <c r="P581" s="104">
        <f t="shared" si="208"/>
        <v>11.72735776</v>
      </c>
      <c r="Q581" s="104">
        <f t="shared" si="208"/>
        <v>527.76726798802224</v>
      </c>
      <c r="R581" s="104">
        <f t="shared" si="208"/>
        <v>-23.550955289999997</v>
      </c>
      <c r="S581" s="25">
        <f t="shared" si="193"/>
        <v>-0.39594347754922132</v>
      </c>
      <c r="T581" s="101" t="s">
        <v>32</v>
      </c>
      <c r="W581" s="2"/>
    </row>
    <row r="582" spans="1:23" ht="31.5" x14ac:dyDescent="0.25">
      <c r="A582" s="22" t="s">
        <v>1149</v>
      </c>
      <c r="B582" s="23" t="s">
        <v>50</v>
      </c>
      <c r="C582" s="24" t="s">
        <v>31</v>
      </c>
      <c r="D582" s="104">
        <f>SUM(D583,D586,D589,D596)</f>
        <v>383.18020207102234</v>
      </c>
      <c r="E582" s="104">
        <f t="shared" ref="E582:R582" si="209">E583+E586+E589+E596</f>
        <v>76.501656720000028</v>
      </c>
      <c r="F582" s="104">
        <f t="shared" si="209"/>
        <v>306.67854535102231</v>
      </c>
      <c r="G582" s="104">
        <f t="shared" si="209"/>
        <v>17.40006</v>
      </c>
      <c r="H582" s="104">
        <f t="shared" si="209"/>
        <v>1.6395235000000001</v>
      </c>
      <c r="I582" s="104">
        <f t="shared" si="209"/>
        <v>0</v>
      </c>
      <c r="J582" s="104">
        <f t="shared" si="209"/>
        <v>0</v>
      </c>
      <c r="K582" s="104">
        <f t="shared" si="209"/>
        <v>0.73801483000000001</v>
      </c>
      <c r="L582" s="104">
        <f t="shared" si="209"/>
        <v>0.73801483000000001</v>
      </c>
      <c r="M582" s="104">
        <f t="shared" si="209"/>
        <v>0.29471735999999993</v>
      </c>
      <c r="N582" s="104">
        <f t="shared" si="209"/>
        <v>0.29471735999999998</v>
      </c>
      <c r="O582" s="104">
        <f t="shared" si="209"/>
        <v>16.367327809999999</v>
      </c>
      <c r="P582" s="104">
        <f t="shared" si="209"/>
        <v>0.60679131000000008</v>
      </c>
      <c r="Q582" s="104">
        <f t="shared" si="209"/>
        <v>305.03902185102231</v>
      </c>
      <c r="R582" s="104">
        <f t="shared" si="209"/>
        <v>-15.760536500000001</v>
      </c>
      <c r="S582" s="25">
        <f t="shared" si="193"/>
        <v>-0.90577483640861012</v>
      </c>
      <c r="T582" s="101" t="s">
        <v>32</v>
      </c>
      <c r="W582" s="2"/>
    </row>
    <row r="583" spans="1:23" ht="94.5" x14ac:dyDescent="0.25">
      <c r="A583" s="26" t="s">
        <v>1150</v>
      </c>
      <c r="B583" s="26" t="s">
        <v>52</v>
      </c>
      <c r="C583" s="24" t="s">
        <v>31</v>
      </c>
      <c r="D583" s="104">
        <f t="shared" ref="D583:R583" si="210">D584+D585</f>
        <v>0</v>
      </c>
      <c r="E583" s="104">
        <f t="shared" si="210"/>
        <v>0</v>
      </c>
      <c r="F583" s="104">
        <f t="shared" si="210"/>
        <v>0</v>
      </c>
      <c r="G583" s="104">
        <f t="shared" si="210"/>
        <v>0</v>
      </c>
      <c r="H583" s="104">
        <f t="shared" si="210"/>
        <v>0</v>
      </c>
      <c r="I583" s="104">
        <f t="shared" si="210"/>
        <v>0</v>
      </c>
      <c r="J583" s="104">
        <f t="shared" si="210"/>
        <v>0</v>
      </c>
      <c r="K583" s="104">
        <f t="shared" si="210"/>
        <v>0</v>
      </c>
      <c r="L583" s="104">
        <f t="shared" si="210"/>
        <v>0</v>
      </c>
      <c r="M583" s="104">
        <f t="shared" si="210"/>
        <v>0</v>
      </c>
      <c r="N583" s="104">
        <f t="shared" si="210"/>
        <v>0</v>
      </c>
      <c r="O583" s="104">
        <f t="shared" si="210"/>
        <v>0</v>
      </c>
      <c r="P583" s="104">
        <f t="shared" si="210"/>
        <v>0</v>
      </c>
      <c r="Q583" s="104">
        <f t="shared" si="210"/>
        <v>0</v>
      </c>
      <c r="R583" s="104">
        <f t="shared" si="210"/>
        <v>0</v>
      </c>
      <c r="S583" s="25">
        <v>0</v>
      </c>
      <c r="T583" s="101" t="s">
        <v>32</v>
      </c>
      <c r="W583" s="2"/>
    </row>
    <row r="584" spans="1:23" ht="31.5" x14ac:dyDescent="0.25">
      <c r="A584" s="26" t="s">
        <v>1151</v>
      </c>
      <c r="B584" s="26" t="s">
        <v>59</v>
      </c>
      <c r="C584" s="24" t="s">
        <v>31</v>
      </c>
      <c r="D584" s="104">
        <v>0</v>
      </c>
      <c r="E584" s="104">
        <v>0</v>
      </c>
      <c r="F584" s="104">
        <v>0</v>
      </c>
      <c r="G584" s="104">
        <v>0</v>
      </c>
      <c r="H584" s="104">
        <v>0</v>
      </c>
      <c r="I584" s="104">
        <v>0</v>
      </c>
      <c r="J584" s="104">
        <v>0</v>
      </c>
      <c r="K584" s="104">
        <v>0</v>
      </c>
      <c r="L584" s="104">
        <v>0</v>
      </c>
      <c r="M584" s="104">
        <v>0</v>
      </c>
      <c r="N584" s="104">
        <v>0</v>
      </c>
      <c r="O584" s="104">
        <v>0</v>
      </c>
      <c r="P584" s="104">
        <v>0</v>
      </c>
      <c r="Q584" s="104">
        <v>0</v>
      </c>
      <c r="R584" s="104">
        <v>0</v>
      </c>
      <c r="S584" s="25">
        <v>0</v>
      </c>
      <c r="T584" s="101" t="s">
        <v>32</v>
      </c>
      <c r="W584" s="2"/>
    </row>
    <row r="585" spans="1:23" ht="31.5" x14ac:dyDescent="0.25">
      <c r="A585" s="26" t="s">
        <v>1152</v>
      </c>
      <c r="B585" s="26" t="s">
        <v>59</v>
      </c>
      <c r="C585" s="24" t="s">
        <v>31</v>
      </c>
      <c r="D585" s="104">
        <v>0</v>
      </c>
      <c r="E585" s="104">
        <v>0</v>
      </c>
      <c r="F585" s="104">
        <v>0</v>
      </c>
      <c r="G585" s="104">
        <v>0</v>
      </c>
      <c r="H585" s="104">
        <v>0</v>
      </c>
      <c r="I585" s="104">
        <v>0</v>
      </c>
      <c r="J585" s="104">
        <v>0</v>
      </c>
      <c r="K585" s="104">
        <v>0</v>
      </c>
      <c r="L585" s="104">
        <v>0</v>
      </c>
      <c r="M585" s="104">
        <v>0</v>
      </c>
      <c r="N585" s="104">
        <v>0</v>
      </c>
      <c r="O585" s="104">
        <v>0</v>
      </c>
      <c r="P585" s="104">
        <v>0</v>
      </c>
      <c r="Q585" s="104">
        <v>0</v>
      </c>
      <c r="R585" s="104">
        <v>0</v>
      </c>
      <c r="S585" s="25">
        <v>0</v>
      </c>
      <c r="T585" s="101" t="s">
        <v>32</v>
      </c>
      <c r="W585" s="2"/>
    </row>
    <row r="586" spans="1:23" ht="47.25" x14ac:dyDescent="0.25">
      <c r="A586" s="22" t="s">
        <v>1153</v>
      </c>
      <c r="B586" s="26" t="s">
        <v>61</v>
      </c>
      <c r="C586" s="24" t="s">
        <v>31</v>
      </c>
      <c r="D586" s="104">
        <f t="shared" ref="D586:R586" si="211">D587+D588</f>
        <v>0</v>
      </c>
      <c r="E586" s="104">
        <f t="shared" si="211"/>
        <v>0</v>
      </c>
      <c r="F586" s="104">
        <f t="shared" si="211"/>
        <v>0</v>
      </c>
      <c r="G586" s="104">
        <f t="shared" si="211"/>
        <v>0</v>
      </c>
      <c r="H586" s="104">
        <f t="shared" si="211"/>
        <v>0</v>
      </c>
      <c r="I586" s="104">
        <f t="shared" si="211"/>
        <v>0</v>
      </c>
      <c r="J586" s="104">
        <f t="shared" si="211"/>
        <v>0</v>
      </c>
      <c r="K586" s="104">
        <f t="shared" si="211"/>
        <v>0</v>
      </c>
      <c r="L586" s="104">
        <f t="shared" si="211"/>
        <v>0</v>
      </c>
      <c r="M586" s="104">
        <f t="shared" si="211"/>
        <v>0</v>
      </c>
      <c r="N586" s="104">
        <f t="shared" si="211"/>
        <v>0</v>
      </c>
      <c r="O586" s="104">
        <f t="shared" si="211"/>
        <v>0</v>
      </c>
      <c r="P586" s="104">
        <f t="shared" si="211"/>
        <v>0</v>
      </c>
      <c r="Q586" s="104">
        <f t="shared" si="211"/>
        <v>0</v>
      </c>
      <c r="R586" s="104">
        <f t="shared" si="211"/>
        <v>0</v>
      </c>
      <c r="S586" s="25">
        <v>0</v>
      </c>
      <c r="T586" s="101" t="s">
        <v>32</v>
      </c>
      <c r="W586" s="2"/>
    </row>
    <row r="587" spans="1:23" ht="47.25" x14ac:dyDescent="0.25">
      <c r="A587" s="22" t="s">
        <v>1154</v>
      </c>
      <c r="B587" s="26" t="s">
        <v>1003</v>
      </c>
      <c r="C587" s="24" t="s">
        <v>31</v>
      </c>
      <c r="D587" s="104">
        <v>0</v>
      </c>
      <c r="E587" s="104">
        <v>0</v>
      </c>
      <c r="F587" s="104">
        <v>0</v>
      </c>
      <c r="G587" s="104">
        <v>0</v>
      </c>
      <c r="H587" s="104">
        <v>0</v>
      </c>
      <c r="I587" s="104">
        <v>0</v>
      </c>
      <c r="J587" s="104">
        <v>0</v>
      </c>
      <c r="K587" s="104">
        <v>0</v>
      </c>
      <c r="L587" s="104">
        <v>0</v>
      </c>
      <c r="M587" s="104">
        <v>0</v>
      </c>
      <c r="N587" s="104">
        <v>0</v>
      </c>
      <c r="O587" s="104">
        <v>0</v>
      </c>
      <c r="P587" s="104">
        <v>0</v>
      </c>
      <c r="Q587" s="104">
        <v>0</v>
      </c>
      <c r="R587" s="104">
        <v>0</v>
      </c>
      <c r="S587" s="25">
        <v>0</v>
      </c>
      <c r="T587" s="101" t="s">
        <v>32</v>
      </c>
      <c r="W587" s="2"/>
    </row>
    <row r="588" spans="1:23" ht="31.5" x14ac:dyDescent="0.25">
      <c r="A588" s="22" t="s">
        <v>1155</v>
      </c>
      <c r="B588" s="26" t="s">
        <v>59</v>
      </c>
      <c r="C588" s="24" t="s">
        <v>31</v>
      </c>
      <c r="D588" s="104">
        <v>0</v>
      </c>
      <c r="E588" s="104">
        <v>0</v>
      </c>
      <c r="F588" s="104">
        <v>0</v>
      </c>
      <c r="G588" s="104">
        <v>0</v>
      </c>
      <c r="H588" s="104">
        <v>0</v>
      </c>
      <c r="I588" s="104">
        <v>0</v>
      </c>
      <c r="J588" s="104">
        <v>0</v>
      </c>
      <c r="K588" s="104">
        <v>0</v>
      </c>
      <c r="L588" s="104">
        <v>0</v>
      </c>
      <c r="M588" s="104">
        <v>0</v>
      </c>
      <c r="N588" s="104">
        <v>0</v>
      </c>
      <c r="O588" s="104">
        <v>0</v>
      </c>
      <c r="P588" s="104">
        <v>0</v>
      </c>
      <c r="Q588" s="104">
        <v>0</v>
      </c>
      <c r="R588" s="104">
        <v>0</v>
      </c>
      <c r="S588" s="25">
        <v>0</v>
      </c>
      <c r="T588" s="101" t="s">
        <v>32</v>
      </c>
      <c r="W588" s="2"/>
    </row>
    <row r="589" spans="1:23" ht="63" x14ac:dyDescent="0.25">
      <c r="A589" s="22" t="s">
        <v>1156</v>
      </c>
      <c r="B589" s="26" t="s">
        <v>65</v>
      </c>
      <c r="C589" s="24" t="s">
        <v>31</v>
      </c>
      <c r="D589" s="104">
        <f>SUM(D590,D591,D592,D593,D594)</f>
        <v>383.18020207102234</v>
      </c>
      <c r="E589" s="104">
        <f t="shared" ref="E589:R589" si="212">E590+E591+E592+E593+E594</f>
        <v>76.501656720000028</v>
      </c>
      <c r="F589" s="104">
        <f t="shared" si="212"/>
        <v>306.67854535102231</v>
      </c>
      <c r="G589" s="104">
        <f t="shared" si="212"/>
        <v>17.40006</v>
      </c>
      <c r="H589" s="104">
        <f t="shared" si="212"/>
        <v>1.6395235000000001</v>
      </c>
      <c r="I589" s="104">
        <f t="shared" si="212"/>
        <v>0</v>
      </c>
      <c r="J589" s="104">
        <f t="shared" si="212"/>
        <v>0</v>
      </c>
      <c r="K589" s="104">
        <f t="shared" si="212"/>
        <v>0.73801483000000001</v>
      </c>
      <c r="L589" s="104">
        <f t="shared" si="212"/>
        <v>0.73801483000000001</v>
      </c>
      <c r="M589" s="104">
        <f t="shared" si="212"/>
        <v>0.29471735999999993</v>
      </c>
      <c r="N589" s="104">
        <f t="shared" si="212"/>
        <v>0.29471735999999998</v>
      </c>
      <c r="O589" s="104">
        <f t="shared" si="212"/>
        <v>16.367327809999999</v>
      </c>
      <c r="P589" s="104">
        <f t="shared" si="212"/>
        <v>0.60679131000000008</v>
      </c>
      <c r="Q589" s="104">
        <f t="shared" si="212"/>
        <v>305.03902185102231</v>
      </c>
      <c r="R589" s="104">
        <f t="shared" si="212"/>
        <v>-15.760536500000001</v>
      </c>
      <c r="S589" s="25">
        <f t="shared" si="193"/>
        <v>-0.90577483640861012</v>
      </c>
      <c r="T589" s="101" t="s">
        <v>32</v>
      </c>
      <c r="W589" s="2"/>
    </row>
    <row r="590" spans="1:23" ht="78.75" x14ac:dyDescent="0.25">
      <c r="A590" s="22" t="s">
        <v>1157</v>
      </c>
      <c r="B590" s="26" t="s">
        <v>67</v>
      </c>
      <c r="C590" s="24" t="s">
        <v>31</v>
      </c>
      <c r="D590" s="104">
        <v>0</v>
      </c>
      <c r="E590" s="104">
        <v>0</v>
      </c>
      <c r="F590" s="104">
        <v>0</v>
      </c>
      <c r="G590" s="104">
        <v>0</v>
      </c>
      <c r="H590" s="104">
        <v>0</v>
      </c>
      <c r="I590" s="104">
        <v>0</v>
      </c>
      <c r="J590" s="104">
        <v>0</v>
      </c>
      <c r="K590" s="104">
        <v>0</v>
      </c>
      <c r="L590" s="104">
        <v>0</v>
      </c>
      <c r="M590" s="104">
        <v>0</v>
      </c>
      <c r="N590" s="104">
        <v>0</v>
      </c>
      <c r="O590" s="104">
        <v>0</v>
      </c>
      <c r="P590" s="104">
        <v>0</v>
      </c>
      <c r="Q590" s="104">
        <v>0</v>
      </c>
      <c r="R590" s="104">
        <v>0</v>
      </c>
      <c r="S590" s="25">
        <v>0</v>
      </c>
      <c r="T590" s="101" t="s">
        <v>32</v>
      </c>
      <c r="W590" s="2"/>
    </row>
    <row r="591" spans="1:23" ht="94.5" x14ac:dyDescent="0.25">
      <c r="A591" s="22" t="s">
        <v>1158</v>
      </c>
      <c r="B591" s="34" t="s">
        <v>69</v>
      </c>
      <c r="C591" s="34" t="s">
        <v>31</v>
      </c>
      <c r="D591" s="105">
        <v>0</v>
      </c>
      <c r="E591" s="104">
        <v>0</v>
      </c>
      <c r="F591" s="104">
        <v>0</v>
      </c>
      <c r="G591" s="104">
        <v>0</v>
      </c>
      <c r="H591" s="104">
        <v>0</v>
      </c>
      <c r="I591" s="104">
        <v>0</v>
      </c>
      <c r="J591" s="104">
        <v>0</v>
      </c>
      <c r="K591" s="104">
        <v>0</v>
      </c>
      <c r="L591" s="104">
        <v>0</v>
      </c>
      <c r="M591" s="104">
        <v>0</v>
      </c>
      <c r="N591" s="104">
        <v>0</v>
      </c>
      <c r="O591" s="104">
        <v>0</v>
      </c>
      <c r="P591" s="104">
        <v>0</v>
      </c>
      <c r="Q591" s="104">
        <v>0</v>
      </c>
      <c r="R591" s="104">
        <v>0</v>
      </c>
      <c r="S591" s="25">
        <v>0</v>
      </c>
      <c r="T591" s="101" t="s">
        <v>32</v>
      </c>
      <c r="W591" s="2"/>
    </row>
    <row r="592" spans="1:23" ht="78.75" x14ac:dyDescent="0.25">
      <c r="A592" s="22" t="s">
        <v>1159</v>
      </c>
      <c r="B592" s="23" t="s">
        <v>71</v>
      </c>
      <c r="C592" s="24" t="s">
        <v>31</v>
      </c>
      <c r="D592" s="104">
        <v>0</v>
      </c>
      <c r="E592" s="104">
        <v>0</v>
      </c>
      <c r="F592" s="104">
        <v>0</v>
      </c>
      <c r="G592" s="104">
        <v>0</v>
      </c>
      <c r="H592" s="104">
        <v>0</v>
      </c>
      <c r="I592" s="104">
        <v>0</v>
      </c>
      <c r="J592" s="104">
        <v>0</v>
      </c>
      <c r="K592" s="104">
        <v>0</v>
      </c>
      <c r="L592" s="104">
        <v>0</v>
      </c>
      <c r="M592" s="104">
        <v>0</v>
      </c>
      <c r="N592" s="104">
        <v>0</v>
      </c>
      <c r="O592" s="104">
        <v>0</v>
      </c>
      <c r="P592" s="104">
        <v>0</v>
      </c>
      <c r="Q592" s="104">
        <v>0</v>
      </c>
      <c r="R592" s="104">
        <v>0</v>
      </c>
      <c r="S592" s="25">
        <v>0</v>
      </c>
      <c r="T592" s="101" t="s">
        <v>32</v>
      </c>
      <c r="W592" s="2"/>
    </row>
    <row r="593" spans="1:27" ht="110.25" x14ac:dyDescent="0.25">
      <c r="A593" s="22" t="s">
        <v>1160</v>
      </c>
      <c r="B593" s="23" t="s">
        <v>75</v>
      </c>
      <c r="C593" s="24" t="s">
        <v>31</v>
      </c>
      <c r="D593" s="104">
        <v>0</v>
      </c>
      <c r="E593" s="104">
        <v>0</v>
      </c>
      <c r="F593" s="104">
        <v>0</v>
      </c>
      <c r="G593" s="104">
        <v>0</v>
      </c>
      <c r="H593" s="104">
        <v>0</v>
      </c>
      <c r="I593" s="104">
        <v>0</v>
      </c>
      <c r="J593" s="104">
        <v>0</v>
      </c>
      <c r="K593" s="104">
        <v>0</v>
      </c>
      <c r="L593" s="104">
        <v>0</v>
      </c>
      <c r="M593" s="104">
        <v>0</v>
      </c>
      <c r="N593" s="104">
        <v>0</v>
      </c>
      <c r="O593" s="104">
        <v>0</v>
      </c>
      <c r="P593" s="104">
        <v>0</v>
      </c>
      <c r="Q593" s="104">
        <v>0</v>
      </c>
      <c r="R593" s="104">
        <v>0</v>
      </c>
      <c r="S593" s="25">
        <v>0</v>
      </c>
      <c r="T593" s="101" t="s">
        <v>32</v>
      </c>
      <c r="W593" s="2"/>
    </row>
    <row r="594" spans="1:27" ht="110.25" x14ac:dyDescent="0.25">
      <c r="A594" s="34" t="s">
        <v>1161</v>
      </c>
      <c r="B594" s="34" t="s">
        <v>77</v>
      </c>
      <c r="C594" s="34" t="s">
        <v>31</v>
      </c>
      <c r="D594" s="104">
        <f t="shared" ref="D594:R594" si="213">SUM(D595)</f>
        <v>383.18020207102234</v>
      </c>
      <c r="E594" s="104">
        <f t="shared" si="213"/>
        <v>76.501656720000028</v>
      </c>
      <c r="F594" s="104">
        <f t="shared" si="213"/>
        <v>306.67854535102231</v>
      </c>
      <c r="G594" s="104">
        <f t="shared" si="213"/>
        <v>17.40006</v>
      </c>
      <c r="H594" s="104">
        <f t="shared" si="213"/>
        <v>1.6395235000000001</v>
      </c>
      <c r="I594" s="104">
        <f t="shared" si="213"/>
        <v>0</v>
      </c>
      <c r="J594" s="104">
        <f t="shared" si="213"/>
        <v>0</v>
      </c>
      <c r="K594" s="104">
        <f t="shared" si="213"/>
        <v>0.73801483000000001</v>
      </c>
      <c r="L594" s="104">
        <f t="shared" si="213"/>
        <v>0.73801483000000001</v>
      </c>
      <c r="M594" s="104">
        <f t="shared" si="213"/>
        <v>0.29471735999999993</v>
      </c>
      <c r="N594" s="104">
        <f t="shared" si="213"/>
        <v>0.29471735999999998</v>
      </c>
      <c r="O594" s="104">
        <f t="shared" si="213"/>
        <v>16.367327809999999</v>
      </c>
      <c r="P594" s="104">
        <f t="shared" si="213"/>
        <v>0.60679131000000008</v>
      </c>
      <c r="Q594" s="104">
        <f t="shared" si="213"/>
        <v>305.03902185102231</v>
      </c>
      <c r="R594" s="104">
        <f t="shared" si="213"/>
        <v>-15.760536500000001</v>
      </c>
      <c r="S594" s="25">
        <f t="shared" si="193"/>
        <v>-0.90577483640861012</v>
      </c>
      <c r="T594" s="101" t="s">
        <v>32</v>
      </c>
      <c r="U594" s="96"/>
      <c r="W594" s="2"/>
    </row>
    <row r="595" spans="1:27" ht="78.75" x14ac:dyDescent="0.25">
      <c r="A595" s="42" t="s">
        <v>1161</v>
      </c>
      <c r="B595" s="41" t="s">
        <v>1162</v>
      </c>
      <c r="C595" s="42" t="s">
        <v>1163</v>
      </c>
      <c r="D595" s="65">
        <v>383.18020207102234</v>
      </c>
      <c r="E595" s="108">
        <v>76.501656720000028</v>
      </c>
      <c r="F595" s="65">
        <f>D595-E595</f>
        <v>306.67854535102231</v>
      </c>
      <c r="G595" s="65">
        <f>I595+K595+M595+O595</f>
        <v>17.40006</v>
      </c>
      <c r="H595" s="65">
        <f>J595+L595+N595+P595</f>
        <v>1.6395235000000001</v>
      </c>
      <c r="I595" s="65">
        <v>0</v>
      </c>
      <c r="J595" s="65">
        <v>0</v>
      </c>
      <c r="K595" s="65">
        <v>0.73801483000000001</v>
      </c>
      <c r="L595" s="65">
        <v>0.73801483000000001</v>
      </c>
      <c r="M595" s="65">
        <v>0.29471735999999993</v>
      </c>
      <c r="N595" s="65">
        <v>0.29471735999999998</v>
      </c>
      <c r="O595" s="65">
        <v>16.367327809999999</v>
      </c>
      <c r="P595" s="65">
        <v>0.60679131000000008</v>
      </c>
      <c r="Q595" s="65">
        <f>F595-H595</f>
        <v>305.03902185102231</v>
      </c>
      <c r="R595" s="65">
        <f>H595-(I595+K595+M595+O595)</f>
        <v>-15.760536500000001</v>
      </c>
      <c r="S595" s="113">
        <f t="shared" si="193"/>
        <v>-0.90577483640861012</v>
      </c>
      <c r="T595" s="49" t="s">
        <v>1164</v>
      </c>
      <c r="W595" s="2"/>
    </row>
    <row r="596" spans="1:27" ht="47.25" x14ac:dyDescent="0.25">
      <c r="A596" s="34" t="s">
        <v>1165</v>
      </c>
      <c r="B596" s="34" t="s">
        <v>88</v>
      </c>
      <c r="C596" s="34" t="s">
        <v>31</v>
      </c>
      <c r="D596" s="104">
        <v>0</v>
      </c>
      <c r="E596" s="104">
        <v>0</v>
      </c>
      <c r="F596" s="104">
        <v>0</v>
      </c>
      <c r="G596" s="104">
        <v>0</v>
      </c>
      <c r="H596" s="104">
        <v>0</v>
      </c>
      <c r="I596" s="104">
        <v>0</v>
      </c>
      <c r="J596" s="104">
        <v>0</v>
      </c>
      <c r="K596" s="104">
        <v>0</v>
      </c>
      <c r="L596" s="104">
        <v>0</v>
      </c>
      <c r="M596" s="104">
        <v>0</v>
      </c>
      <c r="N596" s="104">
        <v>0</v>
      </c>
      <c r="O596" s="104">
        <v>0</v>
      </c>
      <c r="P596" s="104">
        <v>0</v>
      </c>
      <c r="Q596" s="104">
        <v>0</v>
      </c>
      <c r="R596" s="104">
        <v>0</v>
      </c>
      <c r="S596" s="25">
        <v>0</v>
      </c>
      <c r="T596" s="101" t="s">
        <v>32</v>
      </c>
      <c r="W596" s="2"/>
    </row>
    <row r="597" spans="1:27" ht="63" x14ac:dyDescent="0.25">
      <c r="A597" s="34" t="s">
        <v>1166</v>
      </c>
      <c r="B597" s="34" t="s">
        <v>90</v>
      </c>
      <c r="C597" s="34" t="s">
        <v>31</v>
      </c>
      <c r="D597" s="104">
        <f t="shared" ref="D597:R597" si="214">D598+D599+D600+D601</f>
        <v>0</v>
      </c>
      <c r="E597" s="104">
        <f t="shared" si="214"/>
        <v>0</v>
      </c>
      <c r="F597" s="104">
        <f t="shared" si="214"/>
        <v>0</v>
      </c>
      <c r="G597" s="104">
        <f t="shared" si="214"/>
        <v>0</v>
      </c>
      <c r="H597" s="104">
        <f t="shared" si="214"/>
        <v>0</v>
      </c>
      <c r="I597" s="104">
        <f t="shared" si="214"/>
        <v>0</v>
      </c>
      <c r="J597" s="104">
        <f t="shared" si="214"/>
        <v>0</v>
      </c>
      <c r="K597" s="104">
        <f t="shared" si="214"/>
        <v>0</v>
      </c>
      <c r="L597" s="104">
        <f t="shared" si="214"/>
        <v>0</v>
      </c>
      <c r="M597" s="104">
        <f t="shared" si="214"/>
        <v>0</v>
      </c>
      <c r="N597" s="104">
        <f t="shared" si="214"/>
        <v>0</v>
      </c>
      <c r="O597" s="104">
        <f t="shared" si="214"/>
        <v>0</v>
      </c>
      <c r="P597" s="104">
        <f t="shared" si="214"/>
        <v>0</v>
      </c>
      <c r="Q597" s="104">
        <f t="shared" si="214"/>
        <v>0</v>
      </c>
      <c r="R597" s="104">
        <f t="shared" si="214"/>
        <v>0</v>
      </c>
      <c r="S597" s="25">
        <v>0</v>
      </c>
      <c r="T597" s="101" t="s">
        <v>32</v>
      </c>
      <c r="W597" s="2"/>
    </row>
    <row r="598" spans="1:27" ht="31.5" x14ac:dyDescent="0.25">
      <c r="A598" s="34" t="s">
        <v>1167</v>
      </c>
      <c r="B598" s="34" t="s">
        <v>92</v>
      </c>
      <c r="C598" s="34" t="s">
        <v>31</v>
      </c>
      <c r="D598" s="104">
        <v>0</v>
      </c>
      <c r="E598" s="104">
        <v>0</v>
      </c>
      <c r="F598" s="104">
        <v>0</v>
      </c>
      <c r="G598" s="104">
        <v>0</v>
      </c>
      <c r="H598" s="104">
        <v>0</v>
      </c>
      <c r="I598" s="104">
        <v>0</v>
      </c>
      <c r="J598" s="104">
        <v>0</v>
      </c>
      <c r="K598" s="104">
        <v>0</v>
      </c>
      <c r="L598" s="104">
        <v>0</v>
      </c>
      <c r="M598" s="104">
        <v>0</v>
      </c>
      <c r="N598" s="104">
        <v>0</v>
      </c>
      <c r="O598" s="104">
        <v>0</v>
      </c>
      <c r="P598" s="104">
        <v>0</v>
      </c>
      <c r="Q598" s="104">
        <v>0</v>
      </c>
      <c r="R598" s="104">
        <v>0</v>
      </c>
      <c r="S598" s="25">
        <v>0</v>
      </c>
      <c r="T598" s="101" t="s">
        <v>32</v>
      </c>
      <c r="W598" s="2"/>
    </row>
    <row r="599" spans="1:27" ht="31.5" x14ac:dyDescent="0.25">
      <c r="A599" s="34" t="s">
        <v>1168</v>
      </c>
      <c r="B599" s="34" t="s">
        <v>98</v>
      </c>
      <c r="C599" s="34" t="s">
        <v>31</v>
      </c>
      <c r="D599" s="104">
        <v>0</v>
      </c>
      <c r="E599" s="104">
        <v>0</v>
      </c>
      <c r="F599" s="104">
        <v>0</v>
      </c>
      <c r="G599" s="104">
        <v>0</v>
      </c>
      <c r="H599" s="104">
        <v>0</v>
      </c>
      <c r="I599" s="104">
        <v>0</v>
      </c>
      <c r="J599" s="104">
        <v>0</v>
      </c>
      <c r="K599" s="104">
        <v>0</v>
      </c>
      <c r="L599" s="104">
        <v>0</v>
      </c>
      <c r="M599" s="104">
        <v>0</v>
      </c>
      <c r="N599" s="104">
        <v>0</v>
      </c>
      <c r="O599" s="104">
        <v>0</v>
      </c>
      <c r="P599" s="104">
        <v>0</v>
      </c>
      <c r="Q599" s="104">
        <v>0</v>
      </c>
      <c r="R599" s="104">
        <v>0</v>
      </c>
      <c r="S599" s="25">
        <v>0</v>
      </c>
      <c r="T599" s="101" t="s">
        <v>32</v>
      </c>
      <c r="W599" s="2"/>
    </row>
    <row r="600" spans="1:27" ht="31.5" x14ac:dyDescent="0.25">
      <c r="A600" s="34" t="s">
        <v>1169</v>
      </c>
      <c r="B600" s="34" t="s">
        <v>111</v>
      </c>
      <c r="C600" s="34" t="s">
        <v>31</v>
      </c>
      <c r="D600" s="104">
        <v>0</v>
      </c>
      <c r="E600" s="104">
        <v>0</v>
      </c>
      <c r="F600" s="104">
        <v>0</v>
      </c>
      <c r="G600" s="104">
        <v>0</v>
      </c>
      <c r="H600" s="104">
        <v>0</v>
      </c>
      <c r="I600" s="104">
        <v>0</v>
      </c>
      <c r="J600" s="104">
        <v>0</v>
      </c>
      <c r="K600" s="104">
        <v>0</v>
      </c>
      <c r="L600" s="104">
        <v>0</v>
      </c>
      <c r="M600" s="104">
        <v>0</v>
      </c>
      <c r="N600" s="104">
        <v>0</v>
      </c>
      <c r="O600" s="104">
        <v>0</v>
      </c>
      <c r="P600" s="104">
        <v>0</v>
      </c>
      <c r="Q600" s="104">
        <v>0</v>
      </c>
      <c r="R600" s="104">
        <v>0</v>
      </c>
      <c r="S600" s="25">
        <v>0</v>
      </c>
      <c r="T600" s="101" t="s">
        <v>32</v>
      </c>
      <c r="W600" s="2"/>
    </row>
    <row r="601" spans="1:27" ht="31.5" x14ac:dyDescent="0.25">
      <c r="A601" s="34" t="s">
        <v>1170</v>
      </c>
      <c r="B601" s="34" t="s">
        <v>116</v>
      </c>
      <c r="C601" s="34" t="s">
        <v>31</v>
      </c>
      <c r="D601" s="104">
        <v>0</v>
      </c>
      <c r="E601" s="104">
        <v>0</v>
      </c>
      <c r="F601" s="104">
        <v>0</v>
      </c>
      <c r="G601" s="104">
        <v>0</v>
      </c>
      <c r="H601" s="104">
        <v>0</v>
      </c>
      <c r="I601" s="104">
        <v>0</v>
      </c>
      <c r="J601" s="104">
        <v>0</v>
      </c>
      <c r="K601" s="104">
        <v>0</v>
      </c>
      <c r="L601" s="104">
        <v>0</v>
      </c>
      <c r="M601" s="104">
        <v>0</v>
      </c>
      <c r="N601" s="104">
        <v>0</v>
      </c>
      <c r="O601" s="104">
        <v>0</v>
      </c>
      <c r="P601" s="104">
        <v>0</v>
      </c>
      <c r="Q601" s="104">
        <v>0</v>
      </c>
      <c r="R601" s="104">
        <v>0</v>
      </c>
      <c r="S601" s="25">
        <v>0</v>
      </c>
      <c r="T601" s="101" t="s">
        <v>32</v>
      </c>
      <c r="W601" s="2"/>
    </row>
    <row r="602" spans="1:27" ht="31.5" x14ac:dyDescent="0.25">
      <c r="A602" s="34" t="s">
        <v>1171</v>
      </c>
      <c r="B602" s="34" t="s">
        <v>128</v>
      </c>
      <c r="C602" s="34" t="s">
        <v>31</v>
      </c>
      <c r="D602" s="104">
        <f t="shared" ref="D602:R602" si="215">D603+D604+D605+D606</f>
        <v>307.978413687</v>
      </c>
      <c r="E602" s="104">
        <f t="shared" si="215"/>
        <v>50.960047150000001</v>
      </c>
      <c r="F602" s="104">
        <f t="shared" si="215"/>
        <v>257.01836653699996</v>
      </c>
      <c r="G602" s="104">
        <f t="shared" si="215"/>
        <v>42.080539190000003</v>
      </c>
      <c r="H602" s="104">
        <f t="shared" si="215"/>
        <v>34.290120400000006</v>
      </c>
      <c r="I602" s="104">
        <f t="shared" si="215"/>
        <v>5.59184898</v>
      </c>
      <c r="J602" s="104">
        <f t="shared" si="215"/>
        <v>5.5918489899999999</v>
      </c>
      <c r="K602" s="104">
        <f t="shared" si="215"/>
        <v>9.2179416200000013</v>
      </c>
      <c r="L602" s="104">
        <f t="shared" si="215"/>
        <v>9.2179416200000013</v>
      </c>
      <c r="M602" s="104">
        <f t="shared" si="215"/>
        <v>8.3597633399999971</v>
      </c>
      <c r="N602" s="104">
        <f t="shared" si="215"/>
        <v>8.3597633400000007</v>
      </c>
      <c r="O602" s="104">
        <f t="shared" si="215"/>
        <v>18.91098525</v>
      </c>
      <c r="P602" s="104">
        <f t="shared" si="215"/>
        <v>11.12056645</v>
      </c>
      <c r="Q602" s="104">
        <f t="shared" si="215"/>
        <v>222.72824613699999</v>
      </c>
      <c r="R602" s="104">
        <f t="shared" si="215"/>
        <v>-7.7904187899999977</v>
      </c>
      <c r="S602" s="25">
        <f t="shared" ref="S602:S610" si="216">R602/(I602+K602+M602+O602)</f>
        <v>-0.18513115420943346</v>
      </c>
      <c r="T602" s="101" t="s">
        <v>32</v>
      </c>
      <c r="W602" s="2"/>
      <c r="AA602" s="35"/>
    </row>
    <row r="603" spans="1:27" ht="47.25" x14ac:dyDescent="0.25">
      <c r="A603" s="34" t="s">
        <v>1172</v>
      </c>
      <c r="B603" s="34" t="s">
        <v>130</v>
      </c>
      <c r="C603" s="34" t="s">
        <v>31</v>
      </c>
      <c r="D603" s="104">
        <v>0</v>
      </c>
      <c r="E603" s="104">
        <v>0</v>
      </c>
      <c r="F603" s="104">
        <v>0</v>
      </c>
      <c r="G603" s="104">
        <v>0</v>
      </c>
      <c r="H603" s="104">
        <v>0</v>
      </c>
      <c r="I603" s="104">
        <v>0</v>
      </c>
      <c r="J603" s="104">
        <v>0</v>
      </c>
      <c r="K603" s="104">
        <v>0</v>
      </c>
      <c r="L603" s="104">
        <v>0</v>
      </c>
      <c r="M603" s="104">
        <v>0</v>
      </c>
      <c r="N603" s="104">
        <v>0</v>
      </c>
      <c r="O603" s="104">
        <v>0</v>
      </c>
      <c r="P603" s="104">
        <v>0</v>
      </c>
      <c r="Q603" s="104">
        <v>0</v>
      </c>
      <c r="R603" s="104">
        <v>0</v>
      </c>
      <c r="S603" s="25">
        <v>0</v>
      </c>
      <c r="T603" s="101" t="s">
        <v>32</v>
      </c>
      <c r="W603" s="2"/>
    </row>
    <row r="604" spans="1:27" ht="47.25" x14ac:dyDescent="0.25">
      <c r="A604" s="34" t="s">
        <v>1173</v>
      </c>
      <c r="B604" s="34" t="s">
        <v>159</v>
      </c>
      <c r="C604" s="34" t="s">
        <v>31</v>
      </c>
      <c r="D604" s="104">
        <v>0</v>
      </c>
      <c r="E604" s="104">
        <v>0</v>
      </c>
      <c r="F604" s="104">
        <v>0</v>
      </c>
      <c r="G604" s="104">
        <v>0</v>
      </c>
      <c r="H604" s="104">
        <v>0</v>
      </c>
      <c r="I604" s="104">
        <v>0</v>
      </c>
      <c r="J604" s="104">
        <v>0</v>
      </c>
      <c r="K604" s="104">
        <v>0</v>
      </c>
      <c r="L604" s="104">
        <v>0</v>
      </c>
      <c r="M604" s="104">
        <v>0</v>
      </c>
      <c r="N604" s="104">
        <v>0</v>
      </c>
      <c r="O604" s="104">
        <v>0</v>
      </c>
      <c r="P604" s="104">
        <v>0</v>
      </c>
      <c r="Q604" s="104">
        <v>0</v>
      </c>
      <c r="R604" s="104">
        <v>0</v>
      </c>
      <c r="S604" s="25">
        <v>0</v>
      </c>
      <c r="T604" s="101" t="s">
        <v>32</v>
      </c>
      <c r="W604" s="2"/>
    </row>
    <row r="605" spans="1:27" ht="47.25" x14ac:dyDescent="0.25">
      <c r="A605" s="34" t="s">
        <v>1174</v>
      </c>
      <c r="B605" s="34" t="s">
        <v>161</v>
      </c>
      <c r="C605" s="34" t="s">
        <v>31</v>
      </c>
      <c r="D605" s="104">
        <v>0</v>
      </c>
      <c r="E605" s="104">
        <v>0</v>
      </c>
      <c r="F605" s="104">
        <v>0</v>
      </c>
      <c r="G605" s="104">
        <v>0</v>
      </c>
      <c r="H605" s="104">
        <v>0</v>
      </c>
      <c r="I605" s="104">
        <v>0</v>
      </c>
      <c r="J605" s="104">
        <v>0</v>
      </c>
      <c r="K605" s="104">
        <v>0</v>
      </c>
      <c r="L605" s="104">
        <v>0</v>
      </c>
      <c r="M605" s="104">
        <v>0</v>
      </c>
      <c r="N605" s="104">
        <v>0</v>
      </c>
      <c r="O605" s="104">
        <v>0</v>
      </c>
      <c r="P605" s="104">
        <v>0</v>
      </c>
      <c r="Q605" s="104">
        <v>0</v>
      </c>
      <c r="R605" s="104">
        <v>0</v>
      </c>
      <c r="S605" s="25">
        <v>0</v>
      </c>
      <c r="T605" s="101" t="s">
        <v>32</v>
      </c>
      <c r="W605" s="2"/>
    </row>
    <row r="606" spans="1:27" ht="47.25" x14ac:dyDescent="0.25">
      <c r="A606" s="34" t="s">
        <v>1175</v>
      </c>
      <c r="B606" s="34" t="s">
        <v>194</v>
      </c>
      <c r="C606" s="34" t="s">
        <v>31</v>
      </c>
      <c r="D606" s="104">
        <f t="shared" ref="D606:R606" si="217">SUM(D607:D610)</f>
        <v>307.978413687</v>
      </c>
      <c r="E606" s="104">
        <f t="shared" si="217"/>
        <v>50.960047150000001</v>
      </c>
      <c r="F606" s="104">
        <f t="shared" si="217"/>
        <v>257.01836653699996</v>
      </c>
      <c r="G606" s="104">
        <f t="shared" si="217"/>
        <v>42.080539190000003</v>
      </c>
      <c r="H606" s="104">
        <f t="shared" si="217"/>
        <v>34.290120400000006</v>
      </c>
      <c r="I606" s="104">
        <f t="shared" si="217"/>
        <v>5.59184898</v>
      </c>
      <c r="J606" s="104">
        <f t="shared" si="217"/>
        <v>5.5918489899999999</v>
      </c>
      <c r="K606" s="104">
        <f t="shared" si="217"/>
        <v>9.2179416200000013</v>
      </c>
      <c r="L606" s="104">
        <f t="shared" si="217"/>
        <v>9.2179416200000013</v>
      </c>
      <c r="M606" s="104">
        <f t="shared" si="217"/>
        <v>8.3597633399999971</v>
      </c>
      <c r="N606" s="104">
        <f t="shared" si="217"/>
        <v>8.3597633400000007</v>
      </c>
      <c r="O606" s="104">
        <f t="shared" si="217"/>
        <v>18.91098525</v>
      </c>
      <c r="P606" s="104">
        <f t="shared" si="217"/>
        <v>11.12056645</v>
      </c>
      <c r="Q606" s="104">
        <f t="shared" si="217"/>
        <v>222.72824613699999</v>
      </c>
      <c r="R606" s="104">
        <f t="shared" si="217"/>
        <v>-7.7904187899999977</v>
      </c>
      <c r="S606" s="25">
        <f t="shared" si="216"/>
        <v>-0.18513115420943346</v>
      </c>
      <c r="T606" s="101" t="s">
        <v>32</v>
      </c>
      <c r="W606" s="2"/>
      <c r="AA606" s="35"/>
    </row>
    <row r="607" spans="1:27" ht="57" customHeight="1" x14ac:dyDescent="0.25">
      <c r="A607" s="42" t="s">
        <v>1175</v>
      </c>
      <c r="B607" s="41" t="s">
        <v>1176</v>
      </c>
      <c r="C607" s="42" t="s">
        <v>1177</v>
      </c>
      <c r="D607" s="65">
        <v>76.366949172399984</v>
      </c>
      <c r="E607" s="108">
        <v>27.821527850000003</v>
      </c>
      <c r="F607" s="65">
        <f>D607-E607</f>
        <v>48.545421322399982</v>
      </c>
      <c r="G607" s="65">
        <f t="shared" ref="G607:H610" si="218">I607+K607+M607+O607</f>
        <v>2.0567112120000002</v>
      </c>
      <c r="H607" s="65">
        <f t="shared" si="218"/>
        <v>2.05671121</v>
      </c>
      <c r="I607" s="65">
        <v>0.53729999999999989</v>
      </c>
      <c r="J607" s="65">
        <v>0.5373</v>
      </c>
      <c r="K607" s="65">
        <v>0</v>
      </c>
      <c r="L607" s="65">
        <v>0</v>
      </c>
      <c r="M607" s="65">
        <v>0</v>
      </c>
      <c r="N607" s="65">
        <v>0</v>
      </c>
      <c r="O607" s="65">
        <v>1.5194112120000003</v>
      </c>
      <c r="P607" s="65">
        <v>1.5194112099999999</v>
      </c>
      <c r="Q607" s="65">
        <f t="shared" ref="Q607:Q610" si="219">F607-H607</f>
        <v>46.488710112399978</v>
      </c>
      <c r="R607" s="65">
        <f t="shared" ref="R607:R610" si="220">H607-(I607+K607+M607+O607)</f>
        <v>-2.000000165480742E-9</v>
      </c>
      <c r="S607" s="113">
        <f t="shared" si="216"/>
        <v>-9.7242634445304013E-10</v>
      </c>
      <c r="T607" s="49" t="s">
        <v>32</v>
      </c>
      <c r="W607" s="2"/>
      <c r="Z607" s="27"/>
      <c r="AA607" s="27"/>
    </row>
    <row r="608" spans="1:27" ht="59.25" customHeight="1" x14ac:dyDescent="0.25">
      <c r="A608" s="42" t="s">
        <v>1175</v>
      </c>
      <c r="B608" s="41" t="s">
        <v>1178</v>
      </c>
      <c r="C608" s="42" t="s">
        <v>1179</v>
      </c>
      <c r="D608" s="65">
        <v>69.961588414000005</v>
      </c>
      <c r="E608" s="108">
        <v>4.7725226500000009</v>
      </c>
      <c r="F608" s="65">
        <f>D608-E608</f>
        <v>65.189065764000006</v>
      </c>
      <c r="G608" s="65">
        <f t="shared" si="218"/>
        <v>31.937008788</v>
      </c>
      <c r="H608" s="65">
        <f t="shared" si="218"/>
        <v>25.175827170000002</v>
      </c>
      <c r="I608" s="65">
        <v>1.6052602900000001</v>
      </c>
      <c r="J608" s="65">
        <v>1.6052602900000001</v>
      </c>
      <c r="K608" s="65">
        <v>7.9585602700000013</v>
      </c>
      <c r="L608" s="65">
        <v>7.9585602700000004</v>
      </c>
      <c r="M608" s="65">
        <v>8.1421120199999972</v>
      </c>
      <c r="N608" s="65">
        <v>8.1421120200000008</v>
      </c>
      <c r="O608" s="65">
        <v>14.231076207999999</v>
      </c>
      <c r="P608" s="65">
        <v>7.46989459</v>
      </c>
      <c r="Q608" s="65">
        <f t="shared" si="219"/>
        <v>40.013238594000001</v>
      </c>
      <c r="R608" s="65">
        <f t="shared" si="220"/>
        <v>-6.7611816179999984</v>
      </c>
      <c r="S608" s="113">
        <f t="shared" si="216"/>
        <v>-0.21170365900204288</v>
      </c>
      <c r="T608" s="49" t="s">
        <v>1180</v>
      </c>
      <c r="W608" s="2"/>
      <c r="Z608" s="27"/>
      <c r="AA608" s="27"/>
    </row>
    <row r="609" spans="1:23" ht="48.75" customHeight="1" x14ac:dyDescent="0.25">
      <c r="A609" s="42" t="s">
        <v>1175</v>
      </c>
      <c r="B609" s="41" t="s">
        <v>1181</v>
      </c>
      <c r="C609" s="42" t="s">
        <v>1182</v>
      </c>
      <c r="D609" s="65">
        <v>78.568700351999993</v>
      </c>
      <c r="E609" s="108">
        <v>0</v>
      </c>
      <c r="F609" s="65">
        <f>D609-E609</f>
        <v>78.568700351999993</v>
      </c>
      <c r="G609" s="65">
        <f t="shared" si="218"/>
        <v>1.2920930000000001E-2</v>
      </c>
      <c r="H609" s="65">
        <f t="shared" si="218"/>
        <v>1.2920940000000001E-2</v>
      </c>
      <c r="I609" s="65">
        <v>1.2920930000000001E-2</v>
      </c>
      <c r="J609" s="65">
        <v>1.2920940000000001E-2</v>
      </c>
      <c r="K609" s="65">
        <v>0</v>
      </c>
      <c r="L609" s="65">
        <v>0</v>
      </c>
      <c r="M609" s="65">
        <v>0</v>
      </c>
      <c r="N609" s="65">
        <v>0</v>
      </c>
      <c r="O609" s="65">
        <v>0</v>
      </c>
      <c r="P609" s="65">
        <v>0</v>
      </c>
      <c r="Q609" s="65">
        <f t="shared" si="219"/>
        <v>78.555779411999993</v>
      </c>
      <c r="R609" s="65">
        <f t="shared" si="220"/>
        <v>9.9999999999406119E-9</v>
      </c>
      <c r="S609" s="113">
        <f t="shared" si="216"/>
        <v>7.7393809887837882E-7</v>
      </c>
      <c r="T609" s="49" t="s">
        <v>32</v>
      </c>
      <c r="W609" s="2"/>
    </row>
    <row r="610" spans="1:23" ht="47.25" x14ac:dyDescent="0.25">
      <c r="A610" s="42" t="s">
        <v>1175</v>
      </c>
      <c r="B610" s="41" t="s">
        <v>1183</v>
      </c>
      <c r="C610" s="42" t="s">
        <v>1184</v>
      </c>
      <c r="D610" s="65">
        <v>83.081175748600003</v>
      </c>
      <c r="E610" s="108">
        <v>18.36599665</v>
      </c>
      <c r="F610" s="65">
        <f>D610-E610</f>
        <v>64.715179098600004</v>
      </c>
      <c r="G610" s="65">
        <f t="shared" si="218"/>
        <v>8.07389826</v>
      </c>
      <c r="H610" s="65">
        <f t="shared" si="218"/>
        <v>7.0446610800000009</v>
      </c>
      <c r="I610" s="65">
        <v>3.4363677600000004</v>
      </c>
      <c r="J610" s="65">
        <v>3.43636776</v>
      </c>
      <c r="K610" s="65">
        <v>1.25938135</v>
      </c>
      <c r="L610" s="65">
        <v>1.2593813500000002</v>
      </c>
      <c r="M610" s="65">
        <v>0.21765131999999987</v>
      </c>
      <c r="N610" s="65">
        <v>0.21765132000000001</v>
      </c>
      <c r="O610" s="65">
        <v>3.1604978299999997</v>
      </c>
      <c r="P610" s="65">
        <v>2.1312606500000002</v>
      </c>
      <c r="Q610" s="65">
        <f t="shared" si="219"/>
        <v>57.670518018600006</v>
      </c>
      <c r="R610" s="65">
        <f t="shared" si="220"/>
        <v>-1.0292371799999991</v>
      </c>
      <c r="S610" s="113">
        <f t="shared" si="216"/>
        <v>-0.12747710546454163</v>
      </c>
      <c r="T610" s="49" t="s">
        <v>1180</v>
      </c>
      <c r="W610" s="2"/>
    </row>
    <row r="611" spans="1:23" ht="47.25" x14ac:dyDescent="0.25">
      <c r="A611" s="34" t="s">
        <v>1185</v>
      </c>
      <c r="B611" s="34" t="s">
        <v>286</v>
      </c>
      <c r="C611" s="34" t="s">
        <v>31</v>
      </c>
      <c r="D611" s="104">
        <v>0</v>
      </c>
      <c r="E611" s="104">
        <f t="shared" ref="E611:R611" si="221">E612</f>
        <v>0</v>
      </c>
      <c r="F611" s="104">
        <f t="shared" si="221"/>
        <v>0</v>
      </c>
      <c r="G611" s="104">
        <f t="shared" si="221"/>
        <v>0</v>
      </c>
      <c r="H611" s="104">
        <f t="shared" si="221"/>
        <v>0</v>
      </c>
      <c r="I611" s="104">
        <f t="shared" si="221"/>
        <v>0</v>
      </c>
      <c r="J611" s="104">
        <f t="shared" si="221"/>
        <v>0</v>
      </c>
      <c r="K611" s="104">
        <f t="shared" si="221"/>
        <v>0</v>
      </c>
      <c r="L611" s="104">
        <f t="shared" si="221"/>
        <v>0</v>
      </c>
      <c r="M611" s="104">
        <f t="shared" si="221"/>
        <v>0</v>
      </c>
      <c r="N611" s="104">
        <f t="shared" si="221"/>
        <v>0</v>
      </c>
      <c r="O611" s="104">
        <f t="shared" si="221"/>
        <v>0</v>
      </c>
      <c r="P611" s="104">
        <f t="shared" si="221"/>
        <v>0</v>
      </c>
      <c r="Q611" s="104">
        <f t="shared" si="221"/>
        <v>0</v>
      </c>
      <c r="R611" s="104">
        <f t="shared" si="221"/>
        <v>0</v>
      </c>
      <c r="S611" s="25">
        <v>0</v>
      </c>
      <c r="T611" s="101" t="s">
        <v>32</v>
      </c>
      <c r="W611" s="2"/>
    </row>
    <row r="612" spans="1:23" ht="31.5" x14ac:dyDescent="0.25">
      <c r="A612" s="34" t="s">
        <v>1186</v>
      </c>
      <c r="B612" s="34" t="s">
        <v>294</v>
      </c>
      <c r="C612" s="34" t="s">
        <v>31</v>
      </c>
      <c r="D612" s="104">
        <v>0</v>
      </c>
      <c r="E612" s="104">
        <f t="shared" ref="E612:R612" si="222">E613+E614</f>
        <v>0</v>
      </c>
      <c r="F612" s="104">
        <f t="shared" si="222"/>
        <v>0</v>
      </c>
      <c r="G612" s="104">
        <f t="shared" si="222"/>
        <v>0</v>
      </c>
      <c r="H612" s="104">
        <f t="shared" si="222"/>
        <v>0</v>
      </c>
      <c r="I612" s="104">
        <f t="shared" si="222"/>
        <v>0</v>
      </c>
      <c r="J612" s="104">
        <f t="shared" si="222"/>
        <v>0</v>
      </c>
      <c r="K612" s="104">
        <f t="shared" si="222"/>
        <v>0</v>
      </c>
      <c r="L612" s="104">
        <f t="shared" si="222"/>
        <v>0</v>
      </c>
      <c r="M612" s="104">
        <f t="shared" si="222"/>
        <v>0</v>
      </c>
      <c r="N612" s="104">
        <f t="shared" si="222"/>
        <v>0</v>
      </c>
      <c r="O612" s="104">
        <f t="shared" si="222"/>
        <v>0</v>
      </c>
      <c r="P612" s="104">
        <f t="shared" si="222"/>
        <v>0</v>
      </c>
      <c r="Q612" s="104">
        <f t="shared" si="222"/>
        <v>0</v>
      </c>
      <c r="R612" s="104">
        <f t="shared" si="222"/>
        <v>0</v>
      </c>
      <c r="S612" s="25">
        <v>0</v>
      </c>
      <c r="T612" s="101" t="s">
        <v>32</v>
      </c>
      <c r="W612" s="2"/>
    </row>
    <row r="613" spans="1:23" ht="63" x14ac:dyDescent="0.25">
      <c r="A613" s="34" t="s">
        <v>1187</v>
      </c>
      <c r="B613" s="34" t="s">
        <v>290</v>
      </c>
      <c r="C613" s="34" t="s">
        <v>31</v>
      </c>
      <c r="D613" s="104">
        <v>0</v>
      </c>
      <c r="E613" s="104">
        <v>0</v>
      </c>
      <c r="F613" s="104">
        <v>0</v>
      </c>
      <c r="G613" s="104">
        <v>0</v>
      </c>
      <c r="H613" s="104">
        <v>0</v>
      </c>
      <c r="I613" s="104">
        <v>0</v>
      </c>
      <c r="J613" s="104">
        <v>0</v>
      </c>
      <c r="K613" s="104">
        <v>0</v>
      </c>
      <c r="L613" s="104">
        <v>0</v>
      </c>
      <c r="M613" s="104">
        <v>0</v>
      </c>
      <c r="N613" s="104">
        <v>0</v>
      </c>
      <c r="O613" s="104">
        <v>0</v>
      </c>
      <c r="P613" s="104">
        <v>0</v>
      </c>
      <c r="Q613" s="104">
        <v>0</v>
      </c>
      <c r="R613" s="104">
        <v>0</v>
      </c>
      <c r="S613" s="25">
        <v>0</v>
      </c>
      <c r="T613" s="101" t="s">
        <v>32</v>
      </c>
      <c r="W613" s="2"/>
    </row>
    <row r="614" spans="1:23" ht="63" x14ac:dyDescent="0.25">
      <c r="A614" s="34" t="s">
        <v>1188</v>
      </c>
      <c r="B614" s="34" t="s">
        <v>292</v>
      </c>
      <c r="C614" s="34" t="s">
        <v>31</v>
      </c>
      <c r="D614" s="104">
        <v>0</v>
      </c>
      <c r="E614" s="104">
        <v>0</v>
      </c>
      <c r="F614" s="104">
        <v>0</v>
      </c>
      <c r="G614" s="104">
        <v>0</v>
      </c>
      <c r="H614" s="104">
        <v>0</v>
      </c>
      <c r="I614" s="104">
        <v>0</v>
      </c>
      <c r="J614" s="104">
        <v>0</v>
      </c>
      <c r="K614" s="104">
        <v>0</v>
      </c>
      <c r="L614" s="104">
        <v>0</v>
      </c>
      <c r="M614" s="104">
        <v>0</v>
      </c>
      <c r="N614" s="104">
        <v>0</v>
      </c>
      <c r="O614" s="104">
        <v>0</v>
      </c>
      <c r="P614" s="104">
        <v>0</v>
      </c>
      <c r="Q614" s="104">
        <v>0</v>
      </c>
      <c r="R614" s="104">
        <v>0</v>
      </c>
      <c r="S614" s="25">
        <v>0</v>
      </c>
      <c r="T614" s="101" t="s">
        <v>32</v>
      </c>
      <c r="W614" s="2"/>
    </row>
    <row r="615" spans="1:23" ht="31.5" x14ac:dyDescent="0.25">
      <c r="A615" s="34" t="s">
        <v>1189</v>
      </c>
      <c r="B615" s="34" t="s">
        <v>294</v>
      </c>
      <c r="C615" s="34" t="s">
        <v>31</v>
      </c>
      <c r="D615" s="104">
        <v>0</v>
      </c>
      <c r="E615" s="104">
        <v>0</v>
      </c>
      <c r="F615" s="104">
        <v>0</v>
      </c>
      <c r="G615" s="104">
        <v>0</v>
      </c>
      <c r="H615" s="104">
        <v>0</v>
      </c>
      <c r="I615" s="104">
        <v>0</v>
      </c>
      <c r="J615" s="104">
        <v>0</v>
      </c>
      <c r="K615" s="104">
        <v>0</v>
      </c>
      <c r="L615" s="104">
        <v>0</v>
      </c>
      <c r="M615" s="104">
        <v>0</v>
      </c>
      <c r="N615" s="104">
        <v>0</v>
      </c>
      <c r="O615" s="104">
        <v>0</v>
      </c>
      <c r="P615" s="104">
        <v>0</v>
      </c>
      <c r="Q615" s="104">
        <v>0</v>
      </c>
      <c r="R615" s="104">
        <v>0</v>
      </c>
      <c r="S615" s="25">
        <v>0</v>
      </c>
      <c r="T615" s="101" t="s">
        <v>32</v>
      </c>
      <c r="W615" s="2"/>
    </row>
    <row r="616" spans="1:23" ht="63" x14ac:dyDescent="0.25">
      <c r="A616" s="34" t="s">
        <v>1190</v>
      </c>
      <c r="B616" s="34" t="s">
        <v>290</v>
      </c>
      <c r="C616" s="34" t="s">
        <v>31</v>
      </c>
      <c r="D616" s="104">
        <v>0</v>
      </c>
      <c r="E616" s="104">
        <v>0</v>
      </c>
      <c r="F616" s="104">
        <v>0</v>
      </c>
      <c r="G616" s="104">
        <v>0</v>
      </c>
      <c r="H616" s="104">
        <v>0</v>
      </c>
      <c r="I616" s="104">
        <v>0</v>
      </c>
      <c r="J616" s="104">
        <v>0</v>
      </c>
      <c r="K616" s="104">
        <v>0</v>
      </c>
      <c r="L616" s="104">
        <v>0</v>
      </c>
      <c r="M616" s="104">
        <v>0</v>
      </c>
      <c r="N616" s="104">
        <v>0</v>
      </c>
      <c r="O616" s="104">
        <v>0</v>
      </c>
      <c r="P616" s="104">
        <v>0</v>
      </c>
      <c r="Q616" s="104">
        <v>0</v>
      </c>
      <c r="R616" s="104">
        <v>0</v>
      </c>
      <c r="S616" s="25">
        <v>0</v>
      </c>
      <c r="T616" s="101" t="s">
        <v>32</v>
      </c>
      <c r="W616" s="2"/>
    </row>
    <row r="617" spans="1:23" ht="63" x14ac:dyDescent="0.25">
      <c r="A617" s="34" t="s">
        <v>1191</v>
      </c>
      <c r="B617" s="34" t="s">
        <v>292</v>
      </c>
      <c r="C617" s="34" t="s">
        <v>31</v>
      </c>
      <c r="D617" s="104">
        <v>0</v>
      </c>
      <c r="E617" s="104">
        <v>0</v>
      </c>
      <c r="F617" s="104">
        <v>0</v>
      </c>
      <c r="G617" s="104">
        <v>0</v>
      </c>
      <c r="H617" s="104">
        <v>0</v>
      </c>
      <c r="I617" s="104">
        <v>0</v>
      </c>
      <c r="J617" s="104">
        <v>0</v>
      </c>
      <c r="K617" s="104">
        <v>0</v>
      </c>
      <c r="L617" s="104">
        <v>0</v>
      </c>
      <c r="M617" s="104">
        <v>0</v>
      </c>
      <c r="N617" s="104">
        <v>0</v>
      </c>
      <c r="O617" s="104">
        <v>0</v>
      </c>
      <c r="P617" s="104">
        <v>0</v>
      </c>
      <c r="Q617" s="104">
        <v>0</v>
      </c>
      <c r="R617" s="104">
        <v>0</v>
      </c>
      <c r="S617" s="25">
        <v>0</v>
      </c>
      <c r="T617" s="101" t="s">
        <v>32</v>
      </c>
      <c r="W617" s="2"/>
    </row>
    <row r="618" spans="1:23" x14ac:dyDescent="0.25">
      <c r="A618" s="34" t="s">
        <v>1192</v>
      </c>
      <c r="B618" s="34" t="s">
        <v>298</v>
      </c>
      <c r="C618" s="34" t="s">
        <v>31</v>
      </c>
      <c r="D618" s="104">
        <f t="shared" ref="D618:R618" si="223">SUM(D619,D620,D621,D622)</f>
        <v>0</v>
      </c>
      <c r="E618" s="104">
        <f t="shared" si="223"/>
        <v>0</v>
      </c>
      <c r="F618" s="104">
        <f t="shared" si="223"/>
        <v>0</v>
      </c>
      <c r="G618" s="104">
        <f t="shared" si="223"/>
        <v>0</v>
      </c>
      <c r="H618" s="104">
        <f t="shared" si="223"/>
        <v>0</v>
      </c>
      <c r="I618" s="104">
        <f t="shared" si="223"/>
        <v>0</v>
      </c>
      <c r="J618" s="104">
        <f t="shared" si="223"/>
        <v>0</v>
      </c>
      <c r="K618" s="104">
        <f t="shared" si="223"/>
        <v>0</v>
      </c>
      <c r="L618" s="104">
        <f t="shared" si="223"/>
        <v>0</v>
      </c>
      <c r="M618" s="104">
        <f t="shared" si="223"/>
        <v>0</v>
      </c>
      <c r="N618" s="104">
        <f t="shared" si="223"/>
        <v>0</v>
      </c>
      <c r="O618" s="104">
        <f t="shared" si="223"/>
        <v>0</v>
      </c>
      <c r="P618" s="104">
        <f t="shared" si="223"/>
        <v>0</v>
      </c>
      <c r="Q618" s="104">
        <f t="shared" si="223"/>
        <v>0</v>
      </c>
      <c r="R618" s="104">
        <f t="shared" si="223"/>
        <v>0</v>
      </c>
      <c r="S618" s="25">
        <v>0</v>
      </c>
      <c r="T618" s="101" t="s">
        <v>32</v>
      </c>
      <c r="W618" s="2"/>
    </row>
    <row r="619" spans="1:23" ht="47.25" x14ac:dyDescent="0.25">
      <c r="A619" s="34" t="s">
        <v>1193</v>
      </c>
      <c r="B619" s="34" t="s">
        <v>300</v>
      </c>
      <c r="C619" s="34" t="s">
        <v>31</v>
      </c>
      <c r="D619" s="104">
        <v>0</v>
      </c>
      <c r="E619" s="104">
        <v>0</v>
      </c>
      <c r="F619" s="104">
        <v>0</v>
      </c>
      <c r="G619" s="104">
        <v>0</v>
      </c>
      <c r="H619" s="104">
        <v>0</v>
      </c>
      <c r="I619" s="104">
        <v>0</v>
      </c>
      <c r="J619" s="104">
        <v>0</v>
      </c>
      <c r="K619" s="104">
        <v>0</v>
      </c>
      <c r="L619" s="104">
        <v>0</v>
      </c>
      <c r="M619" s="104">
        <v>0</v>
      </c>
      <c r="N619" s="104">
        <v>0</v>
      </c>
      <c r="O619" s="104">
        <v>0</v>
      </c>
      <c r="P619" s="104">
        <v>0</v>
      </c>
      <c r="Q619" s="104">
        <v>0</v>
      </c>
      <c r="R619" s="104">
        <v>0</v>
      </c>
      <c r="S619" s="25">
        <v>0</v>
      </c>
      <c r="T619" s="101" t="s">
        <v>32</v>
      </c>
      <c r="W619" s="2"/>
    </row>
    <row r="620" spans="1:23" ht="31.5" x14ac:dyDescent="0.25">
      <c r="A620" s="34" t="s">
        <v>1194</v>
      </c>
      <c r="B620" s="34" t="s">
        <v>302</v>
      </c>
      <c r="C620" s="34" t="s">
        <v>31</v>
      </c>
      <c r="D620" s="104">
        <v>0</v>
      </c>
      <c r="E620" s="104">
        <v>0</v>
      </c>
      <c r="F620" s="104">
        <v>0</v>
      </c>
      <c r="G620" s="104">
        <v>0</v>
      </c>
      <c r="H620" s="104">
        <v>0</v>
      </c>
      <c r="I620" s="104">
        <v>0</v>
      </c>
      <c r="J620" s="104">
        <v>0</v>
      </c>
      <c r="K620" s="104">
        <v>0</v>
      </c>
      <c r="L620" s="104">
        <v>0</v>
      </c>
      <c r="M620" s="104">
        <v>0</v>
      </c>
      <c r="N620" s="104">
        <v>0</v>
      </c>
      <c r="O620" s="104">
        <v>0</v>
      </c>
      <c r="P620" s="104">
        <v>0</v>
      </c>
      <c r="Q620" s="104">
        <v>0</v>
      </c>
      <c r="R620" s="104">
        <v>0</v>
      </c>
      <c r="S620" s="25">
        <v>0</v>
      </c>
      <c r="T620" s="101" t="s">
        <v>32</v>
      </c>
      <c r="W620" s="2"/>
    </row>
    <row r="621" spans="1:23" ht="31.5" x14ac:dyDescent="0.25">
      <c r="A621" s="34" t="s">
        <v>1195</v>
      </c>
      <c r="B621" s="34" t="s">
        <v>307</v>
      </c>
      <c r="C621" s="34" t="s">
        <v>31</v>
      </c>
      <c r="D621" s="104">
        <v>0</v>
      </c>
      <c r="E621" s="104">
        <v>0</v>
      </c>
      <c r="F621" s="104">
        <v>0</v>
      </c>
      <c r="G621" s="104">
        <v>0</v>
      </c>
      <c r="H621" s="104">
        <v>0</v>
      </c>
      <c r="I621" s="104">
        <v>0</v>
      </c>
      <c r="J621" s="104">
        <v>0</v>
      </c>
      <c r="K621" s="104">
        <v>0</v>
      </c>
      <c r="L621" s="104">
        <v>0</v>
      </c>
      <c r="M621" s="104">
        <v>0</v>
      </c>
      <c r="N621" s="104">
        <v>0</v>
      </c>
      <c r="O621" s="104">
        <v>0</v>
      </c>
      <c r="P621" s="104">
        <v>0</v>
      </c>
      <c r="Q621" s="104">
        <v>0</v>
      </c>
      <c r="R621" s="104">
        <v>0</v>
      </c>
      <c r="S621" s="25">
        <v>0</v>
      </c>
      <c r="T621" s="101" t="s">
        <v>32</v>
      </c>
      <c r="W621" s="2"/>
    </row>
    <row r="622" spans="1:23" ht="31.5" x14ac:dyDescent="0.25">
      <c r="A622" s="34" t="s">
        <v>1196</v>
      </c>
      <c r="B622" s="34" t="s">
        <v>314</v>
      </c>
      <c r="C622" s="34" t="s">
        <v>31</v>
      </c>
      <c r="D622" s="104">
        <v>0</v>
      </c>
      <c r="E622" s="104">
        <v>0</v>
      </c>
      <c r="F622" s="104">
        <v>0</v>
      </c>
      <c r="G622" s="104">
        <v>0</v>
      </c>
      <c r="H622" s="104">
        <v>0</v>
      </c>
      <c r="I622" s="104">
        <v>0</v>
      </c>
      <c r="J622" s="104">
        <v>0</v>
      </c>
      <c r="K622" s="104">
        <v>0</v>
      </c>
      <c r="L622" s="104">
        <v>0</v>
      </c>
      <c r="M622" s="104">
        <v>0</v>
      </c>
      <c r="N622" s="104">
        <v>0</v>
      </c>
      <c r="O622" s="104">
        <v>0</v>
      </c>
      <c r="P622" s="104">
        <v>0</v>
      </c>
      <c r="Q622" s="104">
        <v>0</v>
      </c>
      <c r="R622" s="104">
        <v>0</v>
      </c>
      <c r="S622" s="25">
        <v>0</v>
      </c>
      <c r="T622" s="101" t="s">
        <v>32</v>
      </c>
      <c r="W622" s="2"/>
    </row>
    <row r="623" spans="1:23" ht="47.25" x14ac:dyDescent="0.25">
      <c r="A623" s="34" t="s">
        <v>1197</v>
      </c>
      <c r="B623" s="34" t="s">
        <v>332</v>
      </c>
      <c r="C623" s="34" t="s">
        <v>31</v>
      </c>
      <c r="D623" s="104">
        <v>0</v>
      </c>
      <c r="E623" s="104">
        <v>0</v>
      </c>
      <c r="F623" s="104">
        <v>0</v>
      </c>
      <c r="G623" s="104">
        <v>0</v>
      </c>
      <c r="H623" s="104">
        <v>0</v>
      </c>
      <c r="I623" s="104">
        <v>0</v>
      </c>
      <c r="J623" s="104">
        <v>0</v>
      </c>
      <c r="K623" s="104">
        <v>0</v>
      </c>
      <c r="L623" s="104">
        <v>0</v>
      </c>
      <c r="M623" s="104">
        <v>0</v>
      </c>
      <c r="N623" s="104">
        <v>0</v>
      </c>
      <c r="O623" s="104">
        <v>0</v>
      </c>
      <c r="P623" s="104">
        <v>0</v>
      </c>
      <c r="Q623" s="104">
        <v>0</v>
      </c>
      <c r="R623" s="104">
        <v>0</v>
      </c>
      <c r="S623" s="25">
        <v>0</v>
      </c>
      <c r="T623" s="101" t="s">
        <v>32</v>
      </c>
      <c r="W623" s="2"/>
    </row>
    <row r="624" spans="1:23" ht="45" customHeight="1" x14ac:dyDescent="0.25">
      <c r="A624" s="34" t="s">
        <v>1198</v>
      </c>
      <c r="B624" s="34" t="s">
        <v>334</v>
      </c>
      <c r="C624" s="34" t="s">
        <v>31</v>
      </c>
      <c r="D624" s="104">
        <v>0</v>
      </c>
      <c r="E624" s="104">
        <v>0</v>
      </c>
      <c r="F624" s="104">
        <v>0</v>
      </c>
      <c r="G624" s="104">
        <v>0</v>
      </c>
      <c r="H624" s="104">
        <v>0</v>
      </c>
      <c r="I624" s="104">
        <v>0</v>
      </c>
      <c r="J624" s="104">
        <v>0</v>
      </c>
      <c r="K624" s="104">
        <v>0</v>
      </c>
      <c r="L624" s="104">
        <v>0</v>
      </c>
      <c r="M624" s="104">
        <v>0</v>
      </c>
      <c r="N624" s="104">
        <v>0</v>
      </c>
      <c r="O624" s="104">
        <v>0</v>
      </c>
      <c r="P624" s="104">
        <v>0</v>
      </c>
      <c r="Q624" s="104">
        <v>0</v>
      </c>
      <c r="R624" s="104">
        <v>0</v>
      </c>
      <c r="S624" s="25">
        <v>0</v>
      </c>
      <c r="T624" s="101" t="s">
        <v>32</v>
      </c>
      <c r="W624" s="2"/>
    </row>
  </sheetData>
  <mergeCells count="27">
    <mergeCell ref="A12:T12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U16:U18"/>
    <mergeCell ref="V17:V18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conditionalFormatting sqref="A351:B351 A416:B416 A457:B458 A454:B455 A149:D151 A152 C152:D152 A304:C306 A451:C453 A543:C544 A43:C44 A58:C58 A77:D77 A521:C526 N304:N310 D416 A103:D107 D102 A111:D111 A62:D63 A81:C89 A91:C94 I96 A581:B597 A598:D599 A358:D359 B355:D357 A354:D354 C108:D110 A243:C254 I462:I492 D112 O539:O544 O145 I62:I63 O382:O385 A50:C55 N493:R496 M462:M496 A513:C517 K62:K63 I354:I358 K354 K358 I382:I385 K383:K385 M62:M63 L61:L63 K96 M354:M358 L354:L369 N40 O62:O63 N61:N77 M96 N140:N146 O354:O360 N354:N369 M382:M385 N382:N386 N522 N539:N557 O96 T304:T336 T140:T144 J61:J63 J354:J369 A46:C46 C154:D154 D153 A154 A222:D237 D221 A435:D443 D434 A431:D433 D430 A486:D492 J40 J140:J146 J304:J310 J312:J333 J382:J386 J522 J529:J537 J539:J557 I493:L496 D286:D287 D397 F596:H598 D484:D485 L40 I64:L77 L140:L146 L304:L310 L312:L333 L382:L386 L522 L529:L537 L539:L557 I370:J374 L370:R374 K371:K374 P61:P63 P354:P369 A282:D285 A288:D296 A398:D414 E599:H599 F444:R447 F448:P450 A96:E96 E354:E359 A382:E385 D520:E522 A558:E569 A140:D142 D279:D281 A155:D157 C581:H594 A41:D42 A20:D39 A519:E519 D52 D47:D49 D54:D57 D64:D76 D147:D148 D380:E381 G133:R136 A334:R336 C19:T19 A15:T18 D572:R572 A387:R387 E62:E77 D143:D145 D238:D275 A276:D278 D311:N311 D297:H310 D312:H333 D370:E376 D570:H571 D595:H595 D133:F139 I339:R344 A337:H344 D539:E544 D538:R538 E282:H296 E281:R281 I60:P60 D352:P353 T41:T42 T129:T136 T222 T225 T228:T300 T596:T606 I391:I409 M391:M409 O391:O409 N391:N414 A389:D396 J391:J414 L391:L414 D415:R415 A495:C502 D493:E518 D573:H580 T608:T624 A462:D483 O462:O492 E462:E492 D444:E457 F451:J457 I417:I443 M417:M443 A417:D429 J416:J443 L416:L443 K423:K432 P391:P414 A377:E379 I375:R381 A161:D220 I161:I237 K161:K237 M161:M237 O161:O237 E161:E280 N158:N237 P158:P237 J158:J237 L158:L237 A99:D101 I99:I112 K99:K112 M99:M112 O99:O112 N96:N132 E99:E112 T95:T123 L96:L132 J96:J132 E20:H58 E140:H155 E157:P157 F158:H280 E416:H443 F539:H569 F60:H77 D60:E60 A59:R59 E156:R156 E390:H414 I390:P390 E389:R389 F459:H522 L459:L492 J459:J492 N459:N492 D458:R458 D524:H537 D523:R523 F96:H132 D351:R351 F354:H386 I41:R58 Q60:R63 O64:R77 D78:R95 P96:R132 O140:R144 P145:R146 I147:R155 Q157:R237 I238:R280 I282:R300 O304:R311 N312:R333 A345:R350 Q352:R369 P382:R386 D388:R388 Q390:R414 N416:R443 L451:R457 P459:R492 I497:R521 P522:R522 I524:R528 N529:R537 P539:R557 I558:R571 I573:R599 A600:R624 P40:S40 I20:T39 S41:S624 T125 T219:T220 T146:T216 T46:T80 T541:T578 T580:T594 T451:T538 T339:T432 T434:T447">
    <cfRule type="containsBlanks" dxfId="1055" priority="1036">
      <formula>LEN(TRIM(A15))=0</formula>
    </cfRule>
  </conditionalFormatting>
  <conditionalFormatting sqref="D504:D505 D597 D274 D297 D48:D49 D66:D74 D146 D527:D538 D541:D542 D571:D580 D135:D136 D309 D513:D518 D54:D56 T572:T578 T136 E538:R538 T580">
    <cfRule type="containsBlanks" dxfId="1054" priority="1027">
      <formula>LEN(TRIM(D48))=0</formula>
    </cfRule>
  </conditionalFormatting>
  <conditionalFormatting sqref="G504:G505 G597 G274 G297 G48:G49 G527 G571 G135:G136 G536:G537">
    <cfRule type="containsBlanks" dxfId="1053" priority="1026">
      <formula>LEN(TRIM(G48))=0</formula>
    </cfRule>
  </conditionalFormatting>
  <conditionalFormatting sqref="E267:E273">
    <cfRule type="containsBlanks" dxfId="1052" priority="951">
      <formula>LEN(TRIM(E267))=0</formula>
    </cfRule>
  </conditionalFormatting>
  <conditionalFormatting sqref="O597:R597 O274:R274 O504:R505 O297:R297 O48:R49 O146 O527:R527 O541:O542 O571:R571 O581:R594 O135:R136 O513:P518 O62:O63 O595:P595 O155:R155 R52 O309:P309 O140:R142 O53:P56 O536:R537 O529:P535 O66:P74 O149:P154">
    <cfRule type="containsBlanks" dxfId="1051" priority="1023">
      <formula>LEN(TRIM(O48))=0</formula>
    </cfRule>
  </conditionalFormatting>
  <conditionalFormatting sqref="J66:J74">
    <cfRule type="containsBlanks" dxfId="1050" priority="1019">
      <formula>LEN(TRIM(J66))=0</formula>
    </cfRule>
  </conditionalFormatting>
  <conditionalFormatting sqref="T50">
    <cfRule type="containsBlanks" dxfId="1049" priority="1034">
      <formula>LEN(TRIM(T50))=0</formula>
    </cfRule>
  </conditionalFormatting>
  <conditionalFormatting sqref="J149:J154">
    <cfRule type="containsBlanks" dxfId="1048" priority="1017">
      <formula>LEN(TRIM(J149))=0</formula>
    </cfRule>
  </conditionalFormatting>
  <conditionalFormatting sqref="E455 H455 J455 L455 T455 T457:T458 L457 J457 H457 E457">
    <cfRule type="containsBlanks" dxfId="1047" priority="1035">
      <formula>LEN(TRIM(E455))=0</formula>
    </cfRule>
  </conditionalFormatting>
  <conditionalFormatting sqref="T59:T60">
    <cfRule type="containsBlanks" dxfId="1046" priority="1033">
      <formula>LEN(TRIM(T59))=0</formula>
    </cfRule>
  </conditionalFormatting>
  <conditionalFormatting sqref="T135">
    <cfRule type="containsBlanks" dxfId="1045" priority="1032">
      <formula>LEN(TRIM(T135))=0</formula>
    </cfRule>
  </conditionalFormatting>
  <conditionalFormatting sqref="T136">
    <cfRule type="containsBlanks" dxfId="1044" priority="1031">
      <formula>LEN(TRIM(T136))=0</formula>
    </cfRule>
  </conditionalFormatting>
  <conditionalFormatting sqref="J591">
    <cfRule type="containsBlanks" dxfId="1043" priority="1012">
      <formula>LEN(TRIM(J591))=0</formula>
    </cfRule>
  </conditionalFormatting>
  <conditionalFormatting sqref="O597:R597 O274:R274 O297:R297 O457:R457 O504:R505 O353:P353 O48:R49 O146 O527:R527 O541:O542 O571:R571 O581:R594 O135:R136 O513:P518 O62:O63 O595:P595 O155:R155 R52 O309:P309 O140:R142 O53:P56 O536:R537 O529:P535 O66:P74 O149:P154">
    <cfRule type="containsBlanks" dxfId="1042" priority="1025">
      <formula>LEN(TRIM(O48))=0</formula>
    </cfRule>
  </conditionalFormatting>
  <conditionalFormatting sqref="T504">
    <cfRule type="containsBlanks" dxfId="1041" priority="1030">
      <formula>LEN(TRIM(T504))=0</formula>
    </cfRule>
  </conditionalFormatting>
  <conditionalFormatting sqref="J20:J29 L20:L29 J135:J136 J304:J306 J582:J590 J592:J593 L504:L505 T504:T505 E504:E505 J504:J505 L135:L136 L304:L306 L582:L590 L592:L593 H504:H505 H597 H48:H49 H274 E274 E297 T297 T48:T49 E48:E49 E66:E74 E146 H527 E527 E541:E542 E571 E135:E136 T135:T136 E309 E513:E518 T155 T140:T142 T274 S19:T19 T527:T538 H536:H537 H571 E529:E537 L31 J31 T309 J40 J43:J46 J48:J51 J53:J56 J58 J66:J77 J143 J145:J146 J148:J155 J252:J255 J259:J261 J264 J266:J274 J276:J278 J282:J297 J309 J312:J333 J353:J369 J375 J382:J386 J513:J518 J522 J525:J527 J529:J537 J539:J557 J569:J571 J595 L353:L369 L40 L43:L46 L48:L51 L53:L56 L58 L66:L77 L143 L145:L146 L148:L155 L252:L255 L259:L261 L264 L266:L274 L276:L278 L282:L297 L309 L312:L333 L375 L382:L386 L513:L518 L522 L525:L527 L529:L537 L539:L557 L569:L571 L595 L60:L63 J60:J63 S20:S624">
    <cfRule type="containsBlanks" dxfId="1040" priority="1029">
      <formula>LEN(TRIM(E19))=0</formula>
    </cfRule>
  </conditionalFormatting>
  <conditionalFormatting sqref="A48:B49 A504:B505 A274:B274 A297:B297 A66:B66 A146:B146 A527:B538 A541:B541 A571:B572 A135:B136 A309:B309 A19 A69:B71 A73:B74">
    <cfRule type="containsBlanks" dxfId="1039" priority="1028">
      <formula>LEN(TRIM(A19))=0</formula>
    </cfRule>
  </conditionalFormatting>
  <conditionalFormatting sqref="L309">
    <cfRule type="containsBlanks" dxfId="1038" priority="1001">
      <formula>LEN(TRIM(L309))=0</formula>
    </cfRule>
  </conditionalFormatting>
  <conditionalFormatting sqref="O455:R455 O457:R457">
    <cfRule type="containsBlanks" dxfId="1037" priority="1024">
      <formula>LEN(TRIM(O455))=0</formula>
    </cfRule>
  </conditionalFormatting>
  <conditionalFormatting sqref="J591">
    <cfRule type="containsBlanks" dxfId="1036" priority="1011">
      <formula>LEN(TRIM(J591))=0</formula>
    </cfRule>
  </conditionalFormatting>
  <conditionalFormatting sqref="J66:J74">
    <cfRule type="containsBlanks" dxfId="1035" priority="1020">
      <formula>LEN(TRIM(J66))=0</formula>
    </cfRule>
  </conditionalFormatting>
  <conditionalFormatting sqref="J513:J518">
    <cfRule type="containsBlanks" dxfId="1034" priority="1014">
      <formula>LEN(TRIM(J513))=0</formula>
    </cfRule>
  </conditionalFormatting>
  <conditionalFormatting sqref="J513:J518">
    <cfRule type="containsBlanks" dxfId="1033" priority="1013">
      <formula>LEN(TRIM(J513))=0</formula>
    </cfRule>
  </conditionalFormatting>
  <conditionalFormatting sqref="J594:J595 J597">
    <cfRule type="containsBlanks" dxfId="1032" priority="1010">
      <formula>LEN(TRIM(J594))=0</formula>
    </cfRule>
  </conditionalFormatting>
  <conditionalFormatting sqref="J594:J595 J597">
    <cfRule type="containsBlanks" dxfId="1031" priority="1009">
      <formula>LEN(TRIM(J594))=0</formula>
    </cfRule>
  </conditionalFormatting>
  <conditionalFormatting sqref="L513:L518">
    <cfRule type="containsBlanks" dxfId="1030" priority="1000">
      <formula>LEN(TRIM(L513))=0</formula>
    </cfRule>
  </conditionalFormatting>
  <conditionalFormatting sqref="L513:L518">
    <cfRule type="containsBlanks" dxfId="1029" priority="999">
      <formula>LEN(TRIM(L513))=0</formula>
    </cfRule>
  </conditionalFormatting>
  <conditionalFormatting sqref="N504:N505 N597 N274 N297 N48:N49 N66:N74 N527 N571 N135:N136 N309 N513:N518 N529:N537">
    <cfRule type="containsBlanks" dxfId="1028" priority="993">
      <formula>LEN(TRIM(N48))=0</formula>
    </cfRule>
  </conditionalFormatting>
  <conditionalFormatting sqref="L597 L594:L595">
    <cfRule type="containsBlanks" dxfId="1027" priority="996">
      <formula>LEN(TRIM(L594))=0</formula>
    </cfRule>
  </conditionalFormatting>
  <conditionalFormatting sqref="L597 L594:L595">
    <cfRule type="containsBlanks" dxfId="1026" priority="995">
      <formula>LEN(TRIM(L594))=0</formula>
    </cfRule>
  </conditionalFormatting>
  <conditionalFormatting sqref="L591">
    <cfRule type="containsBlanks" dxfId="1025" priority="998">
      <formula>LEN(TRIM(L591))=0</formula>
    </cfRule>
  </conditionalFormatting>
  <conditionalFormatting sqref="L591">
    <cfRule type="containsBlanks" dxfId="1024" priority="997">
      <formula>LEN(TRIM(L591))=0</formula>
    </cfRule>
  </conditionalFormatting>
  <conditionalFormatting sqref="O312:P333">
    <cfRule type="containsBlanks" dxfId="1023" priority="924">
      <formula>LEN(TRIM(O312))=0</formula>
    </cfRule>
  </conditionalFormatting>
  <conditionalFormatting sqref="O312:P333">
    <cfRule type="containsBlanks" dxfId="1022" priority="923">
      <formula>LEN(TRIM(O312))=0</formula>
    </cfRule>
  </conditionalFormatting>
  <conditionalFormatting sqref="J53:J56">
    <cfRule type="containsBlanks" dxfId="1021" priority="1022">
      <formula>LEN(TRIM(J53))=0</formula>
    </cfRule>
  </conditionalFormatting>
  <conditionalFormatting sqref="J53:J56">
    <cfRule type="containsBlanks" dxfId="1020" priority="1021">
      <formula>LEN(TRIM(J53))=0</formula>
    </cfRule>
  </conditionalFormatting>
  <conditionalFormatting sqref="J149:J154">
    <cfRule type="containsBlanks" dxfId="1019" priority="1018">
      <formula>LEN(TRIM(J149))=0</formula>
    </cfRule>
  </conditionalFormatting>
  <conditionalFormatting sqref="L66:L74">
    <cfRule type="containsBlanks" dxfId="1018" priority="1005">
      <formula>LEN(TRIM(L66))=0</formula>
    </cfRule>
  </conditionalFormatting>
  <conditionalFormatting sqref="L53:L56">
    <cfRule type="containsBlanks" dxfId="1017" priority="1008">
      <formula>LEN(TRIM(L53))=0</formula>
    </cfRule>
  </conditionalFormatting>
  <conditionalFormatting sqref="J309">
    <cfRule type="containsBlanks" dxfId="1016" priority="1016">
      <formula>LEN(TRIM(J309))=0</formula>
    </cfRule>
  </conditionalFormatting>
  <conditionalFormatting sqref="J309">
    <cfRule type="containsBlanks" dxfId="1015" priority="1015">
      <formula>LEN(TRIM(J309))=0</formula>
    </cfRule>
  </conditionalFormatting>
  <conditionalFormatting sqref="L309">
    <cfRule type="containsBlanks" dxfId="1014" priority="1002">
      <formula>LEN(TRIM(L309))=0</formula>
    </cfRule>
  </conditionalFormatting>
  <conditionalFormatting sqref="L66:L74">
    <cfRule type="containsBlanks" dxfId="1013" priority="1006">
      <formula>LEN(TRIM(L66))=0</formula>
    </cfRule>
  </conditionalFormatting>
  <conditionalFormatting sqref="L53:L56">
    <cfRule type="containsBlanks" dxfId="1012" priority="1007">
      <formula>LEN(TRIM(L53))=0</formula>
    </cfRule>
  </conditionalFormatting>
  <conditionalFormatting sqref="L149:L154">
    <cfRule type="containsBlanks" dxfId="1011" priority="1004">
      <formula>LEN(TRIM(L149))=0</formula>
    </cfRule>
  </conditionalFormatting>
  <conditionalFormatting sqref="L149:L154">
    <cfRule type="containsBlanks" dxfId="1010" priority="1003">
      <formula>LEN(TRIM(L149))=0</formula>
    </cfRule>
  </conditionalFormatting>
  <conditionalFormatting sqref="O596:R596">
    <cfRule type="containsBlanks" dxfId="1009" priority="988">
      <formula>LEN(TRIM(O596))=0</formula>
    </cfRule>
  </conditionalFormatting>
  <conditionalFormatting sqref="J596">
    <cfRule type="containsBlanks" dxfId="1008" priority="987">
      <formula>LEN(TRIM(J596))=0</formula>
    </cfRule>
  </conditionalFormatting>
  <conditionalFormatting sqref="E155">
    <cfRule type="containsBlanks" dxfId="1007" priority="968">
      <formula>LEN(TRIM(E155))=0</formula>
    </cfRule>
  </conditionalFormatting>
  <conditionalFormatting sqref="J596">
    <cfRule type="containsBlanks" dxfId="1006" priority="986">
      <formula>LEN(TRIM(J596))=0</formula>
    </cfRule>
  </conditionalFormatting>
  <conditionalFormatting sqref="L596">
    <cfRule type="containsBlanks" dxfId="1005" priority="985">
      <formula>LEN(TRIM(L596))=0</formula>
    </cfRule>
  </conditionalFormatting>
  <conditionalFormatting sqref="J312:J333">
    <cfRule type="containsBlanks" dxfId="1004" priority="922">
      <formula>LEN(TRIM(J312))=0</formula>
    </cfRule>
  </conditionalFormatting>
  <conditionalFormatting sqref="J312:J333">
    <cfRule type="containsBlanks" dxfId="1003" priority="921">
      <formula>LEN(TRIM(J312))=0</formula>
    </cfRule>
  </conditionalFormatting>
  <conditionalFormatting sqref="N297 N457 N504:N505 N597 N274 N353 N48:N49 N66:N74 N527 N571 N135:N136 N309 N513:N518 N529:N537">
    <cfRule type="containsBlanks" dxfId="1002" priority="994">
      <formula>LEN(TRIM(N48))=0</formula>
    </cfRule>
  </conditionalFormatting>
  <conditionalFormatting sqref="N455 N457">
    <cfRule type="containsBlanks" dxfId="1001" priority="1037">
      <formula>LEN(TRIM(N455))=0</formula>
    </cfRule>
  </conditionalFormatting>
  <conditionalFormatting sqref="H596">
    <cfRule type="containsBlanks" dxfId="1000" priority="991">
      <formula>LEN(TRIM(H596))=0</formula>
    </cfRule>
  </conditionalFormatting>
  <conditionalFormatting sqref="D596">
    <cfRule type="containsBlanks" dxfId="999" priority="990">
      <formula>LEN(TRIM(D596))=0</formula>
    </cfRule>
  </conditionalFormatting>
  <conditionalFormatting sqref="O596:R596">
    <cfRule type="containsBlanks" dxfId="998" priority="1038">
      <formula>LEN(TRIM(O596))=0</formula>
    </cfRule>
  </conditionalFormatting>
  <conditionalFormatting sqref="G596">
    <cfRule type="containsBlanks" dxfId="997" priority="989">
      <formula>LEN(TRIM(G596))=0</formula>
    </cfRule>
  </conditionalFormatting>
  <conditionalFormatting sqref="H596">
    <cfRule type="containsBlanks" dxfId="996" priority="992">
      <formula>LEN(TRIM(H596))=0</formula>
    </cfRule>
  </conditionalFormatting>
  <conditionalFormatting sqref="L596">
    <cfRule type="containsBlanks" dxfId="995" priority="984">
      <formula>LEN(TRIM(L596))=0</formula>
    </cfRule>
  </conditionalFormatting>
  <conditionalFormatting sqref="N596">
    <cfRule type="containsBlanks" dxfId="994" priority="982">
      <formula>LEN(TRIM(N596))=0</formula>
    </cfRule>
  </conditionalFormatting>
  <conditionalFormatting sqref="N596">
    <cfRule type="containsBlanks" dxfId="993" priority="983">
      <formula>LEN(TRIM(N596))=0</formula>
    </cfRule>
  </conditionalFormatting>
  <conditionalFormatting sqref="D596:D597 A274:B274 A297:B297 A351:B351 A416:B416 A457:B458 A454:B455 A66:B66 A146:B146 A527:B538 A541:B541 A571:B572 A48:B49 A135:B136 A309:B309 A504:B505 A19 O146 A69:B71 A73:B74 D146:E146">
    <cfRule type="containsBlanks" dxfId="992" priority="981">
      <formula>LEN(TRIM(A19))=0</formula>
    </cfRule>
  </conditionalFormatting>
  <conditionalFormatting sqref="C597 C274 C297 C351 C416 C457:C458 C454:C455 C66 C146 C527:C538 C541 C571:C572 C48:C49 C135:C136 C309 C504:C505 C69:C71 C73:C74">
    <cfRule type="containsBlanks" dxfId="991" priority="980">
      <formula>LEN(TRIM(C48))=0</formula>
    </cfRule>
  </conditionalFormatting>
  <conditionalFormatting sqref="C74 C146 C135:C136">
    <cfRule type="containsBlanks" dxfId="990" priority="979">
      <formula>LEN(TRIM(C74))=0</formula>
    </cfRule>
  </conditionalFormatting>
  <conditionalFormatting sqref="C595:C596">
    <cfRule type="containsBlanks" dxfId="989" priority="978">
      <formula>LEN(TRIM(C595))=0</formula>
    </cfRule>
  </conditionalFormatting>
  <conditionalFormatting sqref="H598 H600:H606">
    <cfRule type="containsBlanks" dxfId="988" priority="976">
      <formula>LEN(TRIM(H598))=0</formula>
    </cfRule>
  </conditionalFormatting>
  <conditionalFormatting sqref="E522 E525">
    <cfRule type="containsBlanks" dxfId="987" priority="963">
      <formula>LEN(TRIM(E522))=0</formula>
    </cfRule>
  </conditionalFormatting>
  <conditionalFormatting sqref="E527 E529:E535">
    <cfRule type="containsBlanks" dxfId="986" priority="962">
      <formula>LEN(TRIM(E527))=0</formula>
    </cfRule>
  </conditionalFormatting>
  <conditionalFormatting sqref="H598 H600:H606">
    <cfRule type="containsBlanks" dxfId="985" priority="977">
      <formula>LEN(TRIM(H598))=0</formula>
    </cfRule>
  </conditionalFormatting>
  <conditionalFormatting sqref="E596:E597">
    <cfRule type="containsBlanks" dxfId="984" priority="956">
      <formula>LEN(TRIM(E596))=0</formula>
    </cfRule>
  </conditionalFormatting>
  <conditionalFormatting sqref="O598:R598 O600:R606">
    <cfRule type="containsBlanks" dxfId="983" priority="974">
      <formula>LEN(TRIM(O598))=0</formula>
    </cfRule>
  </conditionalFormatting>
  <conditionalFormatting sqref="O598:R598 O600:R606">
    <cfRule type="containsBlanks" dxfId="982" priority="975">
      <formula>LEN(TRIM(O598))=0</formula>
    </cfRule>
  </conditionalFormatting>
  <conditionalFormatting sqref="D598:D599">
    <cfRule type="containsBlanks" dxfId="981" priority="973">
      <formula>LEN(TRIM(D598))=0</formula>
    </cfRule>
  </conditionalFormatting>
  <conditionalFormatting sqref="E19:E29 E31">
    <cfRule type="containsBlanks" dxfId="980" priority="972">
      <formula>LEN(TRIM(E19))=0</formula>
    </cfRule>
  </conditionalFormatting>
  <conditionalFormatting sqref="E48:E49">
    <cfRule type="containsBlanks" dxfId="979" priority="971">
      <formula>LEN(TRIM(E48))=0</formula>
    </cfRule>
  </conditionalFormatting>
  <conditionalFormatting sqref="E60">
    <cfRule type="containsBlanks" dxfId="978" priority="970">
      <formula>LEN(TRIM(E60))=0</formula>
    </cfRule>
  </conditionalFormatting>
  <conditionalFormatting sqref="E135:E136">
    <cfRule type="containsBlanks" dxfId="977" priority="969">
      <formula>LEN(TRIM(E135))=0</formula>
    </cfRule>
  </conditionalFormatting>
  <conditionalFormatting sqref="E274">
    <cfRule type="containsBlanks" dxfId="976" priority="967">
      <formula>LEN(TRIM(E274))=0</formula>
    </cfRule>
  </conditionalFormatting>
  <conditionalFormatting sqref="E297">
    <cfRule type="containsBlanks" dxfId="975" priority="966">
      <formula>LEN(TRIM(E297))=0</formula>
    </cfRule>
  </conditionalFormatting>
  <conditionalFormatting sqref="E304:E306">
    <cfRule type="containsBlanks" dxfId="974" priority="965">
      <formula>LEN(TRIM(E304))=0</formula>
    </cfRule>
  </conditionalFormatting>
  <conditionalFormatting sqref="E504:E505">
    <cfRule type="containsBlanks" dxfId="973" priority="964">
      <formula>LEN(TRIM(E504))=0</formula>
    </cfRule>
  </conditionalFormatting>
  <conditionalFormatting sqref="E571">
    <cfRule type="containsBlanks" dxfId="972" priority="960">
      <formula>LEN(TRIM(E571))=0</formula>
    </cfRule>
  </conditionalFormatting>
  <conditionalFormatting sqref="E600:E601">
    <cfRule type="containsBlanks" dxfId="971" priority="953">
      <formula>LEN(TRIM(E600))=0</formula>
    </cfRule>
  </conditionalFormatting>
  <conditionalFormatting sqref="E602:E606">
    <cfRule type="containsBlanks" dxfId="970" priority="952">
      <formula>LEN(TRIM(E602))=0</formula>
    </cfRule>
  </conditionalFormatting>
  <conditionalFormatting sqref="E536:E537">
    <cfRule type="containsBlanks" dxfId="969" priority="961">
      <formula>LEN(TRIM(E536))=0</formula>
    </cfRule>
  </conditionalFormatting>
  <conditionalFormatting sqref="E581:E594">
    <cfRule type="containsBlanks" dxfId="968" priority="959">
      <formula>LEN(TRIM(E581))=0</formula>
    </cfRule>
  </conditionalFormatting>
  <conditionalFormatting sqref="E597">
    <cfRule type="containsBlanks" dxfId="967" priority="958">
      <formula>LEN(TRIM(E597))=0</formula>
    </cfRule>
  </conditionalFormatting>
  <conditionalFormatting sqref="E596">
    <cfRule type="containsBlanks" dxfId="966" priority="957">
      <formula>LEN(TRIM(E596))=0</formula>
    </cfRule>
  </conditionalFormatting>
  <conditionalFormatting sqref="E598">
    <cfRule type="containsBlanks" dxfId="965" priority="955">
      <formula>LEN(TRIM(E598))=0</formula>
    </cfRule>
  </conditionalFormatting>
  <conditionalFormatting sqref="E598">
    <cfRule type="containsBlanks" dxfId="964" priority="954">
      <formula>LEN(TRIM(E598))=0</formula>
    </cfRule>
  </conditionalFormatting>
  <conditionalFormatting sqref="E282:E293">
    <cfRule type="containsBlanks" dxfId="963" priority="938">
      <formula>LEN(TRIM(E282))=0</formula>
    </cfRule>
  </conditionalFormatting>
  <conditionalFormatting sqref="O267:P273">
    <cfRule type="containsBlanks" dxfId="962" priority="948">
      <formula>LEN(TRIM(O267))=0</formula>
    </cfRule>
  </conditionalFormatting>
  <conditionalFormatting sqref="D267:D273">
    <cfRule type="containsBlanks" dxfId="961" priority="949">
      <formula>LEN(TRIM(D267))=0</formula>
    </cfRule>
  </conditionalFormatting>
  <conditionalFormatting sqref="E267:E273">
    <cfRule type="containsBlanks" dxfId="960" priority="1039">
      <formula>LEN(TRIM(E267))=0</formula>
    </cfRule>
  </conditionalFormatting>
  <conditionalFormatting sqref="O267:P273">
    <cfRule type="containsBlanks" dxfId="959" priority="947">
      <formula>LEN(TRIM(O267))=0</formula>
    </cfRule>
  </conditionalFormatting>
  <conditionalFormatting sqref="J267:J273">
    <cfRule type="containsBlanks" dxfId="958" priority="945">
      <formula>LEN(TRIM(J267))=0</formula>
    </cfRule>
  </conditionalFormatting>
  <conditionalFormatting sqref="A267:B267 A269:B270 A272:B273">
    <cfRule type="containsBlanks" dxfId="957" priority="950">
      <formula>LEN(TRIM(A267))=0</formula>
    </cfRule>
  </conditionalFormatting>
  <conditionalFormatting sqref="A267:B267 A269:B270 A272:B273">
    <cfRule type="containsBlanks" dxfId="956" priority="940">
      <formula>LEN(TRIM(A267))=0</formula>
    </cfRule>
  </conditionalFormatting>
  <conditionalFormatting sqref="J267:J273">
    <cfRule type="containsBlanks" dxfId="955" priority="946">
      <formula>LEN(TRIM(J267))=0</formula>
    </cfRule>
  </conditionalFormatting>
  <conditionalFormatting sqref="L267:L273">
    <cfRule type="containsBlanks" dxfId="954" priority="944">
      <formula>LEN(TRIM(L267))=0</formula>
    </cfRule>
  </conditionalFormatting>
  <conditionalFormatting sqref="L267:L273">
    <cfRule type="containsBlanks" dxfId="953" priority="943">
      <formula>LEN(TRIM(L267))=0</formula>
    </cfRule>
  </conditionalFormatting>
  <conditionalFormatting sqref="N267:N273">
    <cfRule type="containsBlanks" dxfId="952" priority="941">
      <formula>LEN(TRIM(N267))=0</formula>
    </cfRule>
  </conditionalFormatting>
  <conditionalFormatting sqref="N267:N273">
    <cfRule type="containsBlanks" dxfId="951" priority="942">
      <formula>LEN(TRIM(N267))=0</formula>
    </cfRule>
  </conditionalFormatting>
  <conditionalFormatting sqref="T133 E133 J133 L133 H133">
    <cfRule type="containsBlanks" dxfId="950" priority="774">
      <formula>LEN(TRIM(E133))=0</formula>
    </cfRule>
  </conditionalFormatting>
  <conditionalFormatting sqref="C267 C269:C270 C272:C273">
    <cfRule type="containsBlanks" dxfId="949" priority="939">
      <formula>LEN(TRIM(C267))=0</formula>
    </cfRule>
  </conditionalFormatting>
  <conditionalFormatting sqref="C95">
    <cfRule type="containsBlanks" dxfId="948" priority="776">
      <formula>LEN(TRIM(C95))=0</formula>
    </cfRule>
  </conditionalFormatting>
  <conditionalFormatting sqref="E95">
    <cfRule type="containsBlanks" dxfId="947" priority="775">
      <formula>LEN(TRIM(E95))=0</formula>
    </cfRule>
  </conditionalFormatting>
  <conditionalFormatting sqref="J282:J293">
    <cfRule type="containsBlanks" dxfId="946" priority="934">
      <formula>LEN(TRIM(J282))=0</formula>
    </cfRule>
  </conditionalFormatting>
  <conditionalFormatting sqref="D282:D293">
    <cfRule type="containsBlanks" dxfId="945" priority="937">
      <formula>LEN(TRIM(D282))=0</formula>
    </cfRule>
  </conditionalFormatting>
  <conditionalFormatting sqref="C570">
    <cfRule type="containsBlanks" dxfId="944" priority="840">
      <formula>LEN(TRIM(C570))=0</formula>
    </cfRule>
  </conditionalFormatting>
  <conditionalFormatting sqref="O282:P293">
    <cfRule type="containsBlanks" dxfId="943" priority="935">
      <formula>LEN(TRIM(O282))=0</formula>
    </cfRule>
  </conditionalFormatting>
  <conditionalFormatting sqref="J282:J293">
    <cfRule type="containsBlanks" dxfId="942" priority="933">
      <formula>LEN(TRIM(J282))=0</formula>
    </cfRule>
  </conditionalFormatting>
  <conditionalFormatting sqref="E282:E293">
    <cfRule type="containsBlanks" dxfId="941" priority="1040">
      <formula>LEN(TRIM(E282))=0</formula>
    </cfRule>
  </conditionalFormatting>
  <conditionalFormatting sqref="O282:P293">
    <cfRule type="containsBlanks" dxfId="940" priority="936">
      <formula>LEN(TRIM(O282))=0</formula>
    </cfRule>
  </conditionalFormatting>
  <conditionalFormatting sqref="L282:L293">
    <cfRule type="containsBlanks" dxfId="939" priority="932">
      <formula>LEN(TRIM(L282))=0</formula>
    </cfRule>
  </conditionalFormatting>
  <conditionalFormatting sqref="L282:L293">
    <cfRule type="containsBlanks" dxfId="938" priority="931">
      <formula>LEN(TRIM(L282))=0</formula>
    </cfRule>
  </conditionalFormatting>
  <conditionalFormatting sqref="N282:N293">
    <cfRule type="containsBlanks" dxfId="937" priority="929">
      <formula>LEN(TRIM(N282))=0</formula>
    </cfRule>
  </conditionalFormatting>
  <conditionalFormatting sqref="N282:N293">
    <cfRule type="containsBlanks" dxfId="936" priority="930">
      <formula>LEN(TRIM(N282))=0</formula>
    </cfRule>
  </conditionalFormatting>
  <conditionalFormatting sqref="E312:E333">
    <cfRule type="containsBlanks" dxfId="935" priority="928">
      <formula>LEN(TRIM(E312))=0</formula>
    </cfRule>
  </conditionalFormatting>
  <conditionalFormatting sqref="D312:D333">
    <cfRule type="containsBlanks" dxfId="934" priority="925">
      <formula>LEN(TRIM(D312))=0</formula>
    </cfRule>
  </conditionalFormatting>
  <conditionalFormatting sqref="E312:E333">
    <cfRule type="containsBlanks" dxfId="933" priority="927">
      <formula>LEN(TRIM(E312))=0</formula>
    </cfRule>
  </conditionalFormatting>
  <conditionalFormatting sqref="A312:B332">
    <cfRule type="containsBlanks" dxfId="932" priority="926">
      <formula>LEN(TRIM(A312))=0</formula>
    </cfRule>
  </conditionalFormatting>
  <conditionalFormatting sqref="L312:L333">
    <cfRule type="containsBlanks" dxfId="931" priority="920">
      <formula>LEN(TRIM(L312))=0</formula>
    </cfRule>
  </conditionalFormatting>
  <conditionalFormatting sqref="L312:L333">
    <cfRule type="containsBlanks" dxfId="930" priority="919">
      <formula>LEN(TRIM(L312))=0</formula>
    </cfRule>
  </conditionalFormatting>
  <conditionalFormatting sqref="N312:N333">
    <cfRule type="containsBlanks" dxfId="929" priority="917">
      <formula>LEN(TRIM(N312))=0</formula>
    </cfRule>
  </conditionalFormatting>
  <conditionalFormatting sqref="N312:N333">
    <cfRule type="containsBlanks" dxfId="928" priority="918">
      <formula>LEN(TRIM(N312))=0</formula>
    </cfRule>
  </conditionalFormatting>
  <conditionalFormatting sqref="A312:B332">
    <cfRule type="containsBlanks" dxfId="927" priority="916">
      <formula>LEN(TRIM(A312))=0</formula>
    </cfRule>
  </conditionalFormatting>
  <conditionalFormatting sqref="C312:C332">
    <cfRule type="containsBlanks" dxfId="926" priority="915">
      <formula>LEN(TRIM(C312))=0</formula>
    </cfRule>
  </conditionalFormatting>
  <conditionalFormatting sqref="A57:B57">
    <cfRule type="containsBlanks" dxfId="925" priority="825">
      <formula>LEN(TRIM(A57))=0</formula>
    </cfRule>
  </conditionalFormatting>
  <conditionalFormatting sqref="A456:B456">
    <cfRule type="containsBlanks" dxfId="924" priority="914">
      <formula>LEN(TRIM(A456))=0</formula>
    </cfRule>
  </conditionalFormatting>
  <conditionalFormatting sqref="A456:B456">
    <cfRule type="containsBlanks" dxfId="923" priority="913">
      <formula>LEN(TRIM(A456))=0</formula>
    </cfRule>
  </conditionalFormatting>
  <conditionalFormatting sqref="C456">
    <cfRule type="containsBlanks" dxfId="922" priority="912">
      <formula>LEN(TRIM(C456))=0</formula>
    </cfRule>
  </conditionalFormatting>
  <conditionalFormatting sqref="L451:L453 J451:J453">
    <cfRule type="containsBlanks" dxfId="921" priority="911">
      <formula>LEN(TRIM(J451))=0</formula>
    </cfRule>
  </conditionalFormatting>
  <conditionalFormatting sqref="N279:N280">
    <cfRule type="containsBlanks" dxfId="920" priority="677">
      <formula>LEN(TRIM(N279))=0</formula>
    </cfRule>
  </conditionalFormatting>
  <conditionalFormatting sqref="N298:N300">
    <cfRule type="containsBlanks" dxfId="919" priority="666">
      <formula>LEN(TRIM(N298))=0</formula>
    </cfRule>
  </conditionalFormatting>
  <conditionalFormatting sqref="O298:R300">
    <cfRule type="containsBlanks" dxfId="918" priority="667">
      <formula>LEN(TRIM(O298))=0</formula>
    </cfRule>
  </conditionalFormatting>
  <conditionalFormatting sqref="A298:B300">
    <cfRule type="containsBlanks" dxfId="917" priority="664">
      <formula>LEN(TRIM(A298))=0</formula>
    </cfRule>
  </conditionalFormatting>
  <conditionalFormatting sqref="G95">
    <cfRule type="containsBlanks" dxfId="916" priority="782">
      <formula>LEN(TRIM(G95))=0</formula>
    </cfRule>
  </conditionalFormatting>
  <conditionalFormatting sqref="C380:C381">
    <cfRule type="containsBlanks" dxfId="915" priority="597">
      <formula>LEN(TRIM(C380))=0</formula>
    </cfRule>
  </conditionalFormatting>
  <conditionalFormatting sqref="A133:B133">
    <cfRule type="containsBlanks" dxfId="914" priority="765">
      <formula>LEN(TRIM(A133))=0</formula>
    </cfRule>
  </conditionalFormatting>
  <conditionalFormatting sqref="O493:R494">
    <cfRule type="containsBlanks" dxfId="913" priority="562">
      <formula>LEN(TRIM(O493))=0</formula>
    </cfRule>
  </conditionalFormatting>
  <conditionalFormatting sqref="T240:T242 H240:H242 E240:E242 L240:L242 J240:J242">
    <cfRule type="containsBlanks" dxfId="912" priority="714">
      <formula>LEN(TRIM(E240))=0</formula>
    </cfRule>
  </conditionalFormatting>
  <conditionalFormatting sqref="C510:C512">
    <cfRule type="containsBlanks" dxfId="911" priority="543">
      <formula>LEN(TRIM(C510))=0</formula>
    </cfRule>
  </conditionalFormatting>
  <conditionalFormatting sqref="A75:B76">
    <cfRule type="containsBlanks" dxfId="910" priority="908">
      <formula>LEN(TRIM(A75))=0</formula>
    </cfRule>
  </conditionalFormatting>
  <conditionalFormatting sqref="E75:E76">
    <cfRule type="containsBlanks" dxfId="909" priority="909">
      <formula>LEN(TRIM(E75))=0</formula>
    </cfRule>
  </conditionalFormatting>
  <conditionalFormatting sqref="E75:E76">
    <cfRule type="containsBlanks" dxfId="908" priority="910">
      <formula>LEN(TRIM(E75))=0</formula>
    </cfRule>
  </conditionalFormatting>
  <conditionalFormatting sqref="D75:D76">
    <cfRule type="containsBlanks" dxfId="907" priority="907">
      <formula>LEN(TRIM(D75))=0</formula>
    </cfRule>
  </conditionalFormatting>
  <conditionalFormatting sqref="O75:P76 O77">
    <cfRule type="containsBlanks" dxfId="906" priority="906">
      <formula>LEN(TRIM(O75))=0</formula>
    </cfRule>
  </conditionalFormatting>
  <conditionalFormatting sqref="O75:P76 O77">
    <cfRule type="containsBlanks" dxfId="905" priority="905">
      <formula>LEN(TRIM(O75))=0</formula>
    </cfRule>
  </conditionalFormatting>
  <conditionalFormatting sqref="J75:J76">
    <cfRule type="containsBlanks" dxfId="904" priority="904">
      <formula>LEN(TRIM(J75))=0</formula>
    </cfRule>
  </conditionalFormatting>
  <conditionalFormatting sqref="N75:N76">
    <cfRule type="containsBlanks" dxfId="903" priority="899">
      <formula>LEN(TRIM(N75))=0</formula>
    </cfRule>
  </conditionalFormatting>
  <conditionalFormatting sqref="J75:J76">
    <cfRule type="containsBlanks" dxfId="902" priority="903">
      <formula>LEN(TRIM(J75))=0</formula>
    </cfRule>
  </conditionalFormatting>
  <conditionalFormatting sqref="L75:L76">
    <cfRule type="containsBlanks" dxfId="901" priority="901">
      <formula>LEN(TRIM(L75))=0</formula>
    </cfRule>
  </conditionalFormatting>
  <conditionalFormatting sqref="L75:L76">
    <cfRule type="containsBlanks" dxfId="900" priority="902">
      <formula>LEN(TRIM(L75))=0</formula>
    </cfRule>
  </conditionalFormatting>
  <conditionalFormatting sqref="N75:N76">
    <cfRule type="containsBlanks" dxfId="899" priority="900">
      <formula>LEN(TRIM(N75))=0</formula>
    </cfRule>
  </conditionalFormatting>
  <conditionalFormatting sqref="A75:B76">
    <cfRule type="containsBlanks" dxfId="898" priority="898">
      <formula>LEN(TRIM(A75))=0</formula>
    </cfRule>
  </conditionalFormatting>
  <conditionalFormatting sqref="C75:C76">
    <cfRule type="containsBlanks" dxfId="897" priority="897">
      <formula>LEN(TRIM(C75))=0</formula>
    </cfRule>
  </conditionalFormatting>
  <conditionalFormatting sqref="C75:C76">
    <cfRule type="containsBlanks" dxfId="896" priority="896">
      <formula>LEN(TRIM(C75))=0</formula>
    </cfRule>
  </conditionalFormatting>
  <conditionalFormatting sqref="E373 E375">
    <cfRule type="containsBlanks" dxfId="895" priority="608">
      <formula>LEN(TRIM(E373))=0</formula>
    </cfRule>
  </conditionalFormatting>
  <conditionalFormatting sqref="E143">
    <cfRule type="containsBlanks" dxfId="894" priority="895">
      <formula>LEN(TRIM(E143))=0</formula>
    </cfRule>
  </conditionalFormatting>
  <conditionalFormatting sqref="D143">
    <cfRule type="containsBlanks" dxfId="893" priority="892">
      <formula>LEN(TRIM(D143))=0</formula>
    </cfRule>
  </conditionalFormatting>
  <conditionalFormatting sqref="O143:P143">
    <cfRule type="containsBlanks" dxfId="892" priority="890">
      <formula>LEN(TRIM(O143))=0</formula>
    </cfRule>
  </conditionalFormatting>
  <conditionalFormatting sqref="O143:P143">
    <cfRule type="containsBlanks" dxfId="891" priority="891">
      <formula>LEN(TRIM(O143))=0</formula>
    </cfRule>
  </conditionalFormatting>
  <conditionalFormatting sqref="E143">
    <cfRule type="containsBlanks" dxfId="890" priority="894">
      <formula>LEN(TRIM(E143))=0</formula>
    </cfRule>
  </conditionalFormatting>
  <conditionalFormatting sqref="A143:B143">
    <cfRule type="containsBlanks" dxfId="889" priority="893">
      <formula>LEN(TRIM(A143))=0</formula>
    </cfRule>
  </conditionalFormatting>
  <conditionalFormatting sqref="N143">
    <cfRule type="containsBlanks" dxfId="888" priority="884">
      <formula>LEN(TRIM(N143))=0</formula>
    </cfRule>
  </conditionalFormatting>
  <conditionalFormatting sqref="J143">
    <cfRule type="containsBlanks" dxfId="887" priority="889">
      <formula>LEN(TRIM(J143))=0</formula>
    </cfRule>
  </conditionalFormatting>
  <conditionalFormatting sqref="J143">
    <cfRule type="containsBlanks" dxfId="886" priority="888">
      <formula>LEN(TRIM(J143))=0</formula>
    </cfRule>
  </conditionalFormatting>
  <conditionalFormatting sqref="L143">
    <cfRule type="containsBlanks" dxfId="885" priority="887">
      <formula>LEN(TRIM(L143))=0</formula>
    </cfRule>
  </conditionalFormatting>
  <conditionalFormatting sqref="L143">
    <cfRule type="containsBlanks" dxfId="884" priority="886">
      <formula>LEN(TRIM(L143))=0</formula>
    </cfRule>
  </conditionalFormatting>
  <conditionalFormatting sqref="N143">
    <cfRule type="containsBlanks" dxfId="883" priority="885">
      <formula>LEN(TRIM(N143))=0</formula>
    </cfRule>
  </conditionalFormatting>
  <conditionalFormatting sqref="A143:B143">
    <cfRule type="containsBlanks" dxfId="882" priority="883">
      <formula>LEN(TRIM(A143))=0</formula>
    </cfRule>
  </conditionalFormatting>
  <conditionalFormatting sqref="C143">
    <cfRule type="containsBlanks" dxfId="881" priority="882">
      <formula>LEN(TRIM(C143))=0</formula>
    </cfRule>
  </conditionalFormatting>
  <conditionalFormatting sqref="C143">
    <cfRule type="containsBlanks" dxfId="880" priority="881">
      <formula>LEN(TRIM(C143))=0</formula>
    </cfRule>
  </conditionalFormatting>
  <conditionalFormatting sqref="E145">
    <cfRule type="containsBlanks" dxfId="879" priority="880">
      <formula>LEN(TRIM(E145))=0</formula>
    </cfRule>
  </conditionalFormatting>
  <conditionalFormatting sqref="D145">
    <cfRule type="containsBlanks" dxfId="878" priority="877">
      <formula>LEN(TRIM(D145))=0</formula>
    </cfRule>
  </conditionalFormatting>
  <conditionalFormatting sqref="O145">
    <cfRule type="containsBlanks" dxfId="877" priority="876">
      <formula>LEN(TRIM(O145))=0</formula>
    </cfRule>
  </conditionalFormatting>
  <conditionalFormatting sqref="E444">
    <cfRule type="containsBlanks" dxfId="876" priority="579">
      <formula>LEN(TRIM(E444))=0</formula>
    </cfRule>
  </conditionalFormatting>
  <conditionalFormatting sqref="O145">
    <cfRule type="containsBlanks" dxfId="875" priority="875">
      <formula>LEN(TRIM(O145))=0</formula>
    </cfRule>
  </conditionalFormatting>
  <conditionalFormatting sqref="E145">
    <cfRule type="containsBlanks" dxfId="874" priority="879">
      <formula>LEN(TRIM(E145))=0</formula>
    </cfRule>
  </conditionalFormatting>
  <conditionalFormatting sqref="A145:B145">
    <cfRule type="containsBlanks" dxfId="873" priority="878">
      <formula>LEN(TRIM(A145))=0</formula>
    </cfRule>
  </conditionalFormatting>
  <conditionalFormatting sqref="A145:B145">
    <cfRule type="containsBlanks" dxfId="872" priority="874">
      <formula>LEN(TRIM(A145))=0</formula>
    </cfRule>
  </conditionalFormatting>
  <conditionalFormatting sqref="C145">
    <cfRule type="containsBlanks" dxfId="871" priority="873">
      <formula>LEN(TRIM(C145))=0</formula>
    </cfRule>
  </conditionalFormatting>
  <conditionalFormatting sqref="C145">
    <cfRule type="containsBlanks" dxfId="870" priority="872">
      <formula>LEN(TRIM(C145))=0</formula>
    </cfRule>
  </conditionalFormatting>
  <conditionalFormatting sqref="E148">
    <cfRule type="containsBlanks" dxfId="869" priority="871">
      <formula>LEN(TRIM(E148))=0</formula>
    </cfRule>
  </conditionalFormatting>
  <conditionalFormatting sqref="D148">
    <cfRule type="containsBlanks" dxfId="868" priority="868">
      <formula>LEN(TRIM(D148))=0</formula>
    </cfRule>
  </conditionalFormatting>
  <conditionalFormatting sqref="O148:P148">
    <cfRule type="containsBlanks" dxfId="867" priority="866">
      <formula>LEN(TRIM(O148))=0</formula>
    </cfRule>
  </conditionalFormatting>
  <conditionalFormatting sqref="O148:P148">
    <cfRule type="containsBlanks" dxfId="866" priority="867">
      <formula>LEN(TRIM(O148))=0</formula>
    </cfRule>
  </conditionalFormatting>
  <conditionalFormatting sqref="E148">
    <cfRule type="containsBlanks" dxfId="865" priority="870">
      <formula>LEN(TRIM(E148))=0</formula>
    </cfRule>
  </conditionalFormatting>
  <conditionalFormatting sqref="A148:B148">
    <cfRule type="containsBlanks" dxfId="864" priority="869">
      <formula>LEN(TRIM(A148))=0</formula>
    </cfRule>
  </conditionalFormatting>
  <conditionalFormatting sqref="N148">
    <cfRule type="containsBlanks" dxfId="863" priority="860">
      <formula>LEN(TRIM(N148))=0</formula>
    </cfRule>
  </conditionalFormatting>
  <conditionalFormatting sqref="J148">
    <cfRule type="containsBlanks" dxfId="862" priority="865">
      <formula>LEN(TRIM(J148))=0</formula>
    </cfRule>
  </conditionalFormatting>
  <conditionalFormatting sqref="J148">
    <cfRule type="containsBlanks" dxfId="861" priority="864">
      <formula>LEN(TRIM(J148))=0</formula>
    </cfRule>
  </conditionalFormatting>
  <conditionalFormatting sqref="L148">
    <cfRule type="containsBlanks" dxfId="860" priority="863">
      <formula>LEN(TRIM(L148))=0</formula>
    </cfRule>
  </conditionalFormatting>
  <conditionalFormatting sqref="L148">
    <cfRule type="containsBlanks" dxfId="859" priority="862">
      <formula>LEN(TRIM(L148))=0</formula>
    </cfRule>
  </conditionalFormatting>
  <conditionalFormatting sqref="N148">
    <cfRule type="containsBlanks" dxfId="858" priority="861">
      <formula>LEN(TRIM(N148))=0</formula>
    </cfRule>
  </conditionalFormatting>
  <conditionalFormatting sqref="A148:B148">
    <cfRule type="containsBlanks" dxfId="857" priority="859">
      <formula>LEN(TRIM(A148))=0</formula>
    </cfRule>
  </conditionalFormatting>
  <conditionalFormatting sqref="C148">
    <cfRule type="containsBlanks" dxfId="856" priority="858">
      <formula>LEN(TRIM(C148))=0</formula>
    </cfRule>
  </conditionalFormatting>
  <conditionalFormatting sqref="C148">
    <cfRule type="containsBlanks" dxfId="855" priority="857">
      <formula>LEN(TRIM(C148))=0</formula>
    </cfRule>
  </conditionalFormatting>
  <conditionalFormatting sqref="A539:B540">
    <cfRule type="containsBlanks" dxfId="854" priority="856">
      <formula>LEN(TRIM(A539))=0</formula>
    </cfRule>
  </conditionalFormatting>
  <conditionalFormatting sqref="A539:B540">
    <cfRule type="containsBlanks" dxfId="853" priority="855">
      <formula>LEN(TRIM(A539))=0</formula>
    </cfRule>
  </conditionalFormatting>
  <conditionalFormatting sqref="C539:C540">
    <cfRule type="containsBlanks" dxfId="852" priority="854">
      <formula>LEN(TRIM(C539))=0</formula>
    </cfRule>
  </conditionalFormatting>
  <conditionalFormatting sqref="E570">
    <cfRule type="containsBlanks" dxfId="851" priority="853">
      <formula>LEN(TRIM(E570))=0</formula>
    </cfRule>
  </conditionalFormatting>
  <conditionalFormatting sqref="D570">
    <cfRule type="containsBlanks" dxfId="850" priority="850">
      <formula>LEN(TRIM(D570))=0</formula>
    </cfRule>
  </conditionalFormatting>
  <conditionalFormatting sqref="O570:P570">
    <cfRule type="containsBlanks" dxfId="849" priority="848">
      <formula>LEN(TRIM(O570))=0</formula>
    </cfRule>
  </conditionalFormatting>
  <conditionalFormatting sqref="O570:P570">
    <cfRule type="containsBlanks" dxfId="848" priority="849">
      <formula>LEN(TRIM(O570))=0</formula>
    </cfRule>
  </conditionalFormatting>
  <conditionalFormatting sqref="E570">
    <cfRule type="containsBlanks" dxfId="847" priority="852">
      <formula>LEN(TRIM(E570))=0</formula>
    </cfRule>
  </conditionalFormatting>
  <conditionalFormatting sqref="A570:B570">
    <cfRule type="containsBlanks" dxfId="846" priority="851">
      <formula>LEN(TRIM(A570))=0</formula>
    </cfRule>
  </conditionalFormatting>
  <conditionalFormatting sqref="J570">
    <cfRule type="containsBlanks" dxfId="845" priority="847">
      <formula>LEN(TRIM(J570))=0</formula>
    </cfRule>
  </conditionalFormatting>
  <conditionalFormatting sqref="J570">
    <cfRule type="containsBlanks" dxfId="844" priority="846">
      <formula>LEN(TRIM(J570))=0</formula>
    </cfRule>
  </conditionalFormatting>
  <conditionalFormatting sqref="L570">
    <cfRule type="containsBlanks" dxfId="843" priority="845">
      <formula>LEN(TRIM(L570))=0</formula>
    </cfRule>
  </conditionalFormatting>
  <conditionalFormatting sqref="L570">
    <cfRule type="containsBlanks" dxfId="842" priority="844">
      <formula>LEN(TRIM(L570))=0</formula>
    </cfRule>
  </conditionalFormatting>
  <conditionalFormatting sqref="N570">
    <cfRule type="containsBlanks" dxfId="841" priority="842">
      <formula>LEN(TRIM(N570))=0</formula>
    </cfRule>
  </conditionalFormatting>
  <conditionalFormatting sqref="N570">
    <cfRule type="containsBlanks" dxfId="840" priority="843">
      <formula>LEN(TRIM(N570))=0</formula>
    </cfRule>
  </conditionalFormatting>
  <conditionalFormatting sqref="A570:B570">
    <cfRule type="containsBlanks" dxfId="839" priority="841">
      <formula>LEN(TRIM(A570))=0</formula>
    </cfRule>
  </conditionalFormatting>
  <conditionalFormatting sqref="T47 E47 J47 L47 H47">
    <cfRule type="containsBlanks" dxfId="838" priority="839">
      <formula>LEN(TRIM(E47))=0</formula>
    </cfRule>
  </conditionalFormatting>
  <conditionalFormatting sqref="D47">
    <cfRule type="containsBlanks" dxfId="837" priority="836">
      <formula>LEN(TRIM(D47))=0</formula>
    </cfRule>
  </conditionalFormatting>
  <conditionalFormatting sqref="G47">
    <cfRule type="containsBlanks" dxfId="836" priority="835">
      <formula>LEN(TRIM(G47))=0</formula>
    </cfRule>
  </conditionalFormatting>
  <conditionalFormatting sqref="O47:R47">
    <cfRule type="containsBlanks" dxfId="835" priority="833">
      <formula>LEN(TRIM(O47))=0</formula>
    </cfRule>
  </conditionalFormatting>
  <conditionalFormatting sqref="O47:R47">
    <cfRule type="containsBlanks" dxfId="834" priority="834">
      <formula>LEN(TRIM(O47))=0</formula>
    </cfRule>
  </conditionalFormatting>
  <conditionalFormatting sqref="T47 E47 J47 L47 H47">
    <cfRule type="containsBlanks" dxfId="833" priority="838">
      <formula>LEN(TRIM(E47))=0</formula>
    </cfRule>
  </conditionalFormatting>
  <conditionalFormatting sqref="A47:B47">
    <cfRule type="containsBlanks" dxfId="832" priority="837">
      <formula>LEN(TRIM(A47))=0</formula>
    </cfRule>
  </conditionalFormatting>
  <conditionalFormatting sqref="N47">
    <cfRule type="containsBlanks" dxfId="831" priority="831">
      <formula>LEN(TRIM(N47))=0</formula>
    </cfRule>
  </conditionalFormatting>
  <conditionalFormatting sqref="N47">
    <cfRule type="containsBlanks" dxfId="830" priority="832">
      <formula>LEN(TRIM(N47))=0</formula>
    </cfRule>
  </conditionalFormatting>
  <conditionalFormatting sqref="A47:B47">
    <cfRule type="containsBlanks" dxfId="829" priority="830">
      <formula>LEN(TRIM(A47))=0</formula>
    </cfRule>
  </conditionalFormatting>
  <conditionalFormatting sqref="C47">
    <cfRule type="containsBlanks" dxfId="828" priority="829">
      <formula>LEN(TRIM(C47))=0</formula>
    </cfRule>
  </conditionalFormatting>
  <conditionalFormatting sqref="E47">
    <cfRule type="containsBlanks" dxfId="827" priority="828">
      <formula>LEN(TRIM(E47))=0</formula>
    </cfRule>
  </conditionalFormatting>
  <conditionalFormatting sqref="T57 E57 J57 L57 H57">
    <cfRule type="containsBlanks" dxfId="826" priority="827">
      <formula>LEN(TRIM(E57))=0</formula>
    </cfRule>
  </conditionalFormatting>
  <conditionalFormatting sqref="D57">
    <cfRule type="containsBlanks" dxfId="825" priority="824">
      <formula>LEN(TRIM(D57))=0</formula>
    </cfRule>
  </conditionalFormatting>
  <conditionalFormatting sqref="G57">
    <cfRule type="containsBlanks" dxfId="824" priority="823">
      <formula>LEN(TRIM(G57))=0</formula>
    </cfRule>
  </conditionalFormatting>
  <conditionalFormatting sqref="O57:R57">
    <cfRule type="containsBlanks" dxfId="823" priority="821">
      <formula>LEN(TRIM(O57))=0</formula>
    </cfRule>
  </conditionalFormatting>
  <conditionalFormatting sqref="O57:R57">
    <cfRule type="containsBlanks" dxfId="822" priority="822">
      <formula>LEN(TRIM(O57))=0</formula>
    </cfRule>
  </conditionalFormatting>
  <conditionalFormatting sqref="T57 E57 J57 L57 H57">
    <cfRule type="containsBlanks" dxfId="821" priority="826">
      <formula>LEN(TRIM(E57))=0</formula>
    </cfRule>
  </conditionalFormatting>
  <conditionalFormatting sqref="N57">
    <cfRule type="containsBlanks" dxfId="820" priority="819">
      <formula>LEN(TRIM(N57))=0</formula>
    </cfRule>
  </conditionalFormatting>
  <conditionalFormatting sqref="N57">
    <cfRule type="containsBlanks" dxfId="819" priority="820">
      <formula>LEN(TRIM(N57))=0</formula>
    </cfRule>
  </conditionalFormatting>
  <conditionalFormatting sqref="A57:B57">
    <cfRule type="containsBlanks" dxfId="818" priority="818">
      <formula>LEN(TRIM(A57))=0</formula>
    </cfRule>
  </conditionalFormatting>
  <conditionalFormatting sqref="C57">
    <cfRule type="containsBlanks" dxfId="817" priority="817">
      <formula>LEN(TRIM(C57))=0</formula>
    </cfRule>
  </conditionalFormatting>
  <conditionalFormatting sqref="E57">
    <cfRule type="containsBlanks" dxfId="816" priority="816">
      <formula>LEN(TRIM(E57))=0</formula>
    </cfRule>
  </conditionalFormatting>
  <conditionalFormatting sqref="T64:T65 E64:E65 J64:J65 L64:L65 H64:H65">
    <cfRule type="containsBlanks" dxfId="815" priority="815">
      <formula>LEN(TRIM(E64))=0</formula>
    </cfRule>
  </conditionalFormatting>
  <conditionalFormatting sqref="D64:D65 J65 L65 N65:R65">
    <cfRule type="containsBlanks" dxfId="814" priority="812">
      <formula>LEN(TRIM(D64))=0</formula>
    </cfRule>
  </conditionalFormatting>
  <conditionalFormatting sqref="G64:G65">
    <cfRule type="containsBlanks" dxfId="813" priority="811">
      <formula>LEN(TRIM(G64))=0</formula>
    </cfRule>
  </conditionalFormatting>
  <conditionalFormatting sqref="O64:R65">
    <cfRule type="containsBlanks" dxfId="812" priority="809">
      <formula>LEN(TRIM(O64))=0</formula>
    </cfRule>
  </conditionalFormatting>
  <conditionalFormatting sqref="O64:R65">
    <cfRule type="containsBlanks" dxfId="811" priority="810">
      <formula>LEN(TRIM(O64))=0</formula>
    </cfRule>
  </conditionalFormatting>
  <conditionalFormatting sqref="T64:T65 E64:E65 J64:J65 L64:L65 H64:H65">
    <cfRule type="containsBlanks" dxfId="810" priority="814">
      <formula>LEN(TRIM(E64))=0</formula>
    </cfRule>
  </conditionalFormatting>
  <conditionalFormatting sqref="A64:B65">
    <cfRule type="containsBlanks" dxfId="809" priority="813">
      <formula>LEN(TRIM(A64))=0</formula>
    </cfRule>
  </conditionalFormatting>
  <conditionalFormatting sqref="N64:N65">
    <cfRule type="containsBlanks" dxfId="808" priority="807">
      <formula>LEN(TRIM(N64))=0</formula>
    </cfRule>
  </conditionalFormatting>
  <conditionalFormatting sqref="N64:N65">
    <cfRule type="containsBlanks" dxfId="807" priority="808">
      <formula>LEN(TRIM(N64))=0</formula>
    </cfRule>
  </conditionalFormatting>
  <conditionalFormatting sqref="A64:B65">
    <cfRule type="containsBlanks" dxfId="806" priority="806">
      <formula>LEN(TRIM(A64))=0</formula>
    </cfRule>
  </conditionalFormatting>
  <conditionalFormatting sqref="C64:C65">
    <cfRule type="containsBlanks" dxfId="805" priority="805">
      <formula>LEN(TRIM(C64))=0</formula>
    </cfRule>
  </conditionalFormatting>
  <conditionalFormatting sqref="E64:E65">
    <cfRule type="containsBlanks" dxfId="804" priority="804">
      <formula>LEN(TRIM(E64))=0</formula>
    </cfRule>
  </conditionalFormatting>
  <conditionalFormatting sqref="T78 E78 J78 L78 H78">
    <cfRule type="containsBlanks" dxfId="803" priority="803">
      <formula>LEN(TRIM(E78))=0</formula>
    </cfRule>
  </conditionalFormatting>
  <conditionalFormatting sqref="D78">
    <cfRule type="containsBlanks" dxfId="802" priority="800">
      <formula>LEN(TRIM(D78))=0</formula>
    </cfRule>
  </conditionalFormatting>
  <conditionalFormatting sqref="G78">
    <cfRule type="containsBlanks" dxfId="801" priority="799">
      <formula>LEN(TRIM(G78))=0</formula>
    </cfRule>
  </conditionalFormatting>
  <conditionalFormatting sqref="O78:R78">
    <cfRule type="containsBlanks" dxfId="800" priority="797">
      <formula>LEN(TRIM(O78))=0</formula>
    </cfRule>
  </conditionalFormatting>
  <conditionalFormatting sqref="O78:R78">
    <cfRule type="containsBlanks" dxfId="799" priority="798">
      <formula>LEN(TRIM(O78))=0</formula>
    </cfRule>
  </conditionalFormatting>
  <conditionalFormatting sqref="T78 E78 J78 L78 H78">
    <cfRule type="containsBlanks" dxfId="798" priority="802">
      <formula>LEN(TRIM(E78))=0</formula>
    </cfRule>
  </conditionalFormatting>
  <conditionalFormatting sqref="A78:B78">
    <cfRule type="containsBlanks" dxfId="797" priority="801">
      <formula>LEN(TRIM(A78))=0</formula>
    </cfRule>
  </conditionalFormatting>
  <conditionalFormatting sqref="N78">
    <cfRule type="containsBlanks" dxfId="796" priority="795">
      <formula>LEN(TRIM(N78))=0</formula>
    </cfRule>
  </conditionalFormatting>
  <conditionalFormatting sqref="N78">
    <cfRule type="containsBlanks" dxfId="795" priority="796">
      <formula>LEN(TRIM(N78))=0</formula>
    </cfRule>
  </conditionalFormatting>
  <conditionalFormatting sqref="A78:B78">
    <cfRule type="containsBlanks" dxfId="794" priority="794">
      <formula>LEN(TRIM(A78))=0</formula>
    </cfRule>
  </conditionalFormatting>
  <conditionalFormatting sqref="C78">
    <cfRule type="containsBlanks" dxfId="793" priority="793">
      <formula>LEN(TRIM(C78))=0</formula>
    </cfRule>
  </conditionalFormatting>
  <conditionalFormatting sqref="E78">
    <cfRule type="containsBlanks" dxfId="792" priority="792">
      <formula>LEN(TRIM(E78))=0</formula>
    </cfRule>
  </conditionalFormatting>
  <conditionalFormatting sqref="T79:T80">
    <cfRule type="containsBlanks" dxfId="791" priority="791">
      <formula>LEN(TRIM(T79))=0</formula>
    </cfRule>
  </conditionalFormatting>
  <conditionalFormatting sqref="C79">
    <cfRule type="containsBlanks" dxfId="790" priority="787">
      <formula>LEN(TRIM(C79))=0</formula>
    </cfRule>
  </conditionalFormatting>
  <conditionalFormatting sqref="A79:B79 A80">
    <cfRule type="containsBlanks" dxfId="789" priority="788">
      <formula>LEN(TRIM(A79))=0</formula>
    </cfRule>
  </conditionalFormatting>
  <conditionalFormatting sqref="T79:T80">
    <cfRule type="containsBlanks" dxfId="788" priority="790">
      <formula>LEN(TRIM(T79))=0</formula>
    </cfRule>
  </conditionalFormatting>
  <conditionalFormatting sqref="A79:B79 A80">
    <cfRule type="containsBlanks" dxfId="787" priority="789">
      <formula>LEN(TRIM(A79))=0</formula>
    </cfRule>
  </conditionalFormatting>
  <conditionalFormatting sqref="T95 E95 J95 L95 H95">
    <cfRule type="containsBlanks" dxfId="786" priority="786">
      <formula>LEN(TRIM(E95))=0</formula>
    </cfRule>
  </conditionalFormatting>
  <conditionalFormatting sqref="D95:R95">
    <cfRule type="containsBlanks" dxfId="785" priority="783">
      <formula>LEN(TRIM(D95))=0</formula>
    </cfRule>
  </conditionalFormatting>
  <conditionalFormatting sqref="O95:R95">
    <cfRule type="containsBlanks" dxfId="784" priority="780">
      <formula>LEN(TRIM(O95))=0</formula>
    </cfRule>
  </conditionalFormatting>
  <conditionalFormatting sqref="O95:R95">
    <cfRule type="containsBlanks" dxfId="783" priority="781">
      <formula>LEN(TRIM(O95))=0</formula>
    </cfRule>
  </conditionalFormatting>
  <conditionalFormatting sqref="T95 E95 J95 L95 H95">
    <cfRule type="containsBlanks" dxfId="782" priority="785">
      <formula>LEN(TRIM(E95))=0</formula>
    </cfRule>
  </conditionalFormatting>
  <conditionalFormatting sqref="A95:B95">
    <cfRule type="containsBlanks" dxfId="781" priority="784">
      <formula>LEN(TRIM(A95))=0</formula>
    </cfRule>
  </conditionalFormatting>
  <conditionalFormatting sqref="N95">
    <cfRule type="containsBlanks" dxfId="780" priority="778">
      <formula>LEN(TRIM(N95))=0</formula>
    </cfRule>
  </conditionalFormatting>
  <conditionalFormatting sqref="N95">
    <cfRule type="containsBlanks" dxfId="779" priority="779">
      <formula>LEN(TRIM(N95))=0</formula>
    </cfRule>
  </conditionalFormatting>
  <conditionalFormatting sqref="A95:B95">
    <cfRule type="containsBlanks" dxfId="778" priority="777">
      <formula>LEN(TRIM(A95))=0</formula>
    </cfRule>
  </conditionalFormatting>
  <conditionalFormatting sqref="D133">
    <cfRule type="containsBlanks" dxfId="777" priority="771">
      <formula>LEN(TRIM(D133))=0</formula>
    </cfRule>
  </conditionalFormatting>
  <conditionalFormatting sqref="G133">
    <cfRule type="containsBlanks" dxfId="776" priority="770">
      <formula>LEN(TRIM(G133))=0</formula>
    </cfRule>
  </conditionalFormatting>
  <conditionalFormatting sqref="O133:R133">
    <cfRule type="containsBlanks" dxfId="775" priority="768">
      <formula>LEN(TRIM(O133))=0</formula>
    </cfRule>
  </conditionalFormatting>
  <conditionalFormatting sqref="O133:R133">
    <cfRule type="containsBlanks" dxfId="774" priority="769">
      <formula>LEN(TRIM(O133))=0</formula>
    </cfRule>
  </conditionalFormatting>
  <conditionalFormatting sqref="T133 E133 J133 L133 H133">
    <cfRule type="containsBlanks" dxfId="773" priority="773">
      <formula>LEN(TRIM(E133))=0</formula>
    </cfRule>
  </conditionalFormatting>
  <conditionalFormatting sqref="A133:B133">
    <cfRule type="containsBlanks" dxfId="772" priority="772">
      <formula>LEN(TRIM(A133))=0</formula>
    </cfRule>
  </conditionalFormatting>
  <conditionalFormatting sqref="N133">
    <cfRule type="containsBlanks" dxfId="771" priority="766">
      <formula>LEN(TRIM(N133))=0</formula>
    </cfRule>
  </conditionalFormatting>
  <conditionalFormatting sqref="N133">
    <cfRule type="containsBlanks" dxfId="770" priority="767">
      <formula>LEN(TRIM(N133))=0</formula>
    </cfRule>
  </conditionalFormatting>
  <conditionalFormatting sqref="C133">
    <cfRule type="containsBlanks" dxfId="769" priority="764">
      <formula>LEN(TRIM(C133))=0</formula>
    </cfRule>
  </conditionalFormatting>
  <conditionalFormatting sqref="E133">
    <cfRule type="containsBlanks" dxfId="768" priority="763">
      <formula>LEN(TRIM(E133))=0</formula>
    </cfRule>
  </conditionalFormatting>
  <conditionalFormatting sqref="T134 E134 J134 L134 H134">
    <cfRule type="containsBlanks" dxfId="767" priority="762">
      <formula>LEN(TRIM(E134))=0</formula>
    </cfRule>
  </conditionalFormatting>
  <conditionalFormatting sqref="D134">
    <cfRule type="containsBlanks" dxfId="766" priority="759">
      <formula>LEN(TRIM(D134))=0</formula>
    </cfRule>
  </conditionalFormatting>
  <conditionalFormatting sqref="G134">
    <cfRule type="containsBlanks" dxfId="765" priority="758">
      <formula>LEN(TRIM(G134))=0</formula>
    </cfRule>
  </conditionalFormatting>
  <conditionalFormatting sqref="O134:R134">
    <cfRule type="containsBlanks" dxfId="764" priority="756">
      <formula>LEN(TRIM(O134))=0</formula>
    </cfRule>
  </conditionalFormatting>
  <conditionalFormatting sqref="O134:R134">
    <cfRule type="containsBlanks" dxfId="763" priority="757">
      <formula>LEN(TRIM(O134))=0</formula>
    </cfRule>
  </conditionalFormatting>
  <conditionalFormatting sqref="T134 E134 J134 L134 H134">
    <cfRule type="containsBlanks" dxfId="762" priority="761">
      <formula>LEN(TRIM(E134))=0</formula>
    </cfRule>
  </conditionalFormatting>
  <conditionalFormatting sqref="A134:B134">
    <cfRule type="containsBlanks" dxfId="761" priority="760">
      <formula>LEN(TRIM(A134))=0</formula>
    </cfRule>
  </conditionalFormatting>
  <conditionalFormatting sqref="N134">
    <cfRule type="containsBlanks" dxfId="760" priority="754">
      <formula>LEN(TRIM(N134))=0</formula>
    </cfRule>
  </conditionalFormatting>
  <conditionalFormatting sqref="N134">
    <cfRule type="containsBlanks" dxfId="759" priority="755">
      <formula>LEN(TRIM(N134))=0</formula>
    </cfRule>
  </conditionalFormatting>
  <conditionalFormatting sqref="A134:B134">
    <cfRule type="containsBlanks" dxfId="758" priority="753">
      <formula>LEN(TRIM(A134))=0</formula>
    </cfRule>
  </conditionalFormatting>
  <conditionalFormatting sqref="C134">
    <cfRule type="containsBlanks" dxfId="757" priority="752">
      <formula>LEN(TRIM(C134))=0</formula>
    </cfRule>
  </conditionalFormatting>
  <conditionalFormatting sqref="E134">
    <cfRule type="containsBlanks" dxfId="756" priority="751">
      <formula>LEN(TRIM(E134))=0</formula>
    </cfRule>
  </conditionalFormatting>
  <conditionalFormatting sqref="T144 H144 E144 L144 J144">
    <cfRule type="containsBlanks" dxfId="755" priority="750">
      <formula>LEN(TRIM(E144))=0</formula>
    </cfRule>
  </conditionalFormatting>
  <conditionalFormatting sqref="G144">
    <cfRule type="containsBlanks" dxfId="754" priority="747">
      <formula>LEN(TRIM(G144))=0</formula>
    </cfRule>
  </conditionalFormatting>
  <conditionalFormatting sqref="O144:R144">
    <cfRule type="containsBlanks" dxfId="753" priority="745">
      <formula>LEN(TRIM(O144))=0</formula>
    </cfRule>
  </conditionalFormatting>
  <conditionalFormatting sqref="O144:R144">
    <cfRule type="containsBlanks" dxfId="752" priority="746">
      <formula>LEN(TRIM(O144))=0</formula>
    </cfRule>
  </conditionalFormatting>
  <conditionalFormatting sqref="H144 T144 E144 L144 J144">
    <cfRule type="containsBlanks" dxfId="751" priority="749">
      <formula>LEN(TRIM(E144))=0</formula>
    </cfRule>
  </conditionalFormatting>
  <conditionalFormatting sqref="A144:B144">
    <cfRule type="containsBlanks" dxfId="750" priority="748">
      <formula>LEN(TRIM(A144))=0</formula>
    </cfRule>
  </conditionalFormatting>
  <conditionalFormatting sqref="N144">
    <cfRule type="containsBlanks" dxfId="749" priority="743">
      <formula>LEN(TRIM(N144))=0</formula>
    </cfRule>
  </conditionalFormatting>
  <conditionalFormatting sqref="N144">
    <cfRule type="containsBlanks" dxfId="748" priority="744">
      <formula>LEN(TRIM(N144))=0</formula>
    </cfRule>
  </conditionalFormatting>
  <conditionalFormatting sqref="A144:B144">
    <cfRule type="containsBlanks" dxfId="747" priority="742">
      <formula>LEN(TRIM(A144))=0</formula>
    </cfRule>
  </conditionalFormatting>
  <conditionalFormatting sqref="C144">
    <cfRule type="containsBlanks" dxfId="746" priority="741">
      <formula>LEN(TRIM(C144))=0</formula>
    </cfRule>
  </conditionalFormatting>
  <conditionalFormatting sqref="C144">
    <cfRule type="containsBlanks" dxfId="745" priority="740">
      <formula>LEN(TRIM(C144))=0</formula>
    </cfRule>
  </conditionalFormatting>
  <conditionalFormatting sqref="E144">
    <cfRule type="containsBlanks" dxfId="744" priority="739">
      <formula>LEN(TRIM(E144))=0</formula>
    </cfRule>
  </conditionalFormatting>
  <conditionalFormatting sqref="T147 H147 E147 L147 J147">
    <cfRule type="containsBlanks" dxfId="743" priority="738">
      <formula>LEN(TRIM(E147))=0</formula>
    </cfRule>
  </conditionalFormatting>
  <conditionalFormatting sqref="G147">
    <cfRule type="containsBlanks" dxfId="742" priority="735">
      <formula>LEN(TRIM(G147))=0</formula>
    </cfRule>
  </conditionalFormatting>
  <conditionalFormatting sqref="O147:R147">
    <cfRule type="containsBlanks" dxfId="741" priority="733">
      <formula>LEN(TRIM(O147))=0</formula>
    </cfRule>
  </conditionalFormatting>
  <conditionalFormatting sqref="O147:R147">
    <cfRule type="containsBlanks" dxfId="740" priority="734">
      <formula>LEN(TRIM(O147))=0</formula>
    </cfRule>
  </conditionalFormatting>
  <conditionalFormatting sqref="H147 T147 E147 L147 J147">
    <cfRule type="containsBlanks" dxfId="739" priority="737">
      <formula>LEN(TRIM(E147))=0</formula>
    </cfRule>
  </conditionalFormatting>
  <conditionalFormatting sqref="A147:B147">
    <cfRule type="containsBlanks" dxfId="738" priority="736">
      <formula>LEN(TRIM(A147))=0</formula>
    </cfRule>
  </conditionalFormatting>
  <conditionalFormatting sqref="N147">
    <cfRule type="containsBlanks" dxfId="737" priority="731">
      <formula>LEN(TRIM(N147))=0</formula>
    </cfRule>
  </conditionalFormatting>
  <conditionalFormatting sqref="N147">
    <cfRule type="containsBlanks" dxfId="736" priority="732">
      <formula>LEN(TRIM(N147))=0</formula>
    </cfRule>
  </conditionalFormatting>
  <conditionalFormatting sqref="A147:B147">
    <cfRule type="containsBlanks" dxfId="735" priority="730">
      <formula>LEN(TRIM(A147))=0</formula>
    </cfRule>
  </conditionalFormatting>
  <conditionalFormatting sqref="C147">
    <cfRule type="containsBlanks" dxfId="734" priority="729">
      <formula>LEN(TRIM(C147))=0</formula>
    </cfRule>
  </conditionalFormatting>
  <conditionalFormatting sqref="C147">
    <cfRule type="containsBlanks" dxfId="733" priority="728">
      <formula>LEN(TRIM(C147))=0</formula>
    </cfRule>
  </conditionalFormatting>
  <conditionalFormatting sqref="E147">
    <cfRule type="containsBlanks" dxfId="732" priority="727">
      <formula>LEN(TRIM(E147))=0</formula>
    </cfRule>
  </conditionalFormatting>
  <conditionalFormatting sqref="T238:T239 H238:H239 E238:E239 L238:L239 J238:J239">
    <cfRule type="containsBlanks" dxfId="731" priority="726">
      <formula>LEN(TRIM(E238))=0</formula>
    </cfRule>
  </conditionalFormatting>
  <conditionalFormatting sqref="G238:G239">
    <cfRule type="containsBlanks" dxfId="730" priority="723">
      <formula>LEN(TRIM(G238))=0</formula>
    </cfRule>
  </conditionalFormatting>
  <conditionalFormatting sqref="O238:R239">
    <cfRule type="containsBlanks" dxfId="729" priority="721">
      <formula>LEN(TRIM(O238))=0</formula>
    </cfRule>
  </conditionalFormatting>
  <conditionalFormatting sqref="O238:R239">
    <cfRule type="containsBlanks" dxfId="728" priority="722">
      <formula>LEN(TRIM(O238))=0</formula>
    </cfRule>
  </conditionalFormatting>
  <conditionalFormatting sqref="H238:H239 T238:T239 E238:E239 L238:L239 J238:J239">
    <cfRule type="containsBlanks" dxfId="727" priority="725">
      <formula>LEN(TRIM(E238))=0</formula>
    </cfRule>
  </conditionalFormatting>
  <conditionalFormatting sqref="A238:B239">
    <cfRule type="containsBlanks" dxfId="726" priority="724">
      <formula>LEN(TRIM(A238))=0</formula>
    </cfRule>
  </conditionalFormatting>
  <conditionalFormatting sqref="N238:N239">
    <cfRule type="containsBlanks" dxfId="725" priority="719">
      <formula>LEN(TRIM(N238))=0</formula>
    </cfRule>
  </conditionalFormatting>
  <conditionalFormatting sqref="N238:N239">
    <cfRule type="containsBlanks" dxfId="724" priority="720">
      <formula>LEN(TRIM(N238))=0</formula>
    </cfRule>
  </conditionalFormatting>
  <conditionalFormatting sqref="A238:B239">
    <cfRule type="containsBlanks" dxfId="723" priority="718">
      <formula>LEN(TRIM(A238))=0</formula>
    </cfRule>
  </conditionalFormatting>
  <conditionalFormatting sqref="C238:C239">
    <cfRule type="containsBlanks" dxfId="722" priority="717">
      <formula>LEN(TRIM(C238))=0</formula>
    </cfRule>
  </conditionalFormatting>
  <conditionalFormatting sqref="C238:C239">
    <cfRule type="containsBlanks" dxfId="721" priority="716">
      <formula>LEN(TRIM(C238))=0</formula>
    </cfRule>
  </conditionalFormatting>
  <conditionalFormatting sqref="E238:E239">
    <cfRule type="containsBlanks" dxfId="720" priority="715">
      <formula>LEN(TRIM(E238))=0</formula>
    </cfRule>
  </conditionalFormatting>
  <conditionalFormatting sqref="G240:G242">
    <cfRule type="containsBlanks" dxfId="719" priority="711">
      <formula>LEN(TRIM(G240))=0</formula>
    </cfRule>
  </conditionalFormatting>
  <conditionalFormatting sqref="O240:R242">
    <cfRule type="containsBlanks" dxfId="718" priority="709">
      <formula>LEN(TRIM(O240))=0</formula>
    </cfRule>
  </conditionalFormatting>
  <conditionalFormatting sqref="O240:R242">
    <cfRule type="containsBlanks" dxfId="717" priority="710">
      <formula>LEN(TRIM(O240))=0</formula>
    </cfRule>
  </conditionalFormatting>
  <conditionalFormatting sqref="H240:H242 T240:T242 E240:E242 L240:L242 J240:J242">
    <cfRule type="containsBlanks" dxfId="716" priority="713">
      <formula>LEN(TRIM(E240))=0</formula>
    </cfRule>
  </conditionalFormatting>
  <conditionalFormatting sqref="A240:B242">
    <cfRule type="containsBlanks" dxfId="715" priority="712">
      <formula>LEN(TRIM(A240))=0</formula>
    </cfRule>
  </conditionalFormatting>
  <conditionalFormatting sqref="N240:N242">
    <cfRule type="containsBlanks" dxfId="714" priority="707">
      <formula>LEN(TRIM(N240))=0</formula>
    </cfRule>
  </conditionalFormatting>
  <conditionalFormatting sqref="N240:N242">
    <cfRule type="containsBlanks" dxfId="713" priority="708">
      <formula>LEN(TRIM(N240))=0</formula>
    </cfRule>
  </conditionalFormatting>
  <conditionalFormatting sqref="A240:B242">
    <cfRule type="containsBlanks" dxfId="712" priority="706">
      <formula>LEN(TRIM(A240))=0</formula>
    </cfRule>
  </conditionalFormatting>
  <conditionalFormatting sqref="C240:C242">
    <cfRule type="containsBlanks" dxfId="711" priority="705">
      <formula>LEN(TRIM(C240))=0</formula>
    </cfRule>
  </conditionalFormatting>
  <conditionalFormatting sqref="C240:C242">
    <cfRule type="containsBlanks" dxfId="710" priority="704">
      <formula>LEN(TRIM(C240))=0</formula>
    </cfRule>
  </conditionalFormatting>
  <conditionalFormatting sqref="E240:E242">
    <cfRule type="containsBlanks" dxfId="709" priority="703">
      <formula>LEN(TRIM(E240))=0</formula>
    </cfRule>
  </conditionalFormatting>
  <conditionalFormatting sqref="H256:H257 E256:E257 L256:L257 J256:J257 J262 L262 E261:E262 H262 E264 L264 J264 J266 L266 E266 T256:T265">
    <cfRule type="containsBlanks" dxfId="708" priority="702">
      <formula>LEN(TRIM(E256))=0</formula>
    </cfRule>
  </conditionalFormatting>
  <conditionalFormatting sqref="G256:G257 G262">
    <cfRule type="containsBlanks" dxfId="707" priority="699">
      <formula>LEN(TRIM(G256))=0</formula>
    </cfRule>
  </conditionalFormatting>
  <conditionalFormatting sqref="O256:R257 O262:R262 O264:P264 O266:P266 O261">
    <cfRule type="containsBlanks" dxfId="706" priority="697">
      <formula>LEN(TRIM(O256))=0</formula>
    </cfRule>
  </conditionalFormatting>
  <conditionalFormatting sqref="O256:R257 O262:R262 O264:P264 O266:P266 O261">
    <cfRule type="containsBlanks" dxfId="705" priority="698">
      <formula>LEN(TRIM(O256))=0</formula>
    </cfRule>
  </conditionalFormatting>
  <conditionalFormatting sqref="H256:H257 E256:E257 L256:L257 J256:J257 J262 L262 E261:E262 H262 E264 L264 J264 J266 L266 E266 T256:T265">
    <cfRule type="containsBlanks" dxfId="704" priority="701">
      <formula>LEN(TRIM(E256))=0</formula>
    </cfRule>
  </conditionalFormatting>
  <conditionalFormatting sqref="A256:B266">
    <cfRule type="containsBlanks" dxfId="703" priority="700">
      <formula>LEN(TRIM(A256))=0</formula>
    </cfRule>
  </conditionalFormatting>
  <conditionalFormatting sqref="N256:N257 N262 N264 N266">
    <cfRule type="containsBlanks" dxfId="702" priority="695">
      <formula>LEN(TRIM(N256))=0</formula>
    </cfRule>
  </conditionalFormatting>
  <conditionalFormatting sqref="N256:N257 N262 N264 N266">
    <cfRule type="containsBlanks" dxfId="701" priority="696">
      <formula>LEN(TRIM(N256))=0</formula>
    </cfRule>
  </conditionalFormatting>
  <conditionalFormatting sqref="A256:B266">
    <cfRule type="containsBlanks" dxfId="700" priority="694">
      <formula>LEN(TRIM(A256))=0</formula>
    </cfRule>
  </conditionalFormatting>
  <conditionalFormatting sqref="C256:C266">
    <cfRule type="containsBlanks" dxfId="699" priority="693">
      <formula>LEN(TRIM(C256))=0</formula>
    </cfRule>
  </conditionalFormatting>
  <conditionalFormatting sqref="C256:C266">
    <cfRule type="containsBlanks" dxfId="698" priority="692">
      <formula>LEN(TRIM(C256))=0</formula>
    </cfRule>
  </conditionalFormatting>
  <conditionalFormatting sqref="E256:E257 E261:E262 E264 E266">
    <cfRule type="containsBlanks" dxfId="697" priority="691">
      <formula>LEN(TRIM(E256))=0</formula>
    </cfRule>
  </conditionalFormatting>
  <conditionalFormatting sqref="T275">
    <cfRule type="containsBlanks" dxfId="696" priority="690">
      <formula>LEN(TRIM(T275))=0</formula>
    </cfRule>
  </conditionalFormatting>
  <conditionalFormatting sqref="C275">
    <cfRule type="containsBlanks" dxfId="695" priority="686">
      <formula>LEN(TRIM(C275))=0</formula>
    </cfRule>
  </conditionalFormatting>
  <conditionalFormatting sqref="A275:B275">
    <cfRule type="containsBlanks" dxfId="694" priority="687">
      <formula>LEN(TRIM(A275))=0</formula>
    </cfRule>
  </conditionalFormatting>
  <conditionalFormatting sqref="T275">
    <cfRule type="containsBlanks" dxfId="693" priority="689">
      <formula>LEN(TRIM(T275))=0</formula>
    </cfRule>
  </conditionalFormatting>
  <conditionalFormatting sqref="A275:B275">
    <cfRule type="containsBlanks" dxfId="692" priority="688">
      <formula>LEN(TRIM(A275))=0</formula>
    </cfRule>
  </conditionalFormatting>
  <conditionalFormatting sqref="C275">
    <cfRule type="containsBlanks" dxfId="691" priority="685">
      <formula>LEN(TRIM(C275))=0</formula>
    </cfRule>
  </conditionalFormatting>
  <conditionalFormatting sqref="T279:T281 H279:H280 E279:E280 L279:L280 J279:J280">
    <cfRule type="containsBlanks" dxfId="690" priority="684">
      <formula>LEN(TRIM(E279))=0</formula>
    </cfRule>
  </conditionalFormatting>
  <conditionalFormatting sqref="G279:G280">
    <cfRule type="containsBlanks" dxfId="689" priority="681">
      <formula>LEN(TRIM(G279))=0</formula>
    </cfRule>
  </conditionalFormatting>
  <conditionalFormatting sqref="O279:R281">
    <cfRule type="containsBlanks" dxfId="688" priority="679">
      <formula>LEN(TRIM(O279))=0</formula>
    </cfRule>
  </conditionalFormatting>
  <conditionalFormatting sqref="O279:R281">
    <cfRule type="containsBlanks" dxfId="687" priority="680">
      <formula>LEN(TRIM(O279))=0</formula>
    </cfRule>
  </conditionalFormatting>
  <conditionalFormatting sqref="H279:H280 T279:T281 E279:E280 L279:L280 J279:J280">
    <cfRule type="containsBlanks" dxfId="686" priority="683">
      <formula>LEN(TRIM(E279))=0</formula>
    </cfRule>
  </conditionalFormatting>
  <conditionalFormatting sqref="A279:B281">
    <cfRule type="containsBlanks" dxfId="685" priority="682">
      <formula>LEN(TRIM(A279))=0</formula>
    </cfRule>
  </conditionalFormatting>
  <conditionalFormatting sqref="N279:N280">
    <cfRule type="containsBlanks" dxfId="684" priority="678">
      <formula>LEN(TRIM(N279))=0</formula>
    </cfRule>
  </conditionalFormatting>
  <conditionalFormatting sqref="A279:B281">
    <cfRule type="containsBlanks" dxfId="683" priority="676">
      <formula>LEN(TRIM(A279))=0</formula>
    </cfRule>
  </conditionalFormatting>
  <conditionalFormatting sqref="C279:C281">
    <cfRule type="containsBlanks" dxfId="682" priority="675">
      <formula>LEN(TRIM(C279))=0</formula>
    </cfRule>
  </conditionalFormatting>
  <conditionalFormatting sqref="C279:C281">
    <cfRule type="containsBlanks" dxfId="681" priority="674">
      <formula>LEN(TRIM(C279))=0</formula>
    </cfRule>
  </conditionalFormatting>
  <conditionalFormatting sqref="E279:E280">
    <cfRule type="containsBlanks" dxfId="680" priority="673">
      <formula>LEN(TRIM(E279))=0</formula>
    </cfRule>
  </conditionalFormatting>
  <conditionalFormatting sqref="H298:H300 E298:E300 L298:L300 J298:J300 T298:T300">
    <cfRule type="containsBlanks" dxfId="679" priority="672">
      <formula>LEN(TRIM(E298))=0</formula>
    </cfRule>
  </conditionalFormatting>
  <conditionalFormatting sqref="G298:G300">
    <cfRule type="containsBlanks" dxfId="678" priority="669">
      <formula>LEN(TRIM(G298))=0</formula>
    </cfRule>
  </conditionalFormatting>
  <conditionalFormatting sqref="O298:R300">
    <cfRule type="containsBlanks" dxfId="677" priority="668">
      <formula>LEN(TRIM(O298))=0</formula>
    </cfRule>
  </conditionalFormatting>
  <conditionalFormatting sqref="H298:H300 E298:E300 L298:L300 J298:J300 T298:T300">
    <cfRule type="containsBlanks" dxfId="676" priority="671">
      <formula>LEN(TRIM(E298))=0</formula>
    </cfRule>
  </conditionalFormatting>
  <conditionalFormatting sqref="A298:B300">
    <cfRule type="containsBlanks" dxfId="675" priority="670">
      <formula>LEN(TRIM(A298))=0</formula>
    </cfRule>
  </conditionalFormatting>
  <conditionalFormatting sqref="N298:N300">
    <cfRule type="containsBlanks" dxfId="674" priority="665">
      <formula>LEN(TRIM(N298))=0</formula>
    </cfRule>
  </conditionalFormatting>
  <conditionalFormatting sqref="C298:C300">
    <cfRule type="containsBlanks" dxfId="673" priority="663">
      <formula>LEN(TRIM(C298))=0</formula>
    </cfRule>
  </conditionalFormatting>
  <conditionalFormatting sqref="C298:C300">
    <cfRule type="containsBlanks" dxfId="672" priority="662">
      <formula>LEN(TRIM(C298))=0</formula>
    </cfRule>
  </conditionalFormatting>
  <conditionalFormatting sqref="E298:E300">
    <cfRule type="containsBlanks" dxfId="671" priority="661">
      <formula>LEN(TRIM(E298))=0</formula>
    </cfRule>
  </conditionalFormatting>
  <conditionalFormatting sqref="J307:J308 L307:L308 H307:H308 E307:E308 T307:T308">
    <cfRule type="containsBlanks" dxfId="670" priority="660">
      <formula>LEN(TRIM(E307))=0</formula>
    </cfRule>
  </conditionalFormatting>
  <conditionalFormatting sqref="D307:D308">
    <cfRule type="containsBlanks" dxfId="669" priority="657">
      <formula>LEN(TRIM(D307))=0</formula>
    </cfRule>
  </conditionalFormatting>
  <conditionalFormatting sqref="G307:G308">
    <cfRule type="containsBlanks" dxfId="668" priority="656">
      <formula>LEN(TRIM(G307))=0</formula>
    </cfRule>
  </conditionalFormatting>
  <conditionalFormatting sqref="O307:R308">
    <cfRule type="containsBlanks" dxfId="667" priority="654">
      <formula>LEN(TRIM(O307))=0</formula>
    </cfRule>
  </conditionalFormatting>
  <conditionalFormatting sqref="O307:R308">
    <cfRule type="containsBlanks" dxfId="666" priority="655">
      <formula>LEN(TRIM(O307))=0</formula>
    </cfRule>
  </conditionalFormatting>
  <conditionalFormatting sqref="J307:J308 L307:L308 H307:H308 T307:T308 E307:E308">
    <cfRule type="containsBlanks" dxfId="665" priority="659">
      <formula>LEN(TRIM(E307))=0</formula>
    </cfRule>
  </conditionalFormatting>
  <conditionalFormatting sqref="A307:B308">
    <cfRule type="containsBlanks" dxfId="664" priority="658">
      <formula>LEN(TRIM(A307))=0</formula>
    </cfRule>
  </conditionalFormatting>
  <conditionalFormatting sqref="N307:N308">
    <cfRule type="containsBlanks" dxfId="663" priority="652">
      <formula>LEN(TRIM(N307))=0</formula>
    </cfRule>
  </conditionalFormatting>
  <conditionalFormatting sqref="N307:N308">
    <cfRule type="containsBlanks" dxfId="662" priority="653">
      <formula>LEN(TRIM(N307))=0</formula>
    </cfRule>
  </conditionalFormatting>
  <conditionalFormatting sqref="A307:B308">
    <cfRule type="containsBlanks" dxfId="661" priority="651">
      <formula>LEN(TRIM(A307))=0</formula>
    </cfRule>
  </conditionalFormatting>
  <conditionalFormatting sqref="C307:C308">
    <cfRule type="containsBlanks" dxfId="660" priority="650">
      <formula>LEN(TRIM(C307))=0</formula>
    </cfRule>
  </conditionalFormatting>
  <conditionalFormatting sqref="E307:E308">
    <cfRule type="containsBlanks" dxfId="659" priority="649">
      <formula>LEN(TRIM(E307))=0</formula>
    </cfRule>
  </conditionalFormatting>
  <conditionalFormatting sqref="J310 L310 H310 E310 T310:T311">
    <cfRule type="containsBlanks" dxfId="658" priority="648">
      <formula>LEN(TRIM(E310))=0</formula>
    </cfRule>
  </conditionalFormatting>
  <conditionalFormatting sqref="D310:D311">
    <cfRule type="containsBlanks" dxfId="657" priority="645">
      <formula>LEN(TRIM(D310))=0</formula>
    </cfRule>
  </conditionalFormatting>
  <conditionalFormatting sqref="G310">
    <cfRule type="containsBlanks" dxfId="656" priority="644">
      <formula>LEN(TRIM(G310))=0</formula>
    </cfRule>
  </conditionalFormatting>
  <conditionalFormatting sqref="O310:R310">
    <cfRule type="containsBlanks" dxfId="655" priority="642">
      <formula>LEN(TRIM(O310))=0</formula>
    </cfRule>
  </conditionalFormatting>
  <conditionalFormatting sqref="O310:R310">
    <cfRule type="containsBlanks" dxfId="654" priority="643">
      <formula>LEN(TRIM(O310))=0</formula>
    </cfRule>
  </conditionalFormatting>
  <conditionalFormatting sqref="J310 L310 H310 T310:T311 E310">
    <cfRule type="containsBlanks" dxfId="653" priority="647">
      <formula>LEN(TRIM(E310))=0</formula>
    </cfRule>
  </conditionalFormatting>
  <conditionalFormatting sqref="A310:B311">
    <cfRule type="containsBlanks" dxfId="652" priority="646">
      <formula>LEN(TRIM(A310))=0</formula>
    </cfRule>
  </conditionalFormatting>
  <conditionalFormatting sqref="N310">
    <cfRule type="containsBlanks" dxfId="651" priority="640">
      <formula>LEN(TRIM(N310))=0</formula>
    </cfRule>
  </conditionalFormatting>
  <conditionalFormatting sqref="N310">
    <cfRule type="containsBlanks" dxfId="650" priority="641">
      <formula>LEN(TRIM(N310))=0</formula>
    </cfRule>
  </conditionalFormatting>
  <conditionalFormatting sqref="A310:B311">
    <cfRule type="containsBlanks" dxfId="649" priority="639">
      <formula>LEN(TRIM(A310))=0</formula>
    </cfRule>
  </conditionalFormatting>
  <conditionalFormatting sqref="C310:C311">
    <cfRule type="containsBlanks" dxfId="648" priority="638">
      <formula>LEN(TRIM(C310))=0</formula>
    </cfRule>
  </conditionalFormatting>
  <conditionalFormatting sqref="E310">
    <cfRule type="containsBlanks" dxfId="647" priority="637">
      <formula>LEN(TRIM(E310))=0</formula>
    </cfRule>
  </conditionalFormatting>
  <conditionalFormatting sqref="J370:J371 L370:L371 H370:H371 E370:E371 T370:T371">
    <cfRule type="containsBlanks" dxfId="646" priority="636">
      <formula>LEN(TRIM(E370))=0</formula>
    </cfRule>
  </conditionalFormatting>
  <conditionalFormatting sqref="D370:D371">
    <cfRule type="containsBlanks" dxfId="645" priority="633">
      <formula>LEN(TRIM(D370))=0</formula>
    </cfRule>
  </conditionalFormatting>
  <conditionalFormatting sqref="G370:G371">
    <cfRule type="containsBlanks" dxfId="644" priority="632">
      <formula>LEN(TRIM(G370))=0</formula>
    </cfRule>
  </conditionalFormatting>
  <conditionalFormatting sqref="O370:R371">
    <cfRule type="containsBlanks" dxfId="643" priority="630">
      <formula>LEN(TRIM(O370))=0</formula>
    </cfRule>
  </conditionalFormatting>
  <conditionalFormatting sqref="O370:R371">
    <cfRule type="containsBlanks" dxfId="642" priority="631">
      <formula>LEN(TRIM(O370))=0</formula>
    </cfRule>
  </conditionalFormatting>
  <conditionalFormatting sqref="J370:J371 L370:L371 H370:H371 T370:T371 E370:E371">
    <cfRule type="containsBlanks" dxfId="641" priority="635">
      <formula>LEN(TRIM(E370))=0</formula>
    </cfRule>
  </conditionalFormatting>
  <conditionalFormatting sqref="A370:B371">
    <cfRule type="containsBlanks" dxfId="640" priority="634">
      <formula>LEN(TRIM(A370))=0</formula>
    </cfRule>
  </conditionalFormatting>
  <conditionalFormatting sqref="N370:N371">
    <cfRule type="containsBlanks" dxfId="639" priority="628">
      <formula>LEN(TRIM(N370))=0</formula>
    </cfRule>
  </conditionalFormatting>
  <conditionalFormatting sqref="N370:N371">
    <cfRule type="containsBlanks" dxfId="638" priority="629">
      <formula>LEN(TRIM(N370))=0</formula>
    </cfRule>
  </conditionalFormatting>
  <conditionalFormatting sqref="A370:B371">
    <cfRule type="containsBlanks" dxfId="637" priority="627">
      <formula>LEN(TRIM(A370))=0</formula>
    </cfRule>
  </conditionalFormatting>
  <conditionalFormatting sqref="C370:C371">
    <cfRule type="containsBlanks" dxfId="636" priority="626">
      <formula>LEN(TRIM(C370))=0</formula>
    </cfRule>
  </conditionalFormatting>
  <conditionalFormatting sqref="E370:E371">
    <cfRule type="containsBlanks" dxfId="635" priority="625">
      <formula>LEN(TRIM(E370))=0</formula>
    </cfRule>
  </conditionalFormatting>
  <conditionalFormatting sqref="T372">
    <cfRule type="containsBlanks" dxfId="634" priority="624">
      <formula>LEN(TRIM(T372))=0</formula>
    </cfRule>
  </conditionalFormatting>
  <conditionalFormatting sqref="T372">
    <cfRule type="containsBlanks" dxfId="633" priority="623">
      <formula>LEN(TRIM(T372))=0</formula>
    </cfRule>
  </conditionalFormatting>
  <conditionalFormatting sqref="A372:B372">
    <cfRule type="containsBlanks" dxfId="632" priority="622">
      <formula>LEN(TRIM(A372))=0</formula>
    </cfRule>
  </conditionalFormatting>
  <conditionalFormatting sqref="A372:B372">
    <cfRule type="containsBlanks" dxfId="631" priority="621">
      <formula>LEN(TRIM(A372))=0</formula>
    </cfRule>
  </conditionalFormatting>
  <conditionalFormatting sqref="C372">
    <cfRule type="containsBlanks" dxfId="630" priority="620">
      <formula>LEN(TRIM(C372))=0</formula>
    </cfRule>
  </conditionalFormatting>
  <conditionalFormatting sqref="J373 L373 H373 E373 T373:T376 E375 H375 L375 J375">
    <cfRule type="containsBlanks" dxfId="629" priority="619">
      <formula>LEN(TRIM(E373))=0</formula>
    </cfRule>
  </conditionalFormatting>
  <conditionalFormatting sqref="D373:D376">
    <cfRule type="containsBlanks" dxfId="628" priority="616">
      <formula>LEN(TRIM(D373))=0</formula>
    </cfRule>
  </conditionalFormatting>
  <conditionalFormatting sqref="G373 G375">
    <cfRule type="containsBlanks" dxfId="627" priority="615">
      <formula>LEN(TRIM(G373))=0</formula>
    </cfRule>
  </conditionalFormatting>
  <conditionalFormatting sqref="O373:R373 O375:R375">
    <cfRule type="containsBlanks" dxfId="626" priority="613">
      <formula>LEN(TRIM(O373))=0</formula>
    </cfRule>
  </conditionalFormatting>
  <conditionalFormatting sqref="O373:R373 O375:R375">
    <cfRule type="containsBlanks" dxfId="625" priority="614">
      <formula>LEN(TRIM(O373))=0</formula>
    </cfRule>
  </conditionalFormatting>
  <conditionalFormatting sqref="J373 L373 H373 T373:T376 E373 E375 H375 L375 J375">
    <cfRule type="containsBlanks" dxfId="624" priority="618">
      <formula>LEN(TRIM(E373))=0</formula>
    </cfRule>
  </conditionalFormatting>
  <conditionalFormatting sqref="A373:B376">
    <cfRule type="containsBlanks" dxfId="623" priority="617">
      <formula>LEN(TRIM(A373))=0</formula>
    </cfRule>
  </conditionalFormatting>
  <conditionalFormatting sqref="N373 N375">
    <cfRule type="containsBlanks" dxfId="622" priority="611">
      <formula>LEN(TRIM(N373))=0</formula>
    </cfRule>
  </conditionalFormatting>
  <conditionalFormatting sqref="N373 N375">
    <cfRule type="containsBlanks" dxfId="621" priority="612">
      <formula>LEN(TRIM(N373))=0</formula>
    </cfRule>
  </conditionalFormatting>
  <conditionalFormatting sqref="A373:B376">
    <cfRule type="containsBlanks" dxfId="620" priority="610">
      <formula>LEN(TRIM(A373))=0</formula>
    </cfRule>
  </conditionalFormatting>
  <conditionalFormatting sqref="C373:C376">
    <cfRule type="containsBlanks" dxfId="619" priority="609">
      <formula>LEN(TRIM(C373))=0</formula>
    </cfRule>
  </conditionalFormatting>
  <conditionalFormatting sqref="J380:J381 L380:L381 H380:H381 E380:E381 T380:T381">
    <cfRule type="containsBlanks" dxfId="618" priority="607">
      <formula>LEN(TRIM(E380))=0</formula>
    </cfRule>
  </conditionalFormatting>
  <conditionalFormatting sqref="D380:D381">
    <cfRule type="containsBlanks" dxfId="617" priority="604">
      <formula>LEN(TRIM(D380))=0</formula>
    </cfRule>
  </conditionalFormatting>
  <conditionalFormatting sqref="G380:G381">
    <cfRule type="containsBlanks" dxfId="616" priority="603">
      <formula>LEN(TRIM(G380))=0</formula>
    </cfRule>
  </conditionalFormatting>
  <conditionalFormatting sqref="O380:R381">
    <cfRule type="containsBlanks" dxfId="615" priority="601">
      <formula>LEN(TRIM(O380))=0</formula>
    </cfRule>
  </conditionalFormatting>
  <conditionalFormatting sqref="O380:R381">
    <cfRule type="containsBlanks" dxfId="614" priority="602">
      <formula>LEN(TRIM(O380))=0</formula>
    </cfRule>
  </conditionalFormatting>
  <conditionalFormatting sqref="J380:J381 L380:L381 H380:H381 T380:T381 E380:E381">
    <cfRule type="containsBlanks" dxfId="613" priority="606">
      <formula>LEN(TRIM(E380))=0</formula>
    </cfRule>
  </conditionalFormatting>
  <conditionalFormatting sqref="A380:B381">
    <cfRule type="containsBlanks" dxfId="612" priority="605">
      <formula>LEN(TRIM(A380))=0</formula>
    </cfRule>
  </conditionalFormatting>
  <conditionalFormatting sqref="N380:N381">
    <cfRule type="containsBlanks" dxfId="611" priority="599">
      <formula>LEN(TRIM(N380))=0</formula>
    </cfRule>
  </conditionalFormatting>
  <conditionalFormatting sqref="N380:N381">
    <cfRule type="containsBlanks" dxfId="610" priority="600">
      <formula>LEN(TRIM(N380))=0</formula>
    </cfRule>
  </conditionalFormatting>
  <conditionalFormatting sqref="A380:B381">
    <cfRule type="containsBlanks" dxfId="609" priority="598">
      <formula>LEN(TRIM(A380))=0</formula>
    </cfRule>
  </conditionalFormatting>
  <conditionalFormatting sqref="E380:E381">
    <cfRule type="containsBlanks" dxfId="608" priority="596">
      <formula>LEN(TRIM(E380))=0</formula>
    </cfRule>
  </conditionalFormatting>
  <conditionalFormatting sqref="T415">
    <cfRule type="containsBlanks" dxfId="607" priority="595">
      <formula>LEN(TRIM(T415))=0</formula>
    </cfRule>
  </conditionalFormatting>
  <conditionalFormatting sqref="T415">
    <cfRule type="containsBlanks" dxfId="606" priority="594">
      <formula>LEN(TRIM(T415))=0</formula>
    </cfRule>
  </conditionalFormatting>
  <conditionalFormatting sqref="A415:B415">
    <cfRule type="containsBlanks" dxfId="605" priority="593">
      <formula>LEN(TRIM(A415))=0</formula>
    </cfRule>
  </conditionalFormatting>
  <conditionalFormatting sqref="A415:B415">
    <cfRule type="containsBlanks" dxfId="604" priority="592">
      <formula>LEN(TRIM(A415))=0</formula>
    </cfRule>
  </conditionalFormatting>
  <conditionalFormatting sqref="C415">
    <cfRule type="containsBlanks" dxfId="603" priority="591">
      <formula>LEN(TRIM(C415))=0</formula>
    </cfRule>
  </conditionalFormatting>
  <conditionalFormatting sqref="J444 L444 H444 E444 T444">
    <cfRule type="containsBlanks" dxfId="602" priority="590">
      <formula>LEN(TRIM(E444))=0</formula>
    </cfRule>
  </conditionalFormatting>
  <conditionalFormatting sqref="D444">
    <cfRule type="containsBlanks" dxfId="601" priority="587">
      <formula>LEN(TRIM(D444))=0</formula>
    </cfRule>
  </conditionalFormatting>
  <conditionalFormatting sqref="G444">
    <cfRule type="containsBlanks" dxfId="600" priority="586">
      <formula>LEN(TRIM(G444))=0</formula>
    </cfRule>
  </conditionalFormatting>
  <conditionalFormatting sqref="O444:R444">
    <cfRule type="containsBlanks" dxfId="599" priority="584">
      <formula>LEN(TRIM(O444))=0</formula>
    </cfRule>
  </conditionalFormatting>
  <conditionalFormatting sqref="O444:R444">
    <cfRule type="containsBlanks" dxfId="598" priority="585">
      <formula>LEN(TRIM(O444))=0</formula>
    </cfRule>
  </conditionalFormatting>
  <conditionalFormatting sqref="J444 L444 H444 T444 E444">
    <cfRule type="containsBlanks" dxfId="597" priority="589">
      <formula>LEN(TRIM(E444))=0</formula>
    </cfRule>
  </conditionalFormatting>
  <conditionalFormatting sqref="A444:B444">
    <cfRule type="containsBlanks" dxfId="596" priority="588">
      <formula>LEN(TRIM(A444))=0</formula>
    </cfRule>
  </conditionalFormatting>
  <conditionalFormatting sqref="N444">
    <cfRule type="containsBlanks" dxfId="595" priority="582">
      <formula>LEN(TRIM(N444))=0</formula>
    </cfRule>
  </conditionalFormatting>
  <conditionalFormatting sqref="N444">
    <cfRule type="containsBlanks" dxfId="594" priority="583">
      <formula>LEN(TRIM(N444))=0</formula>
    </cfRule>
  </conditionalFormatting>
  <conditionalFormatting sqref="A444:B444">
    <cfRule type="containsBlanks" dxfId="593" priority="581">
      <formula>LEN(TRIM(A444))=0</formula>
    </cfRule>
  </conditionalFormatting>
  <conditionalFormatting sqref="C444">
    <cfRule type="containsBlanks" dxfId="592" priority="580">
      <formula>LEN(TRIM(C444))=0</formula>
    </cfRule>
  </conditionalFormatting>
  <conditionalFormatting sqref="J445:J447 L445:L447 H445:H447 E445:E447 T445:T447">
    <cfRule type="containsBlanks" dxfId="591" priority="578">
      <formula>LEN(TRIM(E445))=0</formula>
    </cfRule>
  </conditionalFormatting>
  <conditionalFormatting sqref="D445:D447">
    <cfRule type="containsBlanks" dxfId="590" priority="575">
      <formula>LEN(TRIM(D445))=0</formula>
    </cfRule>
  </conditionalFormatting>
  <conditionalFormatting sqref="G445:G447">
    <cfRule type="containsBlanks" dxfId="589" priority="574">
      <formula>LEN(TRIM(G445))=0</formula>
    </cfRule>
  </conditionalFormatting>
  <conditionalFormatting sqref="O445:R447">
    <cfRule type="containsBlanks" dxfId="588" priority="572">
      <formula>LEN(TRIM(O445))=0</formula>
    </cfRule>
  </conditionalFormatting>
  <conditionalFormatting sqref="O445:R447">
    <cfRule type="containsBlanks" dxfId="587" priority="573">
      <formula>LEN(TRIM(O445))=0</formula>
    </cfRule>
  </conditionalFormatting>
  <conditionalFormatting sqref="J445:J447 L445:L447 H445:H447 T445:T447 E445:E447">
    <cfRule type="containsBlanks" dxfId="586" priority="577">
      <formula>LEN(TRIM(E445))=0</formula>
    </cfRule>
  </conditionalFormatting>
  <conditionalFormatting sqref="A445:B447">
    <cfRule type="containsBlanks" dxfId="585" priority="576">
      <formula>LEN(TRIM(A445))=0</formula>
    </cfRule>
  </conditionalFormatting>
  <conditionalFormatting sqref="N445:N447">
    <cfRule type="containsBlanks" dxfId="584" priority="570">
      <formula>LEN(TRIM(N445))=0</formula>
    </cfRule>
  </conditionalFormatting>
  <conditionalFormatting sqref="N445:N447">
    <cfRule type="containsBlanks" dxfId="583" priority="571">
      <formula>LEN(TRIM(N445))=0</formula>
    </cfRule>
  </conditionalFormatting>
  <conditionalFormatting sqref="A445:B447">
    <cfRule type="containsBlanks" dxfId="582" priority="569">
      <formula>LEN(TRIM(A445))=0</formula>
    </cfRule>
  </conditionalFormatting>
  <conditionalFormatting sqref="C445:C447">
    <cfRule type="containsBlanks" dxfId="581" priority="568">
      <formula>LEN(TRIM(C445))=0</formula>
    </cfRule>
  </conditionalFormatting>
  <conditionalFormatting sqref="E445:E447">
    <cfRule type="containsBlanks" dxfId="580" priority="567">
      <formula>LEN(TRIM(E445))=0</formula>
    </cfRule>
  </conditionalFormatting>
  <conditionalFormatting sqref="A493:B494">
    <cfRule type="containsBlanks" dxfId="579" priority="566">
      <formula>LEN(TRIM(A493))=0</formula>
    </cfRule>
  </conditionalFormatting>
  <conditionalFormatting sqref="T493:T494 L493:L494 J493:J494 H493:H494 E493:E494">
    <cfRule type="containsBlanks" dxfId="578" priority="565">
      <formula>LEN(TRIM(E493))=0</formula>
    </cfRule>
  </conditionalFormatting>
  <conditionalFormatting sqref="O493:R494">
    <cfRule type="containsBlanks" dxfId="577" priority="563">
      <formula>LEN(TRIM(O493))=0</formula>
    </cfRule>
  </conditionalFormatting>
  <conditionalFormatting sqref="L493:L494 J493:J494">
    <cfRule type="containsBlanks" dxfId="576" priority="564">
      <formula>LEN(TRIM(J493))=0</formula>
    </cfRule>
  </conditionalFormatting>
  <conditionalFormatting sqref="N493:N494">
    <cfRule type="containsBlanks" dxfId="575" priority="561">
      <formula>LEN(TRIM(N493))=0</formula>
    </cfRule>
  </conditionalFormatting>
  <conditionalFormatting sqref="N493:N494">
    <cfRule type="containsBlanks" dxfId="574" priority="560">
      <formula>LEN(TRIM(N493))=0</formula>
    </cfRule>
  </conditionalFormatting>
  <conditionalFormatting sqref="A493:B494">
    <cfRule type="containsBlanks" dxfId="573" priority="559">
      <formula>LEN(TRIM(A493))=0</formula>
    </cfRule>
  </conditionalFormatting>
  <conditionalFormatting sqref="C493:C494">
    <cfRule type="containsBlanks" dxfId="572" priority="558">
      <formula>LEN(TRIM(C493))=0</formula>
    </cfRule>
  </conditionalFormatting>
  <conditionalFormatting sqref="A503:B503">
    <cfRule type="containsBlanks" dxfId="571" priority="557">
      <formula>LEN(TRIM(A503))=0</formula>
    </cfRule>
  </conditionalFormatting>
  <conditionalFormatting sqref="O503:R503">
    <cfRule type="containsBlanks" dxfId="570" priority="555">
      <formula>LEN(TRIM(O503))=0</formula>
    </cfRule>
  </conditionalFormatting>
  <conditionalFormatting sqref="J503 L503">
    <cfRule type="containsBlanks" dxfId="569" priority="556">
      <formula>LEN(TRIM(J503))=0</formula>
    </cfRule>
  </conditionalFormatting>
  <conditionalFormatting sqref="N503">
    <cfRule type="containsBlanks" dxfId="568" priority="554">
      <formula>LEN(TRIM(N503))=0</formula>
    </cfRule>
  </conditionalFormatting>
  <conditionalFormatting sqref="A503:B503">
    <cfRule type="containsBlanks" dxfId="567" priority="553">
      <formula>LEN(TRIM(A503))=0</formula>
    </cfRule>
  </conditionalFormatting>
  <conditionalFormatting sqref="C503">
    <cfRule type="containsBlanks" dxfId="566" priority="552">
      <formula>LEN(TRIM(C503))=0</formula>
    </cfRule>
  </conditionalFormatting>
  <conditionalFormatting sqref="A506:B506">
    <cfRule type="containsBlanks" dxfId="565" priority="551">
      <formula>LEN(TRIM(A506))=0</formula>
    </cfRule>
  </conditionalFormatting>
  <conditionalFormatting sqref="A506:B506">
    <cfRule type="containsBlanks" dxfId="564" priority="550">
      <formula>LEN(TRIM(A506))=0</formula>
    </cfRule>
  </conditionalFormatting>
  <conditionalFormatting sqref="C506">
    <cfRule type="containsBlanks" dxfId="563" priority="549">
      <formula>LEN(TRIM(C506))=0</formula>
    </cfRule>
  </conditionalFormatting>
  <conditionalFormatting sqref="A510:B512">
    <cfRule type="containsBlanks" dxfId="562" priority="548">
      <formula>LEN(TRIM(A510))=0</formula>
    </cfRule>
  </conditionalFormatting>
  <conditionalFormatting sqref="O510:R512">
    <cfRule type="containsBlanks" dxfId="561" priority="546">
      <formula>LEN(TRIM(O510))=0</formula>
    </cfRule>
  </conditionalFormatting>
  <conditionalFormatting sqref="J510:J512 L510:L512">
    <cfRule type="containsBlanks" dxfId="560" priority="547">
      <formula>LEN(TRIM(J510))=0</formula>
    </cfRule>
  </conditionalFormatting>
  <conditionalFormatting sqref="N510:N512">
    <cfRule type="containsBlanks" dxfId="559" priority="545">
      <formula>LEN(TRIM(N510))=0</formula>
    </cfRule>
  </conditionalFormatting>
  <conditionalFormatting sqref="A510:B512">
    <cfRule type="containsBlanks" dxfId="558" priority="544">
      <formula>LEN(TRIM(A510))=0</formula>
    </cfRule>
  </conditionalFormatting>
  <conditionalFormatting sqref="T156:T157">
    <cfRule type="containsBlanks" dxfId="557" priority="542">
      <formula>LEN(TRIM(T156))=0</formula>
    </cfRule>
  </conditionalFormatting>
  <conditionalFormatting sqref="A448:B450">
    <cfRule type="containsBlanks" dxfId="556" priority="464">
      <formula>LEN(TRIM(A448))=0</formula>
    </cfRule>
  </conditionalFormatting>
  <conditionalFormatting sqref="G448:G450">
    <cfRule type="containsBlanks" dxfId="555" priority="462">
      <formula>LEN(TRIM(G448))=0</formula>
    </cfRule>
  </conditionalFormatting>
  <conditionalFormatting sqref="D448:D450">
    <cfRule type="containsBlanks" dxfId="554" priority="463">
      <formula>LEN(TRIM(D448))=0</formula>
    </cfRule>
  </conditionalFormatting>
  <conditionalFormatting sqref="Q448:R450">
    <cfRule type="containsBlanks" dxfId="553" priority="461">
      <formula>LEN(TRIM(Q448))=0</formula>
    </cfRule>
  </conditionalFormatting>
  <conditionalFormatting sqref="Q448:R450">
    <cfRule type="containsBlanks" dxfId="552" priority="460">
      <formula>LEN(TRIM(Q448))=0</formula>
    </cfRule>
  </conditionalFormatting>
  <conditionalFormatting sqref="A448:B450">
    <cfRule type="containsBlanks" dxfId="551" priority="459">
      <formula>LEN(TRIM(A448))=0</formula>
    </cfRule>
  </conditionalFormatting>
  <conditionalFormatting sqref="E448:E450">
    <cfRule type="containsBlanks" dxfId="550" priority="457">
      <formula>LEN(TRIM(E448))=0</formula>
    </cfRule>
  </conditionalFormatting>
  <conditionalFormatting sqref="C448:C450">
    <cfRule type="containsBlanks" dxfId="549" priority="458">
      <formula>LEN(TRIM(C448))=0</formula>
    </cfRule>
  </conditionalFormatting>
  <conditionalFormatting sqref="D218">
    <cfRule type="containsBlanks" dxfId="548" priority="541">
      <formula>LEN(TRIM(D218))=0</formula>
    </cfRule>
  </conditionalFormatting>
  <conditionalFormatting sqref="E218">
    <cfRule type="containsBlanks" dxfId="547" priority="540">
      <formula>LEN(TRIM(E218))=0</formula>
    </cfRule>
  </conditionalFormatting>
  <conditionalFormatting sqref="L137:L139">
    <cfRule type="containsBlanks" dxfId="546" priority="518">
      <formula>LEN(TRIM(L137))=0</formula>
    </cfRule>
  </conditionalFormatting>
  <conditionalFormatting sqref="B19">
    <cfRule type="containsBlanks" dxfId="545" priority="539">
      <formula>LEN(TRIM(B19))=0</formula>
    </cfRule>
  </conditionalFormatting>
  <conditionalFormatting sqref="A40:C40">
    <cfRule type="containsBlanks" dxfId="544" priority="538">
      <formula>LEN(TRIM(A40))=0</formula>
    </cfRule>
  </conditionalFormatting>
  <conditionalFormatting sqref="E61 O61">
    <cfRule type="containsBlanks" dxfId="543" priority="537">
      <formula>LEN(TRIM(E61))=0</formula>
    </cfRule>
  </conditionalFormatting>
  <conditionalFormatting sqref="O61">
    <cfRule type="containsBlanks" dxfId="542" priority="535">
      <formula>LEN(TRIM(O61))=0</formula>
    </cfRule>
  </conditionalFormatting>
  <conditionalFormatting sqref="A459:B461">
    <cfRule type="containsBlanks" dxfId="541" priority="456">
      <formula>LEN(TRIM(A459))=0</formula>
    </cfRule>
  </conditionalFormatting>
  <conditionalFormatting sqref="O61">
    <cfRule type="containsBlanks" dxfId="540" priority="534">
      <formula>LEN(TRIM(O61))=0</formula>
    </cfRule>
  </conditionalFormatting>
  <conditionalFormatting sqref="E61">
    <cfRule type="containsBlanks" dxfId="539" priority="536">
      <formula>LEN(TRIM(E61))=0</formula>
    </cfRule>
  </conditionalFormatting>
  <conditionalFormatting sqref="A61:C61">
    <cfRule type="containsBlanks" dxfId="538" priority="533">
      <formula>LEN(TRIM(A61))=0</formula>
    </cfRule>
  </conditionalFormatting>
  <conditionalFormatting sqref="O137:P139">
    <cfRule type="containsBlanks" dxfId="537" priority="523">
      <formula>LEN(TRIM(O137))=0</formula>
    </cfRule>
  </conditionalFormatting>
  <conditionalFormatting sqref="O137:P139">
    <cfRule type="containsBlanks" dxfId="536" priority="522">
      <formula>LEN(TRIM(O137))=0</formula>
    </cfRule>
  </conditionalFormatting>
  <conditionalFormatting sqref="J137:J139">
    <cfRule type="containsBlanks" dxfId="535" priority="521">
      <formula>LEN(TRIM(J137))=0</formula>
    </cfRule>
  </conditionalFormatting>
  <conditionalFormatting sqref="L137:L139">
    <cfRule type="containsBlanks" dxfId="534" priority="519">
      <formula>LEN(TRIM(L137))=0</formula>
    </cfRule>
  </conditionalFormatting>
  <conditionalFormatting sqref="I133">
    <cfRule type="containsBlanks" dxfId="533" priority="359">
      <formula>LEN(TRIM(I133))=0</formula>
    </cfRule>
  </conditionalFormatting>
  <conditionalFormatting sqref="I66:I74">
    <cfRule type="containsBlanks" dxfId="532" priority="404">
      <formula>LEN(TRIM(I66))=0</formula>
    </cfRule>
  </conditionalFormatting>
  <conditionalFormatting sqref="A113:D127 A129:D131 D128 E113:E131 A132:E132 O113:O132">
    <cfRule type="containsBlanks" dxfId="531" priority="532">
      <formula>LEN(TRIM(A113))=0</formula>
    </cfRule>
  </conditionalFormatting>
  <conditionalFormatting sqref="H137:H139">
    <cfRule type="containsBlanks" dxfId="530" priority="531">
      <formula>LEN(TRIM(H137))=0</formula>
    </cfRule>
  </conditionalFormatting>
  <conditionalFormatting sqref="H137:H139">
    <cfRule type="containsBlanks" dxfId="529" priority="530">
      <formula>LEN(TRIM(H137))=0</formula>
    </cfRule>
  </conditionalFormatting>
  <conditionalFormatting sqref="E137">
    <cfRule type="containsBlanks" dxfId="528" priority="529">
      <formula>LEN(TRIM(E137))=0</formula>
    </cfRule>
  </conditionalFormatting>
  <conditionalFormatting sqref="D137">
    <cfRule type="containsBlanks" dxfId="527" priority="525">
      <formula>LEN(TRIM(D137))=0</formula>
    </cfRule>
  </conditionalFormatting>
  <conditionalFormatting sqref="G137">
    <cfRule type="containsBlanks" dxfId="526" priority="524">
      <formula>LEN(TRIM(G137))=0</formula>
    </cfRule>
  </conditionalFormatting>
  <conditionalFormatting sqref="I267:I273">
    <cfRule type="containsBlanks" dxfId="525" priority="384">
      <formula>LEN(TRIM(I267))=0</formula>
    </cfRule>
  </conditionalFormatting>
  <conditionalFormatting sqref="T137:T139">
    <cfRule type="containsBlanks" dxfId="524" priority="528">
      <formula>LEN(TRIM(T137))=0</formula>
    </cfRule>
  </conditionalFormatting>
  <conditionalFormatting sqref="E137 T137:T139">
    <cfRule type="containsBlanks" dxfId="523" priority="527">
      <formula>LEN(TRIM(E137))=0</formula>
    </cfRule>
  </conditionalFormatting>
  <conditionalFormatting sqref="A137:B139">
    <cfRule type="containsBlanks" dxfId="522" priority="526">
      <formula>LEN(TRIM(A137))=0</formula>
    </cfRule>
  </conditionalFormatting>
  <conditionalFormatting sqref="N137:N139">
    <cfRule type="containsBlanks" dxfId="521" priority="516">
      <formula>LEN(TRIM(N137))=0</formula>
    </cfRule>
  </conditionalFormatting>
  <conditionalFormatting sqref="J137:J139">
    <cfRule type="containsBlanks" dxfId="520" priority="520">
      <formula>LEN(TRIM(J137))=0</formula>
    </cfRule>
  </conditionalFormatting>
  <conditionalFormatting sqref="N137:N139">
    <cfRule type="containsBlanks" dxfId="519" priority="517">
      <formula>LEN(TRIM(N137))=0</formula>
    </cfRule>
  </conditionalFormatting>
  <conditionalFormatting sqref="A137:B139 T137:T139 J137:J139 G137 L137:L139 N137:P139">
    <cfRule type="containsBlanks" dxfId="518" priority="515">
      <formula>LEN(TRIM(A137))=0</formula>
    </cfRule>
  </conditionalFormatting>
  <conditionalFormatting sqref="C137:C139">
    <cfRule type="containsBlanks" dxfId="517" priority="514">
      <formula>LEN(TRIM(C137))=0</formula>
    </cfRule>
  </conditionalFormatting>
  <conditionalFormatting sqref="C137:C139">
    <cfRule type="containsBlanks" dxfId="516" priority="513">
      <formula>LEN(TRIM(C137))=0</formula>
    </cfRule>
  </conditionalFormatting>
  <conditionalFormatting sqref="O158:O160 D158:E160">
    <cfRule type="containsBlanks" dxfId="515" priority="512">
      <formula>LEN(TRIM(D158))=0</formula>
    </cfRule>
  </conditionalFormatting>
  <conditionalFormatting sqref="D158:D160">
    <cfRule type="containsBlanks" dxfId="514" priority="509">
      <formula>LEN(TRIM(D158))=0</formula>
    </cfRule>
  </conditionalFormatting>
  <conditionalFormatting sqref="O158:O160">
    <cfRule type="containsBlanks" dxfId="513" priority="508">
      <formula>LEN(TRIM(O158))=0</formula>
    </cfRule>
  </conditionalFormatting>
  <conditionalFormatting sqref="O158:O160">
    <cfRule type="containsBlanks" dxfId="512" priority="507">
      <formula>LEN(TRIM(O158))=0</formula>
    </cfRule>
  </conditionalFormatting>
  <conditionalFormatting sqref="E158:E160">
    <cfRule type="containsBlanks" dxfId="511" priority="511">
      <formula>LEN(TRIM(E158))=0</formula>
    </cfRule>
  </conditionalFormatting>
  <conditionalFormatting sqref="A158:B160">
    <cfRule type="containsBlanks" dxfId="510" priority="510">
      <formula>LEN(TRIM(A158))=0</formula>
    </cfRule>
  </conditionalFormatting>
  <conditionalFormatting sqref="A158:B160">
    <cfRule type="containsBlanks" dxfId="509" priority="506">
      <formula>LEN(TRIM(A158))=0</formula>
    </cfRule>
  </conditionalFormatting>
  <conditionalFormatting sqref="C158:C160">
    <cfRule type="containsBlanks" dxfId="508" priority="505">
      <formula>LEN(TRIM(C158))=0</formula>
    </cfRule>
  </conditionalFormatting>
  <conditionalFormatting sqref="C158:C160">
    <cfRule type="containsBlanks" dxfId="507" priority="504">
      <formula>LEN(TRIM(C158))=0</formula>
    </cfRule>
  </conditionalFormatting>
  <conditionalFormatting sqref="E158:E160">
    <cfRule type="containsBlanks" dxfId="506" priority="503">
      <formula>LEN(TRIM(E158))=0</formula>
    </cfRule>
  </conditionalFormatting>
  <conditionalFormatting sqref="O301:R303">
    <cfRule type="containsBlanks" dxfId="505" priority="495">
      <formula>LEN(TRIM(O301))=0</formula>
    </cfRule>
  </conditionalFormatting>
  <conditionalFormatting sqref="O301:R303">
    <cfRule type="containsBlanks" dxfId="504" priority="496">
      <formula>LEN(TRIM(O301))=0</formula>
    </cfRule>
  </conditionalFormatting>
  <conditionalFormatting sqref="N301:N303">
    <cfRule type="containsBlanks" dxfId="503" priority="494">
      <formula>LEN(TRIM(N301))=0</formula>
    </cfRule>
  </conditionalFormatting>
  <conditionalFormatting sqref="N301:N303">
    <cfRule type="containsBlanks" dxfId="502" priority="493">
      <formula>LEN(TRIM(N301))=0</formula>
    </cfRule>
  </conditionalFormatting>
  <conditionalFormatting sqref="B152 B154">
    <cfRule type="containsBlanks" dxfId="501" priority="502">
      <formula>LEN(TRIM(B152))=0</formula>
    </cfRule>
  </conditionalFormatting>
  <conditionalFormatting sqref="C301:C303">
    <cfRule type="containsBlanks" dxfId="500" priority="491">
      <formula>LEN(TRIM(C301))=0</formula>
    </cfRule>
  </conditionalFormatting>
  <conditionalFormatting sqref="C301:C303">
    <cfRule type="containsBlanks" dxfId="499" priority="490">
      <formula>LEN(TRIM(C301))=0</formula>
    </cfRule>
  </conditionalFormatting>
  <conditionalFormatting sqref="I78">
    <cfRule type="containsBlanks" dxfId="498" priority="361">
      <formula>LEN(TRIM(I78))=0</formula>
    </cfRule>
  </conditionalFormatting>
  <conditionalFormatting sqref="I47">
    <cfRule type="containsBlanks" dxfId="497" priority="367">
      <formula>LEN(TRIM(I47))=0</formula>
    </cfRule>
  </conditionalFormatting>
  <conditionalFormatting sqref="J301:J303 L301:L303 T301:T303 N301:R303">
    <cfRule type="containsBlanks" dxfId="496" priority="501">
      <formula>LEN(TRIM(J301))=0</formula>
    </cfRule>
  </conditionalFormatting>
  <conditionalFormatting sqref="T301:T303 H301:H303 E301:E303 L301:L303 J301:J303">
    <cfRule type="containsBlanks" dxfId="495" priority="500">
      <formula>LEN(TRIM(E301))=0</formula>
    </cfRule>
  </conditionalFormatting>
  <conditionalFormatting sqref="G301:G303">
    <cfRule type="containsBlanks" dxfId="494" priority="497">
      <formula>LEN(TRIM(G301))=0</formula>
    </cfRule>
  </conditionalFormatting>
  <conditionalFormatting sqref="I298:I300">
    <cfRule type="containsBlanks" dxfId="493" priority="345">
      <formula>LEN(TRIM(I298))=0</formula>
    </cfRule>
  </conditionalFormatting>
  <conditionalFormatting sqref="D40">
    <cfRule type="containsBlanks" dxfId="492" priority="437">
      <formula>LEN(TRIM(D40))=0</formula>
    </cfRule>
  </conditionalFormatting>
  <conditionalFormatting sqref="H301:H303 T301:T303 E301:E303 L301:L303 J301:J303">
    <cfRule type="containsBlanks" dxfId="491" priority="499">
      <formula>LEN(TRIM(E301))=0</formula>
    </cfRule>
  </conditionalFormatting>
  <conditionalFormatting sqref="A301:B303">
    <cfRule type="containsBlanks" dxfId="490" priority="498">
      <formula>LEN(TRIM(A301))=0</formula>
    </cfRule>
  </conditionalFormatting>
  <conditionalFormatting sqref="A301:B303">
    <cfRule type="containsBlanks" dxfId="489" priority="492">
      <formula>LEN(TRIM(A301))=0</formula>
    </cfRule>
  </conditionalFormatting>
  <conditionalFormatting sqref="E301:E303">
    <cfRule type="containsBlanks" dxfId="488" priority="489">
      <formula>LEN(TRIM(E301))=0</formula>
    </cfRule>
  </conditionalFormatting>
  <conditionalFormatting sqref="J337:J338 L337:L338 T337:T338 N337:R338">
    <cfRule type="containsBlanks" dxfId="487" priority="488">
      <formula>LEN(TRIM(J337))=0</formula>
    </cfRule>
  </conditionalFormatting>
  <conditionalFormatting sqref="C360">
    <cfRule type="containsBlanks" dxfId="486" priority="482">
      <formula>LEN(TRIM(C360))=0</formula>
    </cfRule>
  </conditionalFormatting>
  <conditionalFormatting sqref="A360:B360">
    <cfRule type="containsBlanks" dxfId="485" priority="483">
      <formula>LEN(TRIM(A360))=0</formula>
    </cfRule>
  </conditionalFormatting>
  <conditionalFormatting sqref="C361:C362">
    <cfRule type="containsBlanks" dxfId="484" priority="479">
      <formula>LEN(TRIM(C361))=0</formula>
    </cfRule>
  </conditionalFormatting>
  <conditionalFormatting sqref="A361:B362">
    <cfRule type="containsBlanks" dxfId="483" priority="480">
      <formula>LEN(TRIM(A361))=0</formula>
    </cfRule>
  </conditionalFormatting>
  <conditionalFormatting sqref="O410:O414">
    <cfRule type="containsBlanks" dxfId="482" priority="487">
      <formula>LEN(TRIM(O410))=0</formula>
    </cfRule>
  </conditionalFormatting>
  <conditionalFormatting sqref="O410:O414">
    <cfRule type="containsBlanks" dxfId="481" priority="486">
      <formula>LEN(TRIM(O410))=0</formula>
    </cfRule>
  </conditionalFormatting>
  <conditionalFormatting sqref="O410:O414">
    <cfRule type="containsBlanks" dxfId="480" priority="485">
      <formula>LEN(TRIM(O410))=0</formula>
    </cfRule>
  </conditionalFormatting>
  <conditionalFormatting sqref="A360:B360 D360:E360">
    <cfRule type="containsBlanks" dxfId="479" priority="484">
      <formula>LEN(TRIM(A360))=0</formula>
    </cfRule>
  </conditionalFormatting>
  <conditionalFormatting sqref="A361:B362 O361:O369 D361:E362">
    <cfRule type="containsBlanks" dxfId="478" priority="481">
      <formula>LEN(TRIM(A361))=0</formula>
    </cfRule>
  </conditionalFormatting>
  <conditionalFormatting sqref="A363:B369 D363:E369">
    <cfRule type="containsBlanks" dxfId="477" priority="478">
      <formula>LEN(TRIM(A363))=0</formula>
    </cfRule>
  </conditionalFormatting>
  <conditionalFormatting sqref="C363:C369">
    <cfRule type="containsBlanks" dxfId="476" priority="476">
      <formula>LEN(TRIM(C363))=0</formula>
    </cfRule>
  </conditionalFormatting>
  <conditionalFormatting sqref="A363:B369">
    <cfRule type="containsBlanks" dxfId="475" priority="477">
      <formula>LEN(TRIM(A363))=0</formula>
    </cfRule>
  </conditionalFormatting>
  <conditionalFormatting sqref="D459:D461 O459:O461">
    <cfRule type="containsBlanks" dxfId="474" priority="475">
      <formula>LEN(TRIM(D459))=0</formula>
    </cfRule>
  </conditionalFormatting>
  <conditionalFormatting sqref="O459:O461">
    <cfRule type="containsBlanks" dxfId="473" priority="474">
      <formula>LEN(TRIM(O459))=0</formula>
    </cfRule>
  </conditionalFormatting>
  <conditionalFormatting sqref="C459:C461">
    <cfRule type="containsBlanks" dxfId="472" priority="473">
      <formula>LEN(TRIM(C459))=0</formula>
    </cfRule>
  </conditionalFormatting>
  <conditionalFormatting sqref="O459:O461">
    <cfRule type="containsBlanks" dxfId="471" priority="471">
      <formula>LEN(TRIM(O459))=0</formula>
    </cfRule>
  </conditionalFormatting>
  <conditionalFormatting sqref="D459:D461">
    <cfRule type="containsBlanks" dxfId="470" priority="472">
      <formula>LEN(TRIM(D459))=0</formula>
    </cfRule>
  </conditionalFormatting>
  <conditionalFormatting sqref="K373 K375">
    <cfRule type="containsBlanks" dxfId="469" priority="216">
      <formula>LEN(TRIM(K373))=0</formula>
    </cfRule>
  </conditionalFormatting>
  <conditionalFormatting sqref="O386 A386:E386">
    <cfRule type="containsBlanks" dxfId="468" priority="470">
      <formula>LEN(TRIM(A386))=0</formula>
    </cfRule>
  </conditionalFormatting>
  <conditionalFormatting sqref="K148">
    <cfRule type="containsBlanks" dxfId="467" priority="253">
      <formula>LEN(TRIM(K148))=0</formula>
    </cfRule>
  </conditionalFormatting>
  <conditionalFormatting sqref="O386">
    <cfRule type="containsBlanks" dxfId="466" priority="469">
      <formula>LEN(TRIM(O386))=0</formula>
    </cfRule>
  </conditionalFormatting>
  <conditionalFormatting sqref="O386">
    <cfRule type="containsBlanks" dxfId="465" priority="468">
      <formula>LEN(TRIM(O386))=0</formula>
    </cfRule>
  </conditionalFormatting>
  <conditionalFormatting sqref="I256:I257 I261:I262 I264 I266">
    <cfRule type="containsBlanks" dxfId="464" priority="347">
      <formula>LEN(TRIM(I256))=0</formula>
    </cfRule>
  </conditionalFormatting>
  <conditionalFormatting sqref="M75:M76">
    <cfRule type="containsBlanks" dxfId="463" priority="162">
      <formula>LEN(TRIM(M75))=0</formula>
    </cfRule>
  </conditionalFormatting>
  <conditionalFormatting sqref="I158:I160">
    <cfRule type="containsBlanks" dxfId="462" priority="316">
      <formula>LEN(TRIM(I158))=0</formula>
    </cfRule>
  </conditionalFormatting>
  <conditionalFormatting sqref="M75:M76">
    <cfRule type="containsBlanks" dxfId="461" priority="161">
      <formula>LEN(TRIM(M75))=0</formula>
    </cfRule>
  </conditionalFormatting>
  <conditionalFormatting sqref="T448:T450 E448:E450 H448:H450">
    <cfRule type="containsBlanks" dxfId="460" priority="465">
      <formula>LEN(TRIM(E448))=0</formula>
    </cfRule>
  </conditionalFormatting>
  <conditionalFormatting sqref="Q448:R450 T448:T450">
    <cfRule type="containsBlanks" dxfId="459" priority="467">
      <formula>LEN(TRIM(Q448))=0</formula>
    </cfRule>
  </conditionalFormatting>
  <conditionalFormatting sqref="E448:E450 T448:T450 H448:H450">
    <cfRule type="containsBlanks" dxfId="458" priority="466">
      <formula>LEN(TRIM(E448))=0</formula>
    </cfRule>
  </conditionalFormatting>
  <conditionalFormatting sqref="M267:M273">
    <cfRule type="containsBlanks" dxfId="457" priority="168">
      <formula>LEN(TRIM(M267))=0</formula>
    </cfRule>
  </conditionalFormatting>
  <conditionalFormatting sqref="C546:C552 C555">
    <cfRule type="containsBlanks" dxfId="456" priority="439">
      <formula>LEN(TRIM(C546))=0</formula>
    </cfRule>
  </conditionalFormatting>
  <conditionalFormatting sqref="A546:B552 A555:B555">
    <cfRule type="containsBlanks" dxfId="455" priority="440">
      <formula>LEN(TRIM(A546))=0</formula>
    </cfRule>
  </conditionalFormatting>
  <conditionalFormatting sqref="M307:M308">
    <cfRule type="containsBlanks" dxfId="454" priority="125">
      <formula>LEN(TRIM(M307))=0</formula>
    </cfRule>
  </conditionalFormatting>
  <conditionalFormatting sqref="M310">
    <cfRule type="containsBlanks" dxfId="453" priority="124">
      <formula>LEN(TRIM(M310))=0</formula>
    </cfRule>
  </conditionalFormatting>
  <conditionalFormatting sqref="D546:D557">
    <cfRule type="containsBlanks" dxfId="452" priority="443">
      <formula>LEN(TRIM(D546))=0</formula>
    </cfRule>
  </conditionalFormatting>
  <conditionalFormatting sqref="A546:B552 A555:B555">
    <cfRule type="containsBlanks" dxfId="451" priority="444">
      <formula>LEN(TRIM(A546))=0</formula>
    </cfRule>
  </conditionalFormatting>
  <conditionalFormatting sqref="O546:O557">
    <cfRule type="containsBlanks" dxfId="450" priority="442">
      <formula>LEN(TRIM(O546))=0</formula>
    </cfRule>
  </conditionalFormatting>
  <conditionalFormatting sqref="O546:O557">
    <cfRule type="containsBlanks" dxfId="449" priority="441">
      <formula>LEN(TRIM(O546))=0</formula>
    </cfRule>
  </conditionalFormatting>
  <conditionalFormatting sqref="E545">
    <cfRule type="containsBlanks" dxfId="448" priority="453">
      <formula>LEN(TRIM(E545))=0</formula>
    </cfRule>
  </conditionalFormatting>
  <conditionalFormatting sqref="A459:B461">
    <cfRule type="containsBlanks" dxfId="447" priority="455">
      <formula>LEN(TRIM(A459))=0</formula>
    </cfRule>
  </conditionalFormatting>
  <conditionalFormatting sqref="D545:E557 O545:O557">
    <cfRule type="containsBlanks" dxfId="446" priority="454">
      <formula>LEN(TRIM(D545))=0</formula>
    </cfRule>
  </conditionalFormatting>
  <conditionalFormatting sqref="D545">
    <cfRule type="containsBlanks" dxfId="445" priority="451">
      <formula>LEN(TRIM(D545))=0</formula>
    </cfRule>
  </conditionalFormatting>
  <conditionalFormatting sqref="O545:O547">
    <cfRule type="containsBlanks" dxfId="444" priority="450">
      <formula>LEN(TRIM(O545))=0</formula>
    </cfRule>
  </conditionalFormatting>
  <conditionalFormatting sqref="O545:O547">
    <cfRule type="containsBlanks" dxfId="443" priority="449">
      <formula>LEN(TRIM(O545))=0</formula>
    </cfRule>
  </conditionalFormatting>
  <conditionalFormatting sqref="M148">
    <cfRule type="containsBlanks" dxfId="442" priority="157">
      <formula>LEN(TRIM(M148))=0</formula>
    </cfRule>
  </conditionalFormatting>
  <conditionalFormatting sqref="K309">
    <cfRule type="containsBlanks" dxfId="441" priority="281">
      <formula>LEN(TRIM(K309))=0</formula>
    </cfRule>
  </conditionalFormatting>
  <conditionalFormatting sqref="A545:B545">
    <cfRule type="containsBlanks" dxfId="440" priority="452">
      <formula>LEN(TRIM(A545))=0</formula>
    </cfRule>
  </conditionalFormatting>
  <conditionalFormatting sqref="A545:B545">
    <cfRule type="containsBlanks" dxfId="439" priority="448">
      <formula>LEN(TRIM(A545))=0</formula>
    </cfRule>
  </conditionalFormatting>
  <conditionalFormatting sqref="C545">
    <cfRule type="containsBlanks" dxfId="438" priority="447">
      <formula>LEN(TRIM(C545))=0</formula>
    </cfRule>
  </conditionalFormatting>
  <conditionalFormatting sqref="E546:E557">
    <cfRule type="containsBlanks" dxfId="437" priority="446">
      <formula>LEN(TRIM(E546))=0</formula>
    </cfRule>
  </conditionalFormatting>
  <conditionalFormatting sqref="M133">
    <cfRule type="containsBlanks" dxfId="436" priority="143">
      <formula>LEN(TRIM(M133))=0</formula>
    </cfRule>
  </conditionalFormatting>
  <conditionalFormatting sqref="K282:K293">
    <cfRule type="containsBlanks" dxfId="435" priority="270">
      <formula>LEN(TRIM(K282))=0</formula>
    </cfRule>
  </conditionalFormatting>
  <conditionalFormatting sqref="E546:E557">
    <cfRule type="containsBlanks" dxfId="434" priority="445">
      <formula>LEN(TRIM(E546))=0</formula>
    </cfRule>
  </conditionalFormatting>
  <conditionalFormatting sqref="M445:M447">
    <cfRule type="containsBlanks" dxfId="433" priority="115">
      <formula>LEN(TRIM(M445))=0</formula>
    </cfRule>
  </conditionalFormatting>
  <conditionalFormatting sqref="K147">
    <cfRule type="containsBlanks" dxfId="432" priority="233">
      <formula>LEN(TRIM(K147))=0</formula>
    </cfRule>
  </conditionalFormatting>
  <conditionalFormatting sqref="K445:K447">
    <cfRule type="containsBlanks" dxfId="431" priority="211">
      <formula>LEN(TRIM(K445))=0</formula>
    </cfRule>
  </conditionalFormatting>
  <conditionalFormatting sqref="D50">
    <cfRule type="containsBlanks" dxfId="430" priority="432">
      <formula>LEN(TRIM(D50))=0</formula>
    </cfRule>
  </conditionalFormatting>
  <conditionalFormatting sqref="D50:D51">
    <cfRule type="containsBlanks" dxfId="429" priority="433">
      <formula>LEN(TRIM(D50))=0</formula>
    </cfRule>
  </conditionalFormatting>
  <conditionalFormatting sqref="D40">
    <cfRule type="containsBlanks" dxfId="428" priority="438">
      <formula>LEN(TRIM(D40))=0</formula>
    </cfRule>
  </conditionalFormatting>
  <conditionalFormatting sqref="D43:D46">
    <cfRule type="containsBlanks" dxfId="427" priority="436">
      <formula>LEN(TRIM(D43))=0</formula>
    </cfRule>
  </conditionalFormatting>
  <conditionalFormatting sqref="D43">
    <cfRule type="containsBlanks" dxfId="426" priority="435">
      <formula>LEN(TRIM(D43))=0</formula>
    </cfRule>
  </conditionalFormatting>
  <conditionalFormatting sqref="D44:D46">
    <cfRule type="containsBlanks" dxfId="425" priority="434">
      <formula>LEN(TRIM(D44))=0</formula>
    </cfRule>
  </conditionalFormatting>
  <conditionalFormatting sqref="D54:D56">
    <cfRule type="containsBlanks" dxfId="424" priority="431">
      <formula>LEN(TRIM(D54))=0</formula>
    </cfRule>
  </conditionalFormatting>
  <conditionalFormatting sqref="D54:D56">
    <cfRule type="containsBlanks" dxfId="423" priority="430">
      <formula>LEN(TRIM(D54))=0</formula>
    </cfRule>
  </conditionalFormatting>
  <conditionalFormatting sqref="D58">
    <cfRule type="containsBlanks" dxfId="422" priority="429">
      <formula>LEN(TRIM(D58))=0</formula>
    </cfRule>
  </conditionalFormatting>
  <conditionalFormatting sqref="D61">
    <cfRule type="containsBlanks" dxfId="421" priority="428">
      <formula>LEN(TRIM(D61))=0</formula>
    </cfRule>
  </conditionalFormatting>
  <conditionalFormatting sqref="D61">
    <cfRule type="containsBlanks" dxfId="420" priority="427">
      <formula>LEN(TRIM(D61))=0</formula>
    </cfRule>
  </conditionalFormatting>
  <conditionalFormatting sqref="D61">
    <cfRule type="containsBlanks" dxfId="419" priority="426">
      <formula>LEN(TRIM(D61))=0</formula>
    </cfRule>
  </conditionalFormatting>
  <conditionalFormatting sqref="E459:E461">
    <cfRule type="containsBlanks" dxfId="418" priority="425">
      <formula>LEN(TRIM(E459))=0</formula>
    </cfRule>
  </conditionalFormatting>
  <conditionalFormatting sqref="E459:E461">
    <cfRule type="containsBlanks" dxfId="417" priority="424">
      <formula>LEN(TRIM(E459))=0</formula>
    </cfRule>
  </conditionalFormatting>
  <conditionalFormatting sqref="E459:E461">
    <cfRule type="containsBlanks" dxfId="416" priority="423">
      <formula>LEN(TRIM(E459))=0</formula>
    </cfRule>
  </conditionalFormatting>
  <conditionalFormatting sqref="G50:G51 G58 G61:G63 G143 G145:G146 G252:G255 G264 G276:G278 G282:G296 G309 G312:G333 G354:G369 G456 G522 G525:G526 G570 G595 G382:G386 G513:G518 G529:G535 G53:G56 G66:G77 G148:G154 G157 G266:G273 G539:G557">
    <cfRule type="containsBlanks" dxfId="415" priority="422">
      <formula>LEN(TRIM(G50))=0</formula>
    </cfRule>
  </conditionalFormatting>
  <conditionalFormatting sqref="E138">
    <cfRule type="containsBlanks" dxfId="414" priority="421">
      <formula>LEN(TRIM(E138))=0</formula>
    </cfRule>
  </conditionalFormatting>
  <conditionalFormatting sqref="D138">
    <cfRule type="containsBlanks" dxfId="413" priority="419">
      <formula>LEN(TRIM(D138))=0</formula>
    </cfRule>
  </conditionalFormatting>
  <conditionalFormatting sqref="G138">
    <cfRule type="containsBlanks" dxfId="412" priority="418">
      <formula>LEN(TRIM(G138))=0</formula>
    </cfRule>
  </conditionalFormatting>
  <conditionalFormatting sqref="E138">
    <cfRule type="containsBlanks" dxfId="411" priority="420">
      <formula>LEN(TRIM(E138))=0</formula>
    </cfRule>
  </conditionalFormatting>
  <conditionalFormatting sqref="G138">
    <cfRule type="containsBlanks" dxfId="410" priority="417">
      <formula>LEN(TRIM(G138))=0</formula>
    </cfRule>
  </conditionalFormatting>
  <conditionalFormatting sqref="E139">
    <cfRule type="containsBlanks" dxfId="409" priority="416">
      <formula>LEN(TRIM(E139))=0</formula>
    </cfRule>
  </conditionalFormatting>
  <conditionalFormatting sqref="D139">
    <cfRule type="containsBlanks" dxfId="408" priority="414">
      <formula>LEN(TRIM(D139))=0</formula>
    </cfRule>
  </conditionalFormatting>
  <conditionalFormatting sqref="G139">
    <cfRule type="containsBlanks" dxfId="407" priority="413">
      <formula>LEN(TRIM(G139))=0</formula>
    </cfRule>
  </conditionalFormatting>
  <conditionalFormatting sqref="E139">
    <cfRule type="containsBlanks" dxfId="406" priority="415">
      <formula>LEN(TRIM(E139))=0</formula>
    </cfRule>
  </conditionalFormatting>
  <conditionalFormatting sqref="G139">
    <cfRule type="containsBlanks" dxfId="405" priority="412">
      <formula>LEN(TRIM(G139))=0</formula>
    </cfRule>
  </conditionalFormatting>
  <conditionalFormatting sqref="I416 I410:I414 I359 I304:I310 I140:I145 I312:I333 I529:I537 I539:I544">
    <cfRule type="containsBlanks" dxfId="404" priority="411">
      <formula>LEN(TRIM(I140))=0</formula>
    </cfRule>
  </conditionalFormatting>
  <conditionalFormatting sqref="I149:I154">
    <cfRule type="containsBlanks" dxfId="403" priority="400">
      <formula>LEN(TRIM(I149))=0</formula>
    </cfRule>
  </conditionalFormatting>
  <conditionalFormatting sqref="I455 I457">
    <cfRule type="containsBlanks" dxfId="402" priority="410">
      <formula>LEN(TRIM(I455))=0</formula>
    </cfRule>
  </conditionalFormatting>
  <conditionalFormatting sqref="I591">
    <cfRule type="containsBlanks" dxfId="401" priority="391">
      <formula>LEN(TRIM(I591))=0</formula>
    </cfRule>
  </conditionalFormatting>
  <conditionalFormatting sqref="I20:I29 I48:I49 I60 I135:I136 I274 I297 I304:I306 I454:I455 I525 I569 I582:I590 I592:I593 I504:I505 I353 I457 I527 I571 I155 I529:I537 I31">
    <cfRule type="containsBlanks" dxfId="400" priority="409">
      <formula>LEN(TRIM(I20))=0</formula>
    </cfRule>
  </conditionalFormatting>
  <conditionalFormatting sqref="I62:I63">
    <cfRule type="containsBlanks" dxfId="399" priority="406">
      <formula>LEN(TRIM(I62))=0</formula>
    </cfRule>
  </conditionalFormatting>
  <conditionalFormatting sqref="I591">
    <cfRule type="containsBlanks" dxfId="398" priority="390">
      <formula>LEN(TRIM(I591))=0</formula>
    </cfRule>
  </conditionalFormatting>
  <conditionalFormatting sqref="I66:I74">
    <cfRule type="containsBlanks" dxfId="397" priority="1041">
      <formula>LEN(TRIM(I66))=0</formula>
    </cfRule>
  </conditionalFormatting>
  <conditionalFormatting sqref="I416">
    <cfRule type="containsBlanks" dxfId="396" priority="396">
      <formula>LEN(TRIM(I416))=0</formula>
    </cfRule>
  </conditionalFormatting>
  <conditionalFormatting sqref="I541:I542">
    <cfRule type="containsBlanks" dxfId="395" priority="393">
      <formula>LEN(TRIM(I541))=0</formula>
    </cfRule>
  </conditionalFormatting>
  <conditionalFormatting sqref="I541:I542">
    <cfRule type="containsBlanks" dxfId="394" priority="392">
      <formula>LEN(TRIM(I541))=0</formula>
    </cfRule>
  </conditionalFormatting>
  <conditionalFormatting sqref="I513:I518">
    <cfRule type="containsBlanks" dxfId="393" priority="395">
      <formula>LEN(TRIM(I513))=0</formula>
    </cfRule>
  </conditionalFormatting>
  <conditionalFormatting sqref="I513:I518">
    <cfRule type="containsBlanks" dxfId="392" priority="394">
      <formula>LEN(TRIM(I513))=0</formula>
    </cfRule>
  </conditionalFormatting>
  <conditionalFormatting sqref="I594:I595 I597">
    <cfRule type="containsBlanks" dxfId="391" priority="389">
      <formula>LEN(TRIM(I594))=0</formula>
    </cfRule>
  </conditionalFormatting>
  <conditionalFormatting sqref="I594:I595 I597">
    <cfRule type="containsBlanks" dxfId="390" priority="388">
      <formula>LEN(TRIM(I594))=0</formula>
    </cfRule>
  </conditionalFormatting>
  <conditionalFormatting sqref="I53:I56">
    <cfRule type="containsBlanks" dxfId="389" priority="408">
      <formula>LEN(TRIM(I53))=0</formula>
    </cfRule>
  </conditionalFormatting>
  <conditionalFormatting sqref="I53:I56">
    <cfRule type="containsBlanks" dxfId="388" priority="407">
      <formula>LEN(TRIM(I53))=0</formula>
    </cfRule>
  </conditionalFormatting>
  <conditionalFormatting sqref="I149:I154">
    <cfRule type="containsBlanks" dxfId="387" priority="401">
      <formula>LEN(TRIM(I149))=0</formula>
    </cfRule>
  </conditionalFormatting>
  <conditionalFormatting sqref="I62:I63">
    <cfRule type="containsBlanks" dxfId="386" priority="405">
      <formula>LEN(TRIM(I62))=0</formula>
    </cfRule>
  </conditionalFormatting>
  <conditionalFormatting sqref="I146">
    <cfRule type="containsBlanks" dxfId="385" priority="403">
      <formula>LEN(TRIM(I146))=0</formula>
    </cfRule>
  </conditionalFormatting>
  <conditionalFormatting sqref="I146">
    <cfRule type="containsBlanks" dxfId="384" priority="402">
      <formula>LEN(TRIM(I146))=0</formula>
    </cfRule>
  </conditionalFormatting>
  <conditionalFormatting sqref="I309">
    <cfRule type="containsBlanks" dxfId="383" priority="399">
      <formula>LEN(TRIM(I309))=0</formula>
    </cfRule>
  </conditionalFormatting>
  <conditionalFormatting sqref="I309">
    <cfRule type="containsBlanks" dxfId="382" priority="398">
      <formula>LEN(TRIM(I309))=0</formula>
    </cfRule>
  </conditionalFormatting>
  <conditionalFormatting sqref="I416">
    <cfRule type="containsBlanks" dxfId="381" priority="397">
      <formula>LEN(TRIM(I416))=0</formula>
    </cfRule>
  </conditionalFormatting>
  <conditionalFormatting sqref="I596">
    <cfRule type="containsBlanks" dxfId="380" priority="387">
      <formula>LEN(TRIM(I596))=0</formula>
    </cfRule>
  </conditionalFormatting>
  <conditionalFormatting sqref="I596">
    <cfRule type="containsBlanks" dxfId="379" priority="386">
      <formula>LEN(TRIM(I596))=0</formula>
    </cfRule>
  </conditionalFormatting>
  <conditionalFormatting sqref="I312:I333">
    <cfRule type="containsBlanks" dxfId="378" priority="380">
      <formula>LEN(TRIM(I312))=0</formula>
    </cfRule>
  </conditionalFormatting>
  <conditionalFormatting sqref="I312:I333">
    <cfRule type="containsBlanks" dxfId="377" priority="379">
      <formula>LEN(TRIM(I312))=0</formula>
    </cfRule>
  </conditionalFormatting>
  <conditionalFormatting sqref="I146">
    <cfRule type="containsBlanks" dxfId="376" priority="385">
      <formula>LEN(TRIM(I146))=0</formula>
    </cfRule>
  </conditionalFormatting>
  <conditionalFormatting sqref="I267:I273">
    <cfRule type="containsBlanks" dxfId="375" priority="383">
      <formula>LEN(TRIM(I267))=0</formula>
    </cfRule>
  </conditionalFormatting>
  <conditionalFormatting sqref="I282:I293">
    <cfRule type="containsBlanks" dxfId="374" priority="382">
      <formula>LEN(TRIM(I282))=0</formula>
    </cfRule>
  </conditionalFormatting>
  <conditionalFormatting sqref="I282:I293">
    <cfRule type="containsBlanks" dxfId="373" priority="381">
      <formula>LEN(TRIM(I282))=0</formula>
    </cfRule>
  </conditionalFormatting>
  <conditionalFormatting sqref="I451:I453">
    <cfRule type="containsBlanks" dxfId="372" priority="378">
      <formula>LEN(TRIM(I451))=0</formula>
    </cfRule>
  </conditionalFormatting>
  <conditionalFormatting sqref="I75:I76">
    <cfRule type="containsBlanks" dxfId="371" priority="377">
      <formula>LEN(TRIM(I75))=0</formula>
    </cfRule>
  </conditionalFormatting>
  <conditionalFormatting sqref="I75:I76">
    <cfRule type="containsBlanks" dxfId="370" priority="376">
      <formula>LEN(TRIM(I75))=0</formula>
    </cfRule>
  </conditionalFormatting>
  <conditionalFormatting sqref="I143">
    <cfRule type="containsBlanks" dxfId="369" priority="375">
      <formula>LEN(TRIM(I143))=0</formula>
    </cfRule>
  </conditionalFormatting>
  <conditionalFormatting sqref="I143">
    <cfRule type="containsBlanks" dxfId="368" priority="374">
      <formula>LEN(TRIM(I143))=0</formula>
    </cfRule>
  </conditionalFormatting>
  <conditionalFormatting sqref="I145">
    <cfRule type="containsBlanks" dxfId="367" priority="373">
      <formula>LEN(TRIM(I145))=0</formula>
    </cfRule>
  </conditionalFormatting>
  <conditionalFormatting sqref="I145">
    <cfRule type="containsBlanks" dxfId="366" priority="372">
      <formula>LEN(TRIM(I145))=0</formula>
    </cfRule>
  </conditionalFormatting>
  <conditionalFormatting sqref="I148">
    <cfRule type="containsBlanks" dxfId="365" priority="371">
      <formula>LEN(TRIM(I148))=0</formula>
    </cfRule>
  </conditionalFormatting>
  <conditionalFormatting sqref="I148">
    <cfRule type="containsBlanks" dxfId="364" priority="370">
      <formula>LEN(TRIM(I148))=0</formula>
    </cfRule>
  </conditionalFormatting>
  <conditionalFormatting sqref="I570">
    <cfRule type="containsBlanks" dxfId="363" priority="369">
      <formula>LEN(TRIM(I570))=0</formula>
    </cfRule>
  </conditionalFormatting>
  <conditionalFormatting sqref="I570">
    <cfRule type="containsBlanks" dxfId="362" priority="368">
      <formula>LEN(TRIM(I570))=0</formula>
    </cfRule>
  </conditionalFormatting>
  <conditionalFormatting sqref="I47">
    <cfRule type="containsBlanks" dxfId="361" priority="1042">
      <formula>LEN(TRIM(I47))=0</formula>
    </cfRule>
  </conditionalFormatting>
  <conditionalFormatting sqref="I57">
    <cfRule type="containsBlanks" dxfId="360" priority="366">
      <formula>LEN(TRIM(I57))=0</formula>
    </cfRule>
  </conditionalFormatting>
  <conditionalFormatting sqref="I57">
    <cfRule type="containsBlanks" dxfId="359" priority="365">
      <formula>LEN(TRIM(I57))=0</formula>
    </cfRule>
  </conditionalFormatting>
  <conditionalFormatting sqref="I64:I65">
    <cfRule type="containsBlanks" dxfId="358" priority="364">
      <formula>LEN(TRIM(I64))=0</formula>
    </cfRule>
  </conditionalFormatting>
  <conditionalFormatting sqref="I65">
    <cfRule type="containsBlanks" dxfId="357" priority="362">
      <formula>LEN(TRIM(I65))=0</formula>
    </cfRule>
  </conditionalFormatting>
  <conditionalFormatting sqref="I64:I65">
    <cfRule type="containsBlanks" dxfId="356" priority="363">
      <formula>LEN(TRIM(I64))=0</formula>
    </cfRule>
  </conditionalFormatting>
  <conditionalFormatting sqref="I78">
    <cfRule type="containsBlanks" dxfId="355" priority="1043">
      <formula>LEN(TRIM(I78))=0</formula>
    </cfRule>
  </conditionalFormatting>
  <conditionalFormatting sqref="I133">
    <cfRule type="containsBlanks" dxfId="354" priority="358">
      <formula>LEN(TRIM(I133))=0</formula>
    </cfRule>
  </conditionalFormatting>
  <conditionalFormatting sqref="I95">
    <cfRule type="containsBlanks" dxfId="353" priority="360">
      <formula>LEN(TRIM(I95))=0</formula>
    </cfRule>
  </conditionalFormatting>
  <conditionalFormatting sqref="I95">
    <cfRule type="containsBlanks" dxfId="352" priority="1044">
      <formula>LEN(TRIM(I95))=0</formula>
    </cfRule>
  </conditionalFormatting>
  <conditionalFormatting sqref="I134">
    <cfRule type="containsBlanks" dxfId="351" priority="357">
      <formula>LEN(TRIM(I134))=0</formula>
    </cfRule>
  </conditionalFormatting>
  <conditionalFormatting sqref="I134">
    <cfRule type="containsBlanks" dxfId="350" priority="356">
      <formula>LEN(TRIM(I134))=0</formula>
    </cfRule>
  </conditionalFormatting>
  <conditionalFormatting sqref="I144">
    <cfRule type="containsBlanks" dxfId="349" priority="355">
      <formula>LEN(TRIM(I144))=0</formula>
    </cfRule>
  </conditionalFormatting>
  <conditionalFormatting sqref="I144">
    <cfRule type="containsBlanks" dxfId="348" priority="354">
      <formula>LEN(TRIM(I144))=0</formula>
    </cfRule>
  </conditionalFormatting>
  <conditionalFormatting sqref="I147">
    <cfRule type="containsBlanks" dxfId="347" priority="353">
      <formula>LEN(TRIM(I147))=0</formula>
    </cfRule>
  </conditionalFormatting>
  <conditionalFormatting sqref="I147">
    <cfRule type="containsBlanks" dxfId="346" priority="352">
      <formula>LEN(TRIM(I147))=0</formula>
    </cfRule>
  </conditionalFormatting>
  <conditionalFormatting sqref="I238:I239">
    <cfRule type="containsBlanks" dxfId="345" priority="351">
      <formula>LEN(TRIM(I238))=0</formula>
    </cfRule>
  </conditionalFormatting>
  <conditionalFormatting sqref="I238:I239">
    <cfRule type="containsBlanks" dxfId="344" priority="350">
      <formula>LEN(TRIM(I238))=0</formula>
    </cfRule>
  </conditionalFormatting>
  <conditionalFormatting sqref="I240:I242">
    <cfRule type="containsBlanks" dxfId="343" priority="349">
      <formula>LEN(TRIM(I240))=0</formula>
    </cfRule>
  </conditionalFormatting>
  <conditionalFormatting sqref="I240:I242">
    <cfRule type="containsBlanks" dxfId="342" priority="348">
      <formula>LEN(TRIM(I240))=0</formula>
    </cfRule>
  </conditionalFormatting>
  <conditionalFormatting sqref="I256:I257 I261:I262 I264 I266">
    <cfRule type="containsBlanks" dxfId="341" priority="1045">
      <formula>LEN(TRIM(I256))=0</formula>
    </cfRule>
  </conditionalFormatting>
  <conditionalFormatting sqref="I298:I300">
    <cfRule type="containsBlanks" dxfId="340" priority="344">
      <formula>LEN(TRIM(I298))=0</formula>
    </cfRule>
  </conditionalFormatting>
  <conditionalFormatting sqref="I279:I280">
    <cfRule type="containsBlanks" dxfId="339" priority="346">
      <formula>LEN(TRIM(I279))=0</formula>
    </cfRule>
  </conditionalFormatting>
  <conditionalFormatting sqref="I279:I280">
    <cfRule type="containsBlanks" dxfId="338" priority="1046">
      <formula>LEN(TRIM(I279))=0</formula>
    </cfRule>
  </conditionalFormatting>
  <conditionalFormatting sqref="I307:I308">
    <cfRule type="containsBlanks" dxfId="337" priority="343">
      <formula>LEN(TRIM(I307))=0</formula>
    </cfRule>
  </conditionalFormatting>
  <conditionalFormatting sqref="I307:I308">
    <cfRule type="containsBlanks" dxfId="336" priority="342">
      <formula>LEN(TRIM(I307))=0</formula>
    </cfRule>
  </conditionalFormatting>
  <conditionalFormatting sqref="I310">
    <cfRule type="containsBlanks" dxfId="335" priority="341">
      <formula>LEN(TRIM(I310))=0</formula>
    </cfRule>
  </conditionalFormatting>
  <conditionalFormatting sqref="I310">
    <cfRule type="containsBlanks" dxfId="334" priority="340">
      <formula>LEN(TRIM(I310))=0</formula>
    </cfRule>
  </conditionalFormatting>
  <conditionalFormatting sqref="I370:I371">
    <cfRule type="containsBlanks" dxfId="333" priority="339">
      <formula>LEN(TRIM(I370))=0</formula>
    </cfRule>
  </conditionalFormatting>
  <conditionalFormatting sqref="I370:I371">
    <cfRule type="containsBlanks" dxfId="332" priority="338">
      <formula>LEN(TRIM(I370))=0</formula>
    </cfRule>
  </conditionalFormatting>
  <conditionalFormatting sqref="I373 I375">
    <cfRule type="containsBlanks" dxfId="331" priority="337">
      <formula>LEN(TRIM(I373))=0</formula>
    </cfRule>
  </conditionalFormatting>
  <conditionalFormatting sqref="I373 I375">
    <cfRule type="containsBlanks" dxfId="330" priority="336">
      <formula>LEN(TRIM(I373))=0</formula>
    </cfRule>
  </conditionalFormatting>
  <conditionalFormatting sqref="I380:I381">
    <cfRule type="containsBlanks" dxfId="329" priority="335">
      <formula>LEN(TRIM(I380))=0</formula>
    </cfRule>
  </conditionalFormatting>
  <conditionalFormatting sqref="I380:I381">
    <cfRule type="containsBlanks" dxfId="328" priority="334">
      <formula>LEN(TRIM(I380))=0</formula>
    </cfRule>
  </conditionalFormatting>
  <conditionalFormatting sqref="I444">
    <cfRule type="containsBlanks" dxfId="327" priority="333">
      <formula>LEN(TRIM(I444))=0</formula>
    </cfRule>
  </conditionalFormatting>
  <conditionalFormatting sqref="I444">
    <cfRule type="containsBlanks" dxfId="326" priority="332">
      <formula>LEN(TRIM(I444))=0</formula>
    </cfRule>
  </conditionalFormatting>
  <conditionalFormatting sqref="I445:I447">
    <cfRule type="containsBlanks" dxfId="325" priority="331">
      <formula>LEN(TRIM(I445))=0</formula>
    </cfRule>
  </conditionalFormatting>
  <conditionalFormatting sqref="I445:I447">
    <cfRule type="containsBlanks" dxfId="324" priority="330">
      <formula>LEN(TRIM(I445))=0</formula>
    </cfRule>
  </conditionalFormatting>
  <conditionalFormatting sqref="I493:I494">
    <cfRule type="containsBlanks" dxfId="323" priority="329">
      <formula>LEN(TRIM(I493))=0</formula>
    </cfRule>
  </conditionalFormatting>
  <conditionalFormatting sqref="I493:I494">
    <cfRule type="containsBlanks" dxfId="322" priority="328">
      <formula>LEN(TRIM(I493))=0</formula>
    </cfRule>
  </conditionalFormatting>
  <conditionalFormatting sqref="I503">
    <cfRule type="containsBlanks" dxfId="321" priority="327">
      <formula>LEN(TRIM(I503))=0</formula>
    </cfRule>
  </conditionalFormatting>
  <conditionalFormatting sqref="I510:I512">
    <cfRule type="containsBlanks" dxfId="320" priority="326">
      <formula>LEN(TRIM(I510))=0</formula>
    </cfRule>
  </conditionalFormatting>
  <conditionalFormatting sqref="I40">
    <cfRule type="containsBlanks" dxfId="319" priority="325">
      <formula>LEN(TRIM(I40))=0</formula>
    </cfRule>
  </conditionalFormatting>
  <conditionalFormatting sqref="I61">
    <cfRule type="containsBlanks" dxfId="318" priority="324">
      <formula>LEN(TRIM(I61))=0</formula>
    </cfRule>
  </conditionalFormatting>
  <conditionalFormatting sqref="I61">
    <cfRule type="containsBlanks" dxfId="317" priority="323">
      <formula>LEN(TRIM(I61))=0</formula>
    </cfRule>
  </conditionalFormatting>
  <conditionalFormatting sqref="I61">
    <cfRule type="containsBlanks" dxfId="316" priority="322">
      <formula>LEN(TRIM(I61))=0</formula>
    </cfRule>
  </conditionalFormatting>
  <conditionalFormatting sqref="I113:I132">
    <cfRule type="containsBlanks" dxfId="315" priority="321">
      <formula>LEN(TRIM(I113))=0</formula>
    </cfRule>
  </conditionalFormatting>
  <conditionalFormatting sqref="I137:I139">
    <cfRule type="containsBlanks" dxfId="314" priority="320">
      <formula>LEN(TRIM(I137))=0</formula>
    </cfRule>
  </conditionalFormatting>
  <conditionalFormatting sqref="I137:I139">
    <cfRule type="containsBlanks" dxfId="313" priority="319">
      <formula>LEN(TRIM(I137))=0</formula>
    </cfRule>
  </conditionalFormatting>
  <conditionalFormatting sqref="I137:I139">
    <cfRule type="containsBlanks" dxfId="312" priority="318">
      <formula>LEN(TRIM(I137))=0</formula>
    </cfRule>
  </conditionalFormatting>
  <conditionalFormatting sqref="I158:I160">
    <cfRule type="containsBlanks" dxfId="311" priority="317">
      <formula>LEN(TRIM(I158))=0</formula>
    </cfRule>
  </conditionalFormatting>
  <conditionalFormatting sqref="I158:I160">
    <cfRule type="containsBlanks" dxfId="310" priority="1047">
      <formula>LEN(TRIM(I158))=0</formula>
    </cfRule>
  </conditionalFormatting>
  <conditionalFormatting sqref="I158:I160">
    <cfRule type="containsBlanks" dxfId="309" priority="315">
      <formula>LEN(TRIM(I158))=0</formula>
    </cfRule>
  </conditionalFormatting>
  <conditionalFormatting sqref="I301:I303">
    <cfRule type="containsBlanks" dxfId="308" priority="314">
      <formula>LEN(TRIM(I301))=0</formula>
    </cfRule>
  </conditionalFormatting>
  <conditionalFormatting sqref="I301:I303">
    <cfRule type="containsBlanks" dxfId="307" priority="313">
      <formula>LEN(TRIM(I301))=0</formula>
    </cfRule>
  </conditionalFormatting>
  <conditionalFormatting sqref="I301:I303">
    <cfRule type="containsBlanks" dxfId="306" priority="312">
      <formula>LEN(TRIM(I301))=0</formula>
    </cfRule>
  </conditionalFormatting>
  <conditionalFormatting sqref="I337:I338">
    <cfRule type="containsBlanks" dxfId="305" priority="311">
      <formula>LEN(TRIM(I337))=0</formula>
    </cfRule>
  </conditionalFormatting>
  <conditionalFormatting sqref="I360">
    <cfRule type="containsBlanks" dxfId="304" priority="310">
      <formula>LEN(TRIM(I360))=0</formula>
    </cfRule>
  </conditionalFormatting>
  <conditionalFormatting sqref="I361:I362">
    <cfRule type="containsBlanks" dxfId="303" priority="309">
      <formula>LEN(TRIM(I361))=0</formula>
    </cfRule>
  </conditionalFormatting>
  <conditionalFormatting sqref="I363:I369">
    <cfRule type="containsBlanks" dxfId="302" priority="308">
      <formula>LEN(TRIM(I363))=0</formula>
    </cfRule>
  </conditionalFormatting>
  <conditionalFormatting sqref="I459:I461">
    <cfRule type="containsBlanks" dxfId="301" priority="307">
      <formula>LEN(TRIM(I459))=0</formula>
    </cfRule>
  </conditionalFormatting>
  <conditionalFormatting sqref="I459:I461">
    <cfRule type="containsBlanks" dxfId="300" priority="306">
      <formula>LEN(TRIM(I459))=0</formula>
    </cfRule>
  </conditionalFormatting>
  <conditionalFormatting sqref="I459:I461">
    <cfRule type="containsBlanks" dxfId="299" priority="305">
      <formula>LEN(TRIM(I459))=0</formula>
    </cfRule>
  </conditionalFormatting>
  <conditionalFormatting sqref="I459:I461">
    <cfRule type="containsBlanks" dxfId="298" priority="304">
      <formula>LEN(TRIM(I459))=0</formula>
    </cfRule>
  </conditionalFormatting>
  <conditionalFormatting sqref="I459:I461">
    <cfRule type="containsBlanks" dxfId="297" priority="303">
      <formula>LEN(TRIM(I459))=0</formula>
    </cfRule>
  </conditionalFormatting>
  <conditionalFormatting sqref="I386">
    <cfRule type="containsBlanks" dxfId="296" priority="302">
      <formula>LEN(TRIM(I386))=0</formula>
    </cfRule>
  </conditionalFormatting>
  <conditionalFormatting sqref="I386">
    <cfRule type="containsBlanks" dxfId="295" priority="301">
      <formula>LEN(TRIM(I386))=0</formula>
    </cfRule>
  </conditionalFormatting>
  <conditionalFormatting sqref="I386">
    <cfRule type="containsBlanks" dxfId="294" priority="300">
      <formula>LEN(TRIM(I386))=0</formula>
    </cfRule>
  </conditionalFormatting>
  <conditionalFormatting sqref="K377:K379">
    <cfRule type="containsBlanks" dxfId="293" priority="266">
      <formula>LEN(TRIM(K377))=0</formula>
    </cfRule>
  </conditionalFormatting>
  <conditionalFormatting sqref="I545:I557">
    <cfRule type="containsBlanks" dxfId="292" priority="299">
      <formula>LEN(TRIM(I545))=0</formula>
    </cfRule>
  </conditionalFormatting>
  <conditionalFormatting sqref="I545">
    <cfRule type="containsBlanks" dxfId="291" priority="298">
      <formula>LEN(TRIM(I545))=0</formula>
    </cfRule>
  </conditionalFormatting>
  <conditionalFormatting sqref="I545">
    <cfRule type="containsBlanks" dxfId="290" priority="297">
      <formula>LEN(TRIM(I545))=0</formula>
    </cfRule>
  </conditionalFormatting>
  <conditionalFormatting sqref="I546:I557">
    <cfRule type="containsBlanks" dxfId="289" priority="296">
      <formula>LEN(TRIM(I546))=0</formula>
    </cfRule>
  </conditionalFormatting>
  <conditionalFormatting sqref="I546:I557">
    <cfRule type="containsBlanks" dxfId="288" priority="295">
      <formula>LEN(TRIM(I546))=0</formula>
    </cfRule>
  </conditionalFormatting>
  <conditionalFormatting sqref="K401 K439 K469:K492 K359 K451:K455 K370:K371 K140:K145 K304:K310 K457 K465:K467 K312:K333 K529:K537 K539:K544">
    <cfRule type="containsBlanks" dxfId="287" priority="294">
      <formula>LEN(TRIM(K140))=0</formula>
    </cfRule>
  </conditionalFormatting>
  <conditionalFormatting sqref="K455 K457">
    <cfRule type="containsBlanks" dxfId="286" priority="293">
      <formula>LEN(TRIM(K455))=0</formula>
    </cfRule>
  </conditionalFormatting>
  <conditionalFormatting sqref="K20:K29 K48:K49 K504:K505 K60 K135:K136 K155 K274 K297 K304:K306 K454:K455 K525 K569 K582:K590 K592:K593 K353 K457 K527 K541:K542 K571 K529:K537 K31">
    <cfRule type="containsBlanks" dxfId="285" priority="292">
      <formula>LEN(TRIM(K20))=0</formula>
    </cfRule>
  </conditionalFormatting>
  <conditionalFormatting sqref="K513:K518">
    <cfRule type="containsBlanks" dxfId="284" priority="280">
      <formula>LEN(TRIM(K513))=0</formula>
    </cfRule>
  </conditionalFormatting>
  <conditionalFormatting sqref="K513:K518">
    <cfRule type="containsBlanks" dxfId="283" priority="279">
      <formula>LEN(TRIM(K513))=0</formula>
    </cfRule>
  </conditionalFormatting>
  <conditionalFormatting sqref="K597 K594:K595">
    <cfRule type="containsBlanks" dxfId="282" priority="276">
      <formula>LEN(TRIM(K594))=0</formula>
    </cfRule>
  </conditionalFormatting>
  <conditionalFormatting sqref="K597 K594:K595">
    <cfRule type="containsBlanks" dxfId="281" priority="275">
      <formula>LEN(TRIM(K594))=0</formula>
    </cfRule>
  </conditionalFormatting>
  <conditionalFormatting sqref="K591">
    <cfRule type="containsBlanks" dxfId="280" priority="278">
      <formula>LEN(TRIM(K591))=0</formula>
    </cfRule>
  </conditionalFormatting>
  <conditionalFormatting sqref="K591">
    <cfRule type="containsBlanks" dxfId="279" priority="277">
      <formula>LEN(TRIM(K591))=0</formula>
    </cfRule>
  </conditionalFormatting>
  <conditionalFormatting sqref="K66:K74">
    <cfRule type="containsBlanks" dxfId="278" priority="286">
      <formula>LEN(TRIM(K66))=0</formula>
    </cfRule>
  </conditionalFormatting>
  <conditionalFormatting sqref="K53:K56">
    <cfRule type="containsBlanks" dxfId="277" priority="291">
      <formula>LEN(TRIM(K53))=0</formula>
    </cfRule>
  </conditionalFormatting>
  <conditionalFormatting sqref="K62:K63">
    <cfRule type="containsBlanks" dxfId="276" priority="289">
      <formula>LEN(TRIM(K62))=0</formula>
    </cfRule>
  </conditionalFormatting>
  <conditionalFormatting sqref="K62:K63">
    <cfRule type="containsBlanks" dxfId="275" priority="288">
      <formula>LEN(TRIM(K62))=0</formula>
    </cfRule>
  </conditionalFormatting>
  <conditionalFormatting sqref="K309">
    <cfRule type="containsBlanks" dxfId="274" priority="1048">
      <formula>LEN(TRIM(K309))=0</formula>
    </cfRule>
  </conditionalFormatting>
  <conditionalFormatting sqref="K66:K74">
    <cfRule type="containsBlanks" dxfId="273" priority="287">
      <formula>LEN(TRIM(K66))=0</formula>
    </cfRule>
  </conditionalFormatting>
  <conditionalFormatting sqref="K146">
    <cfRule type="containsBlanks" dxfId="272" priority="285">
      <formula>LEN(TRIM(K146))=0</formula>
    </cfRule>
  </conditionalFormatting>
  <conditionalFormatting sqref="K53:K56">
    <cfRule type="containsBlanks" dxfId="271" priority="290">
      <formula>LEN(TRIM(K53))=0</formula>
    </cfRule>
  </conditionalFormatting>
  <conditionalFormatting sqref="K146">
    <cfRule type="containsBlanks" dxfId="270" priority="284">
      <formula>LEN(TRIM(K146))=0</formula>
    </cfRule>
  </conditionalFormatting>
  <conditionalFormatting sqref="K149:K154">
    <cfRule type="containsBlanks" dxfId="269" priority="283">
      <formula>LEN(TRIM(K149))=0</formula>
    </cfRule>
  </conditionalFormatting>
  <conditionalFormatting sqref="K149:K154">
    <cfRule type="containsBlanks" dxfId="268" priority="282">
      <formula>LEN(TRIM(K149))=0</formula>
    </cfRule>
  </conditionalFormatting>
  <conditionalFormatting sqref="K596">
    <cfRule type="containsBlanks" dxfId="267" priority="274">
      <formula>LEN(TRIM(K596))=0</formula>
    </cfRule>
  </conditionalFormatting>
  <conditionalFormatting sqref="K596">
    <cfRule type="containsBlanks" dxfId="266" priority="273">
      <formula>LEN(TRIM(K596))=0</formula>
    </cfRule>
  </conditionalFormatting>
  <conditionalFormatting sqref="K146">
    <cfRule type="containsBlanks" dxfId="265" priority="272">
      <formula>LEN(TRIM(K146))=0</formula>
    </cfRule>
  </conditionalFormatting>
  <conditionalFormatting sqref="K267:K273">
    <cfRule type="containsBlanks" dxfId="264" priority="271">
      <formula>LEN(TRIM(K267))=0</formula>
    </cfRule>
  </conditionalFormatting>
  <conditionalFormatting sqref="K267:K273">
    <cfRule type="containsBlanks" dxfId="263" priority="1049">
      <formula>LEN(TRIM(K267))=0</formula>
    </cfRule>
  </conditionalFormatting>
  <conditionalFormatting sqref="K282:K293">
    <cfRule type="containsBlanks" dxfId="262" priority="269">
      <formula>LEN(TRIM(K282))=0</formula>
    </cfRule>
  </conditionalFormatting>
  <conditionalFormatting sqref="K312:K333">
    <cfRule type="containsBlanks" dxfId="261" priority="268">
      <formula>LEN(TRIM(K312))=0</formula>
    </cfRule>
  </conditionalFormatting>
  <conditionalFormatting sqref="K312:K333">
    <cfRule type="containsBlanks" dxfId="260" priority="267">
      <formula>LEN(TRIM(K312))=0</formula>
    </cfRule>
  </conditionalFormatting>
  <conditionalFormatting sqref="K377:K379">
    <cfRule type="containsBlanks" dxfId="259" priority="265">
      <formula>LEN(TRIM(K377))=0</formula>
    </cfRule>
  </conditionalFormatting>
  <conditionalFormatting sqref="K401">
    <cfRule type="containsBlanks" dxfId="258" priority="264">
      <formula>LEN(TRIM(K401))=0</formula>
    </cfRule>
  </conditionalFormatting>
  <conditionalFormatting sqref="K401">
    <cfRule type="containsBlanks" dxfId="257" priority="263">
      <formula>LEN(TRIM(K401))=0</formula>
    </cfRule>
  </conditionalFormatting>
  <conditionalFormatting sqref="K439">
    <cfRule type="containsBlanks" dxfId="256" priority="262">
      <formula>LEN(TRIM(K439))=0</formula>
    </cfRule>
  </conditionalFormatting>
  <conditionalFormatting sqref="K439">
    <cfRule type="containsBlanks" dxfId="255" priority="261">
      <formula>LEN(TRIM(K439))=0</formula>
    </cfRule>
  </conditionalFormatting>
  <conditionalFormatting sqref="K451:K453">
    <cfRule type="containsBlanks" dxfId="254" priority="260">
      <formula>LEN(TRIM(K451))=0</formula>
    </cfRule>
  </conditionalFormatting>
  <conditionalFormatting sqref="K75:K76">
    <cfRule type="containsBlanks" dxfId="253" priority="258">
      <formula>LEN(TRIM(K75))=0</formula>
    </cfRule>
  </conditionalFormatting>
  <conditionalFormatting sqref="K75:K76">
    <cfRule type="containsBlanks" dxfId="252" priority="259">
      <formula>LEN(TRIM(K75))=0</formula>
    </cfRule>
  </conditionalFormatting>
  <conditionalFormatting sqref="K143">
    <cfRule type="containsBlanks" dxfId="251" priority="257">
      <formula>LEN(TRIM(K143))=0</formula>
    </cfRule>
  </conditionalFormatting>
  <conditionalFormatting sqref="K143">
    <cfRule type="containsBlanks" dxfId="250" priority="256">
      <formula>LEN(TRIM(K143))=0</formula>
    </cfRule>
  </conditionalFormatting>
  <conditionalFormatting sqref="K145">
    <cfRule type="containsBlanks" dxfId="249" priority="255">
      <formula>LEN(TRIM(K145))=0</formula>
    </cfRule>
  </conditionalFormatting>
  <conditionalFormatting sqref="K145">
    <cfRule type="containsBlanks" dxfId="248" priority="254">
      <formula>LEN(TRIM(K145))=0</formula>
    </cfRule>
  </conditionalFormatting>
  <conditionalFormatting sqref="K148">
    <cfRule type="containsBlanks" dxfId="247" priority="1050">
      <formula>LEN(TRIM(K148))=0</formula>
    </cfRule>
  </conditionalFormatting>
  <conditionalFormatting sqref="K570">
    <cfRule type="containsBlanks" dxfId="246" priority="252">
      <formula>LEN(TRIM(K570))=0</formula>
    </cfRule>
  </conditionalFormatting>
  <conditionalFormatting sqref="K570">
    <cfRule type="containsBlanks" dxfId="245" priority="251">
      <formula>LEN(TRIM(K570))=0</formula>
    </cfRule>
  </conditionalFormatting>
  <conditionalFormatting sqref="K47">
    <cfRule type="containsBlanks" dxfId="244" priority="250">
      <formula>LEN(TRIM(K47))=0</formula>
    </cfRule>
  </conditionalFormatting>
  <conditionalFormatting sqref="K47">
    <cfRule type="containsBlanks" dxfId="243" priority="249">
      <formula>LEN(TRIM(K47))=0</formula>
    </cfRule>
  </conditionalFormatting>
  <conditionalFormatting sqref="K57">
    <cfRule type="containsBlanks" dxfId="242" priority="248">
      <formula>LEN(TRIM(K57))=0</formula>
    </cfRule>
  </conditionalFormatting>
  <conditionalFormatting sqref="K57">
    <cfRule type="containsBlanks" dxfId="241" priority="247">
      <formula>LEN(TRIM(K57))=0</formula>
    </cfRule>
  </conditionalFormatting>
  <conditionalFormatting sqref="K64:K65">
    <cfRule type="containsBlanks" dxfId="240" priority="246">
      <formula>LEN(TRIM(K64))=0</formula>
    </cfRule>
  </conditionalFormatting>
  <conditionalFormatting sqref="K65">
    <cfRule type="containsBlanks" dxfId="239" priority="244">
      <formula>LEN(TRIM(K65))=0</formula>
    </cfRule>
  </conditionalFormatting>
  <conditionalFormatting sqref="K64:K65">
    <cfRule type="containsBlanks" dxfId="238" priority="245">
      <formula>LEN(TRIM(K64))=0</formula>
    </cfRule>
  </conditionalFormatting>
  <conditionalFormatting sqref="K78">
    <cfRule type="containsBlanks" dxfId="237" priority="243">
      <formula>LEN(TRIM(K78))=0</formula>
    </cfRule>
  </conditionalFormatting>
  <conditionalFormatting sqref="K78">
    <cfRule type="containsBlanks" dxfId="236" priority="242">
      <formula>LEN(TRIM(K78))=0</formula>
    </cfRule>
  </conditionalFormatting>
  <conditionalFormatting sqref="K133">
    <cfRule type="containsBlanks" dxfId="235" priority="239">
      <formula>LEN(TRIM(K133))=0</formula>
    </cfRule>
  </conditionalFormatting>
  <conditionalFormatting sqref="K133">
    <cfRule type="containsBlanks" dxfId="234" priority="238">
      <formula>LEN(TRIM(K133))=0</formula>
    </cfRule>
  </conditionalFormatting>
  <conditionalFormatting sqref="K95">
    <cfRule type="containsBlanks" dxfId="233" priority="241">
      <formula>LEN(TRIM(K95))=0</formula>
    </cfRule>
  </conditionalFormatting>
  <conditionalFormatting sqref="K95">
    <cfRule type="containsBlanks" dxfId="232" priority="240">
      <formula>LEN(TRIM(K95))=0</formula>
    </cfRule>
  </conditionalFormatting>
  <conditionalFormatting sqref="K134">
    <cfRule type="containsBlanks" dxfId="231" priority="237">
      <formula>LEN(TRIM(K134))=0</formula>
    </cfRule>
  </conditionalFormatting>
  <conditionalFormatting sqref="K134">
    <cfRule type="containsBlanks" dxfId="230" priority="236">
      <formula>LEN(TRIM(K134))=0</formula>
    </cfRule>
  </conditionalFormatting>
  <conditionalFormatting sqref="K144">
    <cfRule type="containsBlanks" dxfId="229" priority="235">
      <formula>LEN(TRIM(K144))=0</formula>
    </cfRule>
  </conditionalFormatting>
  <conditionalFormatting sqref="K144">
    <cfRule type="containsBlanks" dxfId="228" priority="234">
      <formula>LEN(TRIM(K144))=0</formula>
    </cfRule>
  </conditionalFormatting>
  <conditionalFormatting sqref="K147">
    <cfRule type="containsBlanks" dxfId="227" priority="1051">
      <formula>LEN(TRIM(K147))=0</formula>
    </cfRule>
  </conditionalFormatting>
  <conditionalFormatting sqref="K238:K239">
    <cfRule type="containsBlanks" dxfId="226" priority="232">
      <formula>LEN(TRIM(K238))=0</formula>
    </cfRule>
  </conditionalFormatting>
  <conditionalFormatting sqref="K238:K239">
    <cfRule type="containsBlanks" dxfId="225" priority="231">
      <formula>LEN(TRIM(K238))=0</formula>
    </cfRule>
  </conditionalFormatting>
  <conditionalFormatting sqref="K240:K242">
    <cfRule type="containsBlanks" dxfId="224" priority="230">
      <formula>LEN(TRIM(K240))=0</formula>
    </cfRule>
  </conditionalFormatting>
  <conditionalFormatting sqref="K240:K242">
    <cfRule type="containsBlanks" dxfId="223" priority="229">
      <formula>LEN(TRIM(K240))=0</formula>
    </cfRule>
  </conditionalFormatting>
  <conditionalFormatting sqref="K256:K257 K261:K262 K264 K266">
    <cfRule type="containsBlanks" dxfId="222" priority="228">
      <formula>LEN(TRIM(K256))=0</formula>
    </cfRule>
  </conditionalFormatting>
  <conditionalFormatting sqref="K256:K257 K261:K262 K264 K266">
    <cfRule type="containsBlanks" dxfId="221" priority="227">
      <formula>LEN(TRIM(K256))=0</formula>
    </cfRule>
  </conditionalFormatting>
  <conditionalFormatting sqref="K298:K300">
    <cfRule type="containsBlanks" dxfId="220" priority="224">
      <formula>LEN(TRIM(K298))=0</formula>
    </cfRule>
  </conditionalFormatting>
  <conditionalFormatting sqref="K298:K300">
    <cfRule type="containsBlanks" dxfId="219" priority="223">
      <formula>LEN(TRIM(K298))=0</formula>
    </cfRule>
  </conditionalFormatting>
  <conditionalFormatting sqref="K279:K280">
    <cfRule type="containsBlanks" dxfId="218" priority="226">
      <formula>LEN(TRIM(K279))=0</formula>
    </cfRule>
  </conditionalFormatting>
  <conditionalFormatting sqref="K279:K280">
    <cfRule type="containsBlanks" dxfId="217" priority="225">
      <formula>LEN(TRIM(K279))=0</formula>
    </cfRule>
  </conditionalFormatting>
  <conditionalFormatting sqref="K307:K308">
    <cfRule type="containsBlanks" dxfId="216" priority="222">
      <formula>LEN(TRIM(K307))=0</formula>
    </cfRule>
  </conditionalFormatting>
  <conditionalFormatting sqref="K307:K308">
    <cfRule type="containsBlanks" dxfId="215" priority="221">
      <formula>LEN(TRIM(K307))=0</formula>
    </cfRule>
  </conditionalFormatting>
  <conditionalFormatting sqref="K310">
    <cfRule type="containsBlanks" dxfId="214" priority="220">
      <formula>LEN(TRIM(K310))=0</formula>
    </cfRule>
  </conditionalFormatting>
  <conditionalFormatting sqref="K310">
    <cfRule type="containsBlanks" dxfId="213" priority="219">
      <formula>LEN(TRIM(K310))=0</formula>
    </cfRule>
  </conditionalFormatting>
  <conditionalFormatting sqref="K370:K371">
    <cfRule type="containsBlanks" dxfId="212" priority="218">
      <formula>LEN(TRIM(K370))=0</formula>
    </cfRule>
  </conditionalFormatting>
  <conditionalFormatting sqref="K370:K371">
    <cfRule type="containsBlanks" dxfId="211" priority="217">
      <formula>LEN(TRIM(K370))=0</formula>
    </cfRule>
  </conditionalFormatting>
  <conditionalFormatting sqref="K373 K375">
    <cfRule type="containsBlanks" dxfId="210" priority="215">
      <formula>LEN(TRIM(K373))=0</formula>
    </cfRule>
  </conditionalFormatting>
  <conditionalFormatting sqref="K380:K381">
    <cfRule type="containsBlanks" dxfId="209" priority="214">
      <formula>LEN(TRIM(K380))=0</formula>
    </cfRule>
  </conditionalFormatting>
  <conditionalFormatting sqref="K380:K381">
    <cfRule type="containsBlanks" dxfId="208" priority="213">
      <formula>LEN(TRIM(K380))=0</formula>
    </cfRule>
  </conditionalFormatting>
  <conditionalFormatting sqref="K444">
    <cfRule type="containsBlanks" dxfId="207" priority="212">
      <formula>LEN(TRIM(K444))=0</formula>
    </cfRule>
  </conditionalFormatting>
  <conditionalFormatting sqref="K444">
    <cfRule type="containsBlanks" dxfId="206" priority="1052">
      <formula>LEN(TRIM(K444))=0</formula>
    </cfRule>
  </conditionalFormatting>
  <conditionalFormatting sqref="K445:K447">
    <cfRule type="containsBlanks" dxfId="205" priority="210">
      <formula>LEN(TRIM(K445))=0</formula>
    </cfRule>
  </conditionalFormatting>
  <conditionalFormatting sqref="K493:K494">
    <cfRule type="containsBlanks" dxfId="204" priority="209">
      <formula>LEN(TRIM(K493))=0</formula>
    </cfRule>
  </conditionalFormatting>
  <conditionalFormatting sqref="K493:K494">
    <cfRule type="containsBlanks" dxfId="203" priority="208">
      <formula>LEN(TRIM(K493))=0</formula>
    </cfRule>
  </conditionalFormatting>
  <conditionalFormatting sqref="K503">
    <cfRule type="containsBlanks" dxfId="202" priority="207">
      <formula>LEN(TRIM(K503))=0</formula>
    </cfRule>
  </conditionalFormatting>
  <conditionalFormatting sqref="K510:K512">
    <cfRule type="containsBlanks" dxfId="201" priority="206">
      <formula>LEN(TRIM(K510))=0</formula>
    </cfRule>
  </conditionalFormatting>
  <conditionalFormatting sqref="K40">
    <cfRule type="containsBlanks" dxfId="200" priority="205">
      <formula>LEN(TRIM(K40))=0</formula>
    </cfRule>
  </conditionalFormatting>
  <conditionalFormatting sqref="K61">
    <cfRule type="containsBlanks" dxfId="199" priority="204">
      <formula>LEN(TRIM(K61))=0</formula>
    </cfRule>
  </conditionalFormatting>
  <conditionalFormatting sqref="K61">
    <cfRule type="containsBlanks" dxfId="198" priority="203">
      <formula>LEN(TRIM(K61))=0</formula>
    </cfRule>
  </conditionalFormatting>
  <conditionalFormatting sqref="K61">
    <cfRule type="containsBlanks" dxfId="197" priority="202">
      <formula>LEN(TRIM(K61))=0</formula>
    </cfRule>
  </conditionalFormatting>
  <conditionalFormatting sqref="K113:K132">
    <cfRule type="containsBlanks" dxfId="196" priority="201">
      <formula>LEN(TRIM(K113))=0</formula>
    </cfRule>
  </conditionalFormatting>
  <conditionalFormatting sqref="K137:K139">
    <cfRule type="containsBlanks" dxfId="195" priority="200">
      <formula>LEN(TRIM(K137))=0</formula>
    </cfRule>
  </conditionalFormatting>
  <conditionalFormatting sqref="K137:K139">
    <cfRule type="containsBlanks" dxfId="194" priority="199">
      <formula>LEN(TRIM(K137))=0</formula>
    </cfRule>
  </conditionalFormatting>
  <conditionalFormatting sqref="K137:K139">
    <cfRule type="containsBlanks" dxfId="193" priority="198">
      <formula>LEN(TRIM(K137))=0</formula>
    </cfRule>
  </conditionalFormatting>
  <conditionalFormatting sqref="K158:K160">
    <cfRule type="containsBlanks" dxfId="192" priority="197">
      <formula>LEN(TRIM(K158))=0</formula>
    </cfRule>
  </conditionalFormatting>
  <conditionalFormatting sqref="K158:K160">
    <cfRule type="containsBlanks" dxfId="191" priority="196">
      <formula>LEN(TRIM(K158))=0</formula>
    </cfRule>
  </conditionalFormatting>
  <conditionalFormatting sqref="K158:K160">
    <cfRule type="containsBlanks" dxfId="190" priority="194">
      <formula>LEN(TRIM(K158))=0</formula>
    </cfRule>
  </conditionalFormatting>
  <conditionalFormatting sqref="K158:K160">
    <cfRule type="containsBlanks" dxfId="189" priority="195">
      <formula>LEN(TRIM(K158))=0</formula>
    </cfRule>
  </conditionalFormatting>
  <conditionalFormatting sqref="K301:K303">
    <cfRule type="containsBlanks" dxfId="188" priority="193">
      <formula>LEN(TRIM(K301))=0</formula>
    </cfRule>
  </conditionalFormatting>
  <conditionalFormatting sqref="K301:K303">
    <cfRule type="containsBlanks" dxfId="187" priority="192">
      <formula>LEN(TRIM(K301))=0</formula>
    </cfRule>
  </conditionalFormatting>
  <conditionalFormatting sqref="K301:K303">
    <cfRule type="containsBlanks" dxfId="186" priority="191">
      <formula>LEN(TRIM(K301))=0</formula>
    </cfRule>
  </conditionalFormatting>
  <conditionalFormatting sqref="K337:K338">
    <cfRule type="containsBlanks" dxfId="185" priority="190">
      <formula>LEN(TRIM(K337))=0</formula>
    </cfRule>
  </conditionalFormatting>
  <conditionalFormatting sqref="K360">
    <cfRule type="containsBlanks" dxfId="184" priority="189">
      <formula>LEN(TRIM(K360))=0</formula>
    </cfRule>
  </conditionalFormatting>
  <conditionalFormatting sqref="K361:K362">
    <cfRule type="containsBlanks" dxfId="183" priority="188">
      <formula>LEN(TRIM(K361))=0</formula>
    </cfRule>
  </conditionalFormatting>
  <conditionalFormatting sqref="K363:K369">
    <cfRule type="containsBlanks" dxfId="182" priority="187">
      <formula>LEN(TRIM(K363))=0</formula>
    </cfRule>
  </conditionalFormatting>
  <conditionalFormatting sqref="K459:K461">
    <cfRule type="containsBlanks" dxfId="181" priority="186">
      <formula>LEN(TRIM(K459))=0</formula>
    </cfRule>
  </conditionalFormatting>
  <conditionalFormatting sqref="K459:K461">
    <cfRule type="containsBlanks" dxfId="180" priority="184">
      <formula>LEN(TRIM(K459))=0</formula>
    </cfRule>
  </conditionalFormatting>
  <conditionalFormatting sqref="K459:K461">
    <cfRule type="containsBlanks" dxfId="179" priority="185">
      <formula>LEN(TRIM(K459))=0</formula>
    </cfRule>
  </conditionalFormatting>
  <conditionalFormatting sqref="K459:K461">
    <cfRule type="containsBlanks" dxfId="178" priority="182">
      <formula>LEN(TRIM(K459))=0</formula>
    </cfRule>
  </conditionalFormatting>
  <conditionalFormatting sqref="K459:K461">
    <cfRule type="containsBlanks" dxfId="177" priority="183">
      <formula>LEN(TRIM(K459))=0</formula>
    </cfRule>
  </conditionalFormatting>
  <conditionalFormatting sqref="K440">
    <cfRule type="containsBlanks" dxfId="176" priority="181">
      <formula>LEN(TRIM(K440))=0</formula>
    </cfRule>
  </conditionalFormatting>
  <conditionalFormatting sqref="M148">
    <cfRule type="containsBlanks" dxfId="175" priority="156">
      <formula>LEN(TRIM(M148))=0</formula>
    </cfRule>
  </conditionalFormatting>
  <conditionalFormatting sqref="M570">
    <cfRule type="containsBlanks" dxfId="174" priority="155">
      <formula>LEN(TRIM(M570))=0</formula>
    </cfRule>
  </conditionalFormatting>
  <conditionalFormatting sqref="K545:K557">
    <cfRule type="containsBlanks" dxfId="173" priority="180">
      <formula>LEN(TRIM(K545))=0</formula>
    </cfRule>
  </conditionalFormatting>
  <conditionalFormatting sqref="K545">
    <cfRule type="containsBlanks" dxfId="172" priority="179">
      <formula>LEN(TRIM(K545))=0</formula>
    </cfRule>
  </conditionalFormatting>
  <conditionalFormatting sqref="K545">
    <cfRule type="containsBlanks" dxfId="171" priority="178">
      <formula>LEN(TRIM(K545))=0</formula>
    </cfRule>
  </conditionalFormatting>
  <conditionalFormatting sqref="K546:K557">
    <cfRule type="containsBlanks" dxfId="170" priority="177">
      <formula>LEN(TRIM(K546))=0</formula>
    </cfRule>
  </conditionalFormatting>
  <conditionalFormatting sqref="K546:K557">
    <cfRule type="containsBlanks" dxfId="169" priority="176">
      <formula>LEN(TRIM(K546))=0</formula>
    </cfRule>
  </conditionalFormatting>
  <conditionalFormatting sqref="M416 M359 M304:M310 M140:M145 M410:M414 M64:M77 M312:M333 M529:M537 M539:M544">
    <cfRule type="containsBlanks" dxfId="168" priority="175">
      <formula>LEN(TRIM(M64))=0</formula>
    </cfRule>
  </conditionalFormatting>
  <conditionalFormatting sqref="M504:M505 M597 M274 M297 M48:M49 M66:M74 M146 M527 M541:M542 M571 M135:M136 M309 M513:M518 M529:M537">
    <cfRule type="containsBlanks" dxfId="167" priority="172">
      <formula>LEN(TRIM(M48))=0</formula>
    </cfRule>
  </conditionalFormatting>
  <conditionalFormatting sqref="M297 M457 M504:M505 M597 M274 M353 M48:M49 M66:M74 M146 M527 M541:M542 M571 M135:M136 M309 M513:M518 M529:M537">
    <cfRule type="containsBlanks" dxfId="166" priority="174">
      <formula>LEN(TRIM(M48))=0</formula>
    </cfRule>
  </conditionalFormatting>
  <conditionalFormatting sqref="M455 M457">
    <cfRule type="containsBlanks" dxfId="165" priority="173">
      <formula>LEN(TRIM(M455))=0</formula>
    </cfRule>
  </conditionalFormatting>
  <conditionalFormatting sqref="M596">
    <cfRule type="containsBlanks" dxfId="164" priority="170">
      <formula>LEN(TRIM(M596))=0</formula>
    </cfRule>
  </conditionalFormatting>
  <conditionalFormatting sqref="M596">
    <cfRule type="containsBlanks" dxfId="163" priority="171">
      <formula>LEN(TRIM(M596))=0</formula>
    </cfRule>
  </conditionalFormatting>
  <conditionalFormatting sqref="M146">
    <cfRule type="containsBlanks" dxfId="162" priority="169">
      <formula>LEN(TRIM(M146))=0</formula>
    </cfRule>
  </conditionalFormatting>
  <conditionalFormatting sqref="M267:M273">
    <cfRule type="containsBlanks" dxfId="161" priority="167">
      <formula>LEN(TRIM(M267))=0</formula>
    </cfRule>
  </conditionalFormatting>
  <conditionalFormatting sqref="M282:M293">
    <cfRule type="containsBlanks" dxfId="160" priority="165">
      <formula>LEN(TRIM(M282))=0</formula>
    </cfRule>
  </conditionalFormatting>
  <conditionalFormatting sqref="M282:M293">
    <cfRule type="containsBlanks" dxfId="159" priority="166">
      <formula>LEN(TRIM(M282))=0</formula>
    </cfRule>
  </conditionalFormatting>
  <conditionalFormatting sqref="M312:M333">
    <cfRule type="containsBlanks" dxfId="158" priority="163">
      <formula>LEN(TRIM(M312))=0</formula>
    </cfRule>
  </conditionalFormatting>
  <conditionalFormatting sqref="M312:M333">
    <cfRule type="containsBlanks" dxfId="157" priority="164">
      <formula>LEN(TRIM(M312))=0</formula>
    </cfRule>
  </conditionalFormatting>
  <conditionalFormatting sqref="M143">
    <cfRule type="containsBlanks" dxfId="156" priority="159">
      <formula>LEN(TRIM(M143))=0</formula>
    </cfRule>
  </conditionalFormatting>
  <conditionalFormatting sqref="M143">
    <cfRule type="containsBlanks" dxfId="155" priority="160">
      <formula>LEN(TRIM(M143))=0</formula>
    </cfRule>
  </conditionalFormatting>
  <conditionalFormatting sqref="M145">
    <cfRule type="containsBlanks" dxfId="154" priority="1053">
      <formula>LEN(TRIM(M145))=0</formula>
    </cfRule>
  </conditionalFormatting>
  <conditionalFormatting sqref="M145">
    <cfRule type="containsBlanks" dxfId="153" priority="158">
      <formula>LEN(TRIM(M145))=0</formula>
    </cfRule>
  </conditionalFormatting>
  <conditionalFormatting sqref="M570">
    <cfRule type="containsBlanks" dxfId="152" priority="154">
      <formula>LEN(TRIM(M570))=0</formula>
    </cfRule>
  </conditionalFormatting>
  <conditionalFormatting sqref="M47">
    <cfRule type="containsBlanks" dxfId="151" priority="152">
      <formula>LEN(TRIM(M47))=0</formula>
    </cfRule>
  </conditionalFormatting>
  <conditionalFormatting sqref="M47">
    <cfRule type="containsBlanks" dxfId="150" priority="153">
      <formula>LEN(TRIM(M47))=0</formula>
    </cfRule>
  </conditionalFormatting>
  <conditionalFormatting sqref="M57">
    <cfRule type="containsBlanks" dxfId="149" priority="150">
      <formula>LEN(TRIM(M57))=0</formula>
    </cfRule>
  </conditionalFormatting>
  <conditionalFormatting sqref="M57">
    <cfRule type="containsBlanks" dxfId="148" priority="151">
      <formula>LEN(TRIM(M57))=0</formula>
    </cfRule>
  </conditionalFormatting>
  <conditionalFormatting sqref="M65">
    <cfRule type="containsBlanks" dxfId="147" priority="149">
      <formula>LEN(TRIM(M65))=0</formula>
    </cfRule>
  </conditionalFormatting>
  <conditionalFormatting sqref="M64:M65">
    <cfRule type="containsBlanks" dxfId="146" priority="147">
      <formula>LEN(TRIM(M64))=0</formula>
    </cfRule>
  </conditionalFormatting>
  <conditionalFormatting sqref="M64:M65">
    <cfRule type="containsBlanks" dxfId="145" priority="148">
      <formula>LEN(TRIM(M64))=0</formula>
    </cfRule>
  </conditionalFormatting>
  <conditionalFormatting sqref="M78">
    <cfRule type="containsBlanks" dxfId="144" priority="145">
      <formula>LEN(TRIM(M78))=0</formula>
    </cfRule>
  </conditionalFormatting>
  <conditionalFormatting sqref="M78">
    <cfRule type="containsBlanks" dxfId="143" priority="146">
      <formula>LEN(TRIM(M78))=0</formula>
    </cfRule>
  </conditionalFormatting>
  <conditionalFormatting sqref="M133">
    <cfRule type="containsBlanks" dxfId="142" priority="142">
      <formula>LEN(TRIM(M133))=0</formula>
    </cfRule>
  </conditionalFormatting>
  <conditionalFormatting sqref="M95">
    <cfRule type="containsBlanks" dxfId="141" priority="1054">
      <formula>LEN(TRIM(M95))=0</formula>
    </cfRule>
  </conditionalFormatting>
  <conditionalFormatting sqref="M95">
    <cfRule type="containsBlanks" dxfId="140" priority="144">
      <formula>LEN(TRIM(M95))=0</formula>
    </cfRule>
  </conditionalFormatting>
  <conditionalFormatting sqref="M134">
    <cfRule type="containsBlanks" dxfId="139" priority="140">
      <formula>LEN(TRIM(M134))=0</formula>
    </cfRule>
  </conditionalFormatting>
  <conditionalFormatting sqref="M134">
    <cfRule type="containsBlanks" dxfId="138" priority="141">
      <formula>LEN(TRIM(M134))=0</formula>
    </cfRule>
  </conditionalFormatting>
  <conditionalFormatting sqref="M144">
    <cfRule type="containsBlanks" dxfId="137" priority="138">
      <formula>LEN(TRIM(M144))=0</formula>
    </cfRule>
  </conditionalFormatting>
  <conditionalFormatting sqref="M144">
    <cfRule type="containsBlanks" dxfId="136" priority="139">
      <formula>LEN(TRIM(M144))=0</formula>
    </cfRule>
  </conditionalFormatting>
  <conditionalFormatting sqref="M147">
    <cfRule type="containsBlanks" dxfId="135" priority="136">
      <formula>LEN(TRIM(M147))=0</formula>
    </cfRule>
  </conditionalFormatting>
  <conditionalFormatting sqref="M147">
    <cfRule type="containsBlanks" dxfId="134" priority="137">
      <formula>LEN(TRIM(M147))=0</formula>
    </cfRule>
  </conditionalFormatting>
  <conditionalFormatting sqref="M238:M239">
    <cfRule type="containsBlanks" dxfId="133" priority="134">
      <formula>LEN(TRIM(M238))=0</formula>
    </cfRule>
  </conditionalFormatting>
  <conditionalFormatting sqref="M238:M239">
    <cfRule type="containsBlanks" dxfId="132" priority="135">
      <formula>LEN(TRIM(M238))=0</formula>
    </cfRule>
  </conditionalFormatting>
  <conditionalFormatting sqref="M240:M242">
    <cfRule type="containsBlanks" dxfId="131" priority="132">
      <formula>LEN(TRIM(M240))=0</formula>
    </cfRule>
  </conditionalFormatting>
  <conditionalFormatting sqref="M240:M242">
    <cfRule type="containsBlanks" dxfId="130" priority="133">
      <formula>LEN(TRIM(M240))=0</formula>
    </cfRule>
  </conditionalFormatting>
  <conditionalFormatting sqref="M256:M257 M261:M262 M264 M266">
    <cfRule type="containsBlanks" dxfId="129" priority="130">
      <formula>LEN(TRIM(M256))=0</formula>
    </cfRule>
  </conditionalFormatting>
  <conditionalFormatting sqref="M256:M257 M261:M262 M264 M266">
    <cfRule type="containsBlanks" dxfId="128" priority="131">
      <formula>LEN(TRIM(M256))=0</formula>
    </cfRule>
  </conditionalFormatting>
  <conditionalFormatting sqref="M298:M300">
    <cfRule type="containsBlanks" dxfId="127" priority="126">
      <formula>LEN(TRIM(M298))=0</formula>
    </cfRule>
  </conditionalFormatting>
  <conditionalFormatting sqref="M298:M300">
    <cfRule type="containsBlanks" dxfId="126" priority="127">
      <formula>LEN(TRIM(M298))=0</formula>
    </cfRule>
  </conditionalFormatting>
  <conditionalFormatting sqref="M279:M280">
    <cfRule type="containsBlanks" dxfId="125" priority="128">
      <formula>LEN(TRIM(M279))=0</formula>
    </cfRule>
  </conditionalFormatting>
  <conditionalFormatting sqref="M279:M280">
    <cfRule type="containsBlanks" dxfId="124" priority="129">
      <formula>LEN(TRIM(M279))=0</formula>
    </cfRule>
  </conditionalFormatting>
  <conditionalFormatting sqref="M307:M308">
    <cfRule type="containsBlanks" dxfId="123" priority="1055">
      <formula>LEN(TRIM(M307))=0</formula>
    </cfRule>
  </conditionalFormatting>
  <conditionalFormatting sqref="M310">
    <cfRule type="containsBlanks" dxfId="122" priority="123">
      <formula>LEN(TRIM(M310))=0</formula>
    </cfRule>
  </conditionalFormatting>
  <conditionalFormatting sqref="M370:M371">
    <cfRule type="containsBlanks" dxfId="121" priority="121">
      <formula>LEN(TRIM(M370))=0</formula>
    </cfRule>
  </conditionalFormatting>
  <conditionalFormatting sqref="M370:M371">
    <cfRule type="containsBlanks" dxfId="120" priority="122">
      <formula>LEN(TRIM(M370))=0</formula>
    </cfRule>
  </conditionalFormatting>
  <conditionalFormatting sqref="M373 M375">
    <cfRule type="containsBlanks" dxfId="119" priority="119">
      <formula>LEN(TRIM(M373))=0</formula>
    </cfRule>
  </conditionalFormatting>
  <conditionalFormatting sqref="M373 M375">
    <cfRule type="containsBlanks" dxfId="118" priority="120">
      <formula>LEN(TRIM(M373))=0</formula>
    </cfRule>
  </conditionalFormatting>
  <conditionalFormatting sqref="M380:M381">
    <cfRule type="containsBlanks" dxfId="117" priority="117">
      <formula>LEN(TRIM(M380))=0</formula>
    </cfRule>
  </conditionalFormatting>
  <conditionalFormatting sqref="M380:M381">
    <cfRule type="containsBlanks" dxfId="116" priority="118">
      <formula>LEN(TRIM(M380))=0</formula>
    </cfRule>
  </conditionalFormatting>
  <conditionalFormatting sqref="M444">
    <cfRule type="containsBlanks" dxfId="115" priority="1056">
      <formula>LEN(TRIM(M444))=0</formula>
    </cfRule>
  </conditionalFormatting>
  <conditionalFormatting sqref="M444">
    <cfRule type="containsBlanks" dxfId="114" priority="116">
      <formula>LEN(TRIM(M444))=0</formula>
    </cfRule>
  </conditionalFormatting>
  <conditionalFormatting sqref="M445:M447">
    <cfRule type="containsBlanks" dxfId="113" priority="114">
      <formula>LEN(TRIM(M445))=0</formula>
    </cfRule>
  </conditionalFormatting>
  <conditionalFormatting sqref="M493:M494">
    <cfRule type="containsBlanks" dxfId="112" priority="113">
      <formula>LEN(TRIM(M493))=0</formula>
    </cfRule>
  </conditionalFormatting>
  <conditionalFormatting sqref="M493:M494">
    <cfRule type="containsBlanks" dxfId="111" priority="112">
      <formula>LEN(TRIM(M493))=0</formula>
    </cfRule>
  </conditionalFormatting>
  <conditionalFormatting sqref="M503">
    <cfRule type="containsBlanks" dxfId="110" priority="111">
      <formula>LEN(TRIM(M503))=0</formula>
    </cfRule>
  </conditionalFormatting>
  <conditionalFormatting sqref="M510:M512">
    <cfRule type="containsBlanks" dxfId="109" priority="110">
      <formula>LEN(TRIM(M510))=0</formula>
    </cfRule>
  </conditionalFormatting>
  <conditionalFormatting sqref="M40">
    <cfRule type="containsBlanks" dxfId="108" priority="109">
      <formula>LEN(TRIM(M40))=0</formula>
    </cfRule>
  </conditionalFormatting>
  <conditionalFormatting sqref="M61">
    <cfRule type="containsBlanks" dxfId="107" priority="108">
      <formula>LEN(TRIM(M61))=0</formula>
    </cfRule>
  </conditionalFormatting>
  <conditionalFormatting sqref="M61">
    <cfRule type="containsBlanks" dxfId="106" priority="106">
      <formula>LEN(TRIM(M61))=0</formula>
    </cfRule>
  </conditionalFormatting>
  <conditionalFormatting sqref="M61">
    <cfRule type="containsBlanks" dxfId="105" priority="107">
      <formula>LEN(TRIM(M61))=0</formula>
    </cfRule>
  </conditionalFormatting>
  <conditionalFormatting sqref="M113:M132">
    <cfRule type="containsBlanks" dxfId="104" priority="105">
      <formula>LEN(TRIM(M113))=0</formula>
    </cfRule>
  </conditionalFormatting>
  <conditionalFormatting sqref="M137:M139">
    <cfRule type="containsBlanks" dxfId="103" priority="103">
      <formula>LEN(TRIM(M137))=0</formula>
    </cfRule>
  </conditionalFormatting>
  <conditionalFormatting sqref="M137:M139">
    <cfRule type="containsBlanks" dxfId="102" priority="104">
      <formula>LEN(TRIM(M137))=0</formula>
    </cfRule>
  </conditionalFormatting>
  <conditionalFormatting sqref="M137:M139">
    <cfRule type="containsBlanks" dxfId="101" priority="102">
      <formula>LEN(TRIM(M137))=0</formula>
    </cfRule>
  </conditionalFormatting>
  <conditionalFormatting sqref="M158:M160">
    <cfRule type="containsBlanks" dxfId="100" priority="101">
      <formula>LEN(TRIM(M158))=0</formula>
    </cfRule>
  </conditionalFormatting>
  <conditionalFormatting sqref="M158:M160">
    <cfRule type="containsBlanks" dxfId="99" priority="99">
      <formula>LEN(TRIM(M158))=0</formula>
    </cfRule>
  </conditionalFormatting>
  <conditionalFormatting sqref="M158:M160">
    <cfRule type="containsBlanks" dxfId="98" priority="100">
      <formula>LEN(TRIM(M158))=0</formula>
    </cfRule>
  </conditionalFormatting>
  <conditionalFormatting sqref="M301:M303">
    <cfRule type="containsBlanks" dxfId="97" priority="98">
      <formula>LEN(TRIM(M301))=0</formula>
    </cfRule>
  </conditionalFormatting>
  <conditionalFormatting sqref="M301:M303">
    <cfRule type="containsBlanks" dxfId="96" priority="96">
      <formula>LEN(TRIM(M301))=0</formula>
    </cfRule>
  </conditionalFormatting>
  <conditionalFormatting sqref="M301:M303">
    <cfRule type="containsBlanks" dxfId="95" priority="97">
      <formula>LEN(TRIM(M301))=0</formula>
    </cfRule>
  </conditionalFormatting>
  <conditionalFormatting sqref="M337:M338">
    <cfRule type="containsBlanks" dxfId="94" priority="95">
      <formula>LEN(TRIM(M337))=0</formula>
    </cfRule>
  </conditionalFormatting>
  <conditionalFormatting sqref="M360">
    <cfRule type="containsBlanks" dxfId="93" priority="94">
      <formula>LEN(TRIM(M360))=0</formula>
    </cfRule>
  </conditionalFormatting>
  <conditionalFormatting sqref="M361:M362">
    <cfRule type="containsBlanks" dxfId="92" priority="93">
      <formula>LEN(TRIM(M361))=0</formula>
    </cfRule>
  </conditionalFormatting>
  <conditionalFormatting sqref="M363:M369">
    <cfRule type="containsBlanks" dxfId="91" priority="92">
      <formula>LEN(TRIM(M363))=0</formula>
    </cfRule>
  </conditionalFormatting>
  <conditionalFormatting sqref="M459:M461">
    <cfRule type="containsBlanks" dxfId="90" priority="91">
      <formula>LEN(TRIM(M459))=0</formula>
    </cfRule>
  </conditionalFormatting>
  <conditionalFormatting sqref="M459:M461">
    <cfRule type="containsBlanks" dxfId="89" priority="90">
      <formula>LEN(TRIM(M459))=0</formula>
    </cfRule>
  </conditionalFormatting>
  <conditionalFormatting sqref="M459:M461">
    <cfRule type="containsBlanks" dxfId="88" priority="89">
      <formula>LEN(TRIM(M459))=0</formula>
    </cfRule>
  </conditionalFormatting>
  <conditionalFormatting sqref="M386">
    <cfRule type="containsBlanks" dxfId="87" priority="88">
      <formula>LEN(TRIM(M386))=0</formula>
    </cfRule>
  </conditionalFormatting>
  <conditionalFormatting sqref="M386">
    <cfRule type="containsBlanks" dxfId="86" priority="87">
      <formula>LEN(TRIM(M386))=0</formula>
    </cfRule>
  </conditionalFormatting>
  <conditionalFormatting sqref="M386">
    <cfRule type="containsBlanks" dxfId="85" priority="86">
      <formula>LEN(TRIM(M386))=0</formula>
    </cfRule>
  </conditionalFormatting>
  <conditionalFormatting sqref="Q448:Q450">
    <cfRule type="containsBlanks" dxfId="84" priority="73">
      <formula>LEN(TRIM(Q448))=0</formula>
    </cfRule>
  </conditionalFormatting>
  <conditionalFormatting sqref="Q448:Q450">
    <cfRule type="containsBlanks" dxfId="83" priority="71">
      <formula>LEN(TRIM(Q448))=0</formula>
    </cfRule>
  </conditionalFormatting>
  <conditionalFormatting sqref="Q448:Q450">
    <cfRule type="containsBlanks" dxfId="82" priority="72">
      <formula>LEN(TRIM(Q448))=0</formula>
    </cfRule>
  </conditionalFormatting>
  <conditionalFormatting sqref="M545:M557">
    <cfRule type="containsBlanks" dxfId="81" priority="85">
      <formula>LEN(TRIM(M545))=0</formula>
    </cfRule>
  </conditionalFormatting>
  <conditionalFormatting sqref="M545">
    <cfRule type="containsBlanks" dxfId="80" priority="83">
      <formula>LEN(TRIM(M545))=0</formula>
    </cfRule>
  </conditionalFormatting>
  <conditionalFormatting sqref="M545">
    <cfRule type="containsBlanks" dxfId="79" priority="84">
      <formula>LEN(TRIM(M545))=0</formula>
    </cfRule>
  </conditionalFormatting>
  <conditionalFormatting sqref="M546:M557">
    <cfRule type="containsBlanks" dxfId="78" priority="81">
      <formula>LEN(TRIM(M546))=0</formula>
    </cfRule>
  </conditionalFormatting>
  <conditionalFormatting sqref="M546:M557">
    <cfRule type="containsBlanks" dxfId="77" priority="82">
      <formula>LEN(TRIM(M546))=0</formula>
    </cfRule>
  </conditionalFormatting>
  <conditionalFormatting sqref="O40">
    <cfRule type="containsBlanks" dxfId="76" priority="80">
      <formula>LEN(TRIM(O40))=0</formula>
    </cfRule>
  </conditionalFormatting>
  <conditionalFormatting sqref="O40">
    <cfRule type="containsBlanks" dxfId="75" priority="79">
      <formula>LEN(TRIM(O40))=0</formula>
    </cfRule>
  </conditionalFormatting>
  <conditionalFormatting sqref="O43:O45">
    <cfRule type="containsBlanks" dxfId="74" priority="78">
      <formula>LEN(TRIM(O43))=0</formula>
    </cfRule>
  </conditionalFormatting>
  <conditionalFormatting sqref="G448:G450">
    <cfRule type="containsBlanks" dxfId="73" priority="77">
      <formula>LEN(TRIM(G448))=0</formula>
    </cfRule>
  </conditionalFormatting>
  <conditionalFormatting sqref="G448:G450">
    <cfRule type="containsBlanks" dxfId="72" priority="76">
      <formula>LEN(TRIM(G448))=0</formula>
    </cfRule>
  </conditionalFormatting>
  <conditionalFormatting sqref="G448:G450">
    <cfRule type="containsBlanks" dxfId="71" priority="75">
      <formula>LEN(TRIM(G448))=0</formula>
    </cfRule>
  </conditionalFormatting>
  <conditionalFormatting sqref="H448:H450">
    <cfRule type="containsBlanks" dxfId="70" priority="74">
      <formula>LEN(TRIM(H448))=0</formula>
    </cfRule>
  </conditionalFormatting>
  <conditionalFormatting sqref="R448:R450">
    <cfRule type="containsBlanks" dxfId="69" priority="70">
      <formula>LEN(TRIM(R448))=0</formula>
    </cfRule>
  </conditionalFormatting>
  <conditionalFormatting sqref="R448:R450">
    <cfRule type="containsBlanks" dxfId="68" priority="69">
      <formula>LEN(TRIM(R448))=0</formula>
    </cfRule>
  </conditionalFormatting>
  <conditionalFormatting sqref="R448:R450">
    <cfRule type="containsBlanks" dxfId="67" priority="68">
      <formula>LEN(TRIM(R448))=0</formula>
    </cfRule>
  </conditionalFormatting>
  <conditionalFormatting sqref="Q137:R139">
    <cfRule type="containsBlanks" dxfId="66" priority="66">
      <formula>LEN(TRIM(Q137))=0</formula>
    </cfRule>
  </conditionalFormatting>
  <conditionalFormatting sqref="Q137:R139">
    <cfRule type="containsBlanks" dxfId="65" priority="67">
      <formula>LEN(TRIM(Q137))=0</formula>
    </cfRule>
  </conditionalFormatting>
  <conditionalFormatting sqref="Q137:R139">
    <cfRule type="containsBlanks" dxfId="64" priority="65">
      <formula>LEN(TRIM(Q137))=0</formula>
    </cfRule>
  </conditionalFormatting>
  <conditionalFormatting sqref="A67:C67">
    <cfRule type="containsBlanks" dxfId="63" priority="64">
      <formula>LEN(TRIM(A67))=0</formula>
    </cfRule>
  </conditionalFormatting>
  <conditionalFormatting sqref="C90">
    <cfRule type="containsBlanks" dxfId="62" priority="63">
      <formula>LEN(TRIM(C90))=0</formula>
    </cfRule>
  </conditionalFormatting>
  <conditionalFormatting sqref="C102">
    <cfRule type="containsBlanks" dxfId="61" priority="62">
      <formula>LEN(TRIM(C102))=0</formula>
    </cfRule>
  </conditionalFormatting>
  <conditionalFormatting sqref="I522">
    <cfRule type="containsBlanks" dxfId="60" priority="61">
      <formula>LEN(TRIM(I522))=0</formula>
    </cfRule>
  </conditionalFormatting>
  <conditionalFormatting sqref="K522">
    <cfRule type="containsBlanks" dxfId="59" priority="60">
      <formula>LEN(TRIM(K522))=0</formula>
    </cfRule>
  </conditionalFormatting>
  <conditionalFormatting sqref="M522">
    <cfRule type="containsBlanks" dxfId="58" priority="59">
      <formula>LEN(TRIM(M522))=0</formula>
    </cfRule>
  </conditionalFormatting>
  <conditionalFormatting sqref="O522">
    <cfRule type="containsBlanks" dxfId="57" priority="58">
      <formula>LEN(TRIM(O522))=0</formula>
    </cfRule>
  </conditionalFormatting>
  <conditionalFormatting sqref="E97:E98 I97:I98 K97:K98 M97:M98 O97:O98">
    <cfRule type="containsBlanks" dxfId="56" priority="57">
      <formula>LEN(TRIM(E97))=0</formula>
    </cfRule>
  </conditionalFormatting>
  <conditionalFormatting sqref="O98">
    <cfRule type="containsBlanks" dxfId="55" priority="53">
      <formula>LEN(TRIM(O98))=0</formula>
    </cfRule>
  </conditionalFormatting>
  <conditionalFormatting sqref="O98">
    <cfRule type="containsBlanks" dxfId="54" priority="54">
      <formula>LEN(TRIM(O98))=0</formula>
    </cfRule>
  </conditionalFormatting>
  <conditionalFormatting sqref="E98">
    <cfRule type="containsBlanks" dxfId="53" priority="56">
      <formula>LEN(TRIM(E98))=0</formula>
    </cfRule>
  </conditionalFormatting>
  <conditionalFormatting sqref="A98:B98">
    <cfRule type="containsBlanks" dxfId="52" priority="55">
      <formula>LEN(TRIM(A98))=0</formula>
    </cfRule>
  </conditionalFormatting>
  <conditionalFormatting sqref="A98:B98">
    <cfRule type="containsBlanks" dxfId="51" priority="52">
      <formula>LEN(TRIM(A98))=0</formula>
    </cfRule>
  </conditionalFormatting>
  <conditionalFormatting sqref="C98">
    <cfRule type="containsBlanks" dxfId="50" priority="51">
      <formula>LEN(TRIM(C98))=0</formula>
    </cfRule>
  </conditionalFormatting>
  <conditionalFormatting sqref="A97:B97 O97 E97">
    <cfRule type="containsBlanks" dxfId="49" priority="50">
      <formula>LEN(TRIM(A97))=0</formula>
    </cfRule>
  </conditionalFormatting>
  <conditionalFormatting sqref="A97:B97 O97 E97">
    <cfRule type="containsBlanks" dxfId="48" priority="49">
      <formula>LEN(TRIM(A97))=0</formula>
    </cfRule>
  </conditionalFormatting>
  <conditionalFormatting sqref="A97:B97">
    <cfRule type="containsBlanks" dxfId="47" priority="48">
      <formula>LEN(TRIM(A97))=0</formula>
    </cfRule>
  </conditionalFormatting>
  <conditionalFormatting sqref="C97">
    <cfRule type="containsBlanks" dxfId="46" priority="47">
      <formula>LEN(TRIM(C97))=0</formula>
    </cfRule>
  </conditionalFormatting>
  <conditionalFormatting sqref="D97">
    <cfRule type="containsBlanks" dxfId="45" priority="42">
      <formula>LEN(TRIM(D97))=0</formula>
    </cfRule>
  </conditionalFormatting>
  <conditionalFormatting sqref="D98">
    <cfRule type="containsBlanks" dxfId="44" priority="46">
      <formula>LEN(TRIM(D98))=0</formula>
    </cfRule>
  </conditionalFormatting>
  <conditionalFormatting sqref="D98">
    <cfRule type="containsBlanks" dxfId="43" priority="45">
      <formula>LEN(TRIM(D98))=0</formula>
    </cfRule>
  </conditionalFormatting>
  <conditionalFormatting sqref="D98">
    <cfRule type="containsBlanks" dxfId="42" priority="44">
      <formula>LEN(TRIM(D98))=0</formula>
    </cfRule>
  </conditionalFormatting>
  <conditionalFormatting sqref="D97">
    <cfRule type="containsBlanks" dxfId="41" priority="43">
      <formula>LEN(TRIM(D97))=0</formula>
    </cfRule>
  </conditionalFormatting>
  <conditionalFormatting sqref="D97">
    <cfRule type="containsBlanks" dxfId="40" priority="41">
      <formula>LEN(TRIM(D97))=0</formula>
    </cfRule>
  </conditionalFormatting>
  <conditionalFormatting sqref="I98">
    <cfRule type="containsBlanks" dxfId="39" priority="40">
      <formula>LEN(TRIM(I98))=0</formula>
    </cfRule>
  </conditionalFormatting>
  <conditionalFormatting sqref="I98">
    <cfRule type="containsBlanks" dxfId="38" priority="39">
      <formula>LEN(TRIM(I98))=0</formula>
    </cfRule>
  </conditionalFormatting>
  <conditionalFormatting sqref="I97">
    <cfRule type="containsBlanks" dxfId="37" priority="38">
      <formula>LEN(TRIM(I97))=0</formula>
    </cfRule>
  </conditionalFormatting>
  <conditionalFormatting sqref="I97">
    <cfRule type="containsBlanks" dxfId="36" priority="37">
      <formula>LEN(TRIM(I97))=0</formula>
    </cfRule>
  </conditionalFormatting>
  <conditionalFormatting sqref="K98">
    <cfRule type="containsBlanks" dxfId="35" priority="36">
      <formula>LEN(TRIM(K98))=0</formula>
    </cfRule>
  </conditionalFormatting>
  <conditionalFormatting sqref="K98">
    <cfRule type="containsBlanks" dxfId="34" priority="35">
      <formula>LEN(TRIM(K98))=0</formula>
    </cfRule>
  </conditionalFormatting>
  <conditionalFormatting sqref="K97">
    <cfRule type="containsBlanks" dxfId="33" priority="33">
      <formula>LEN(TRIM(K97))=0</formula>
    </cfRule>
  </conditionalFormatting>
  <conditionalFormatting sqref="K97">
    <cfRule type="containsBlanks" dxfId="32" priority="34">
      <formula>LEN(TRIM(K97))=0</formula>
    </cfRule>
  </conditionalFormatting>
  <conditionalFormatting sqref="M98">
    <cfRule type="containsBlanks" dxfId="31" priority="31">
      <formula>LEN(TRIM(M98))=0</formula>
    </cfRule>
  </conditionalFormatting>
  <conditionalFormatting sqref="M98">
    <cfRule type="containsBlanks" dxfId="30" priority="32">
      <formula>LEN(TRIM(M98))=0</formula>
    </cfRule>
  </conditionalFormatting>
  <conditionalFormatting sqref="M97">
    <cfRule type="containsBlanks" dxfId="29" priority="29">
      <formula>LEN(TRIM(M97))=0</formula>
    </cfRule>
  </conditionalFormatting>
  <conditionalFormatting sqref="M97">
    <cfRule type="containsBlanks" dxfId="28" priority="30">
      <formula>LEN(TRIM(M97))=0</formula>
    </cfRule>
  </conditionalFormatting>
  <conditionalFormatting sqref="A112:C112">
    <cfRule type="containsBlanks" dxfId="27" priority="28">
      <formula>LEN(TRIM(A112))=0</formula>
    </cfRule>
  </conditionalFormatting>
  <conditionalFormatting sqref="A556:C557">
    <cfRule type="containsBlanks" dxfId="26" priority="27">
      <formula>LEN(TRIM(A556))=0</formula>
    </cfRule>
  </conditionalFormatting>
  <conditionalFormatting sqref="T433">
    <cfRule type="containsBlanks" dxfId="25" priority="26">
      <formula>LEN(TRIM(T433))=0</formula>
    </cfRule>
  </conditionalFormatting>
  <conditionalFormatting sqref="B80:C80">
    <cfRule type="containsBlanks" dxfId="24" priority="25">
      <formula>LEN(TRIM(B80))=0</formula>
    </cfRule>
  </conditionalFormatting>
  <conditionalFormatting sqref="T507">
    <cfRule type="containsBlanks" dxfId="23" priority="24">
      <formula>LEN(TRIM(T507))=0</formula>
    </cfRule>
  </conditionalFormatting>
  <conditionalFormatting sqref="T508">
    <cfRule type="containsBlanks" dxfId="22" priority="23">
      <formula>LEN(TRIM(T508))=0</formula>
    </cfRule>
  </conditionalFormatting>
  <conditionalFormatting sqref="T509">
    <cfRule type="containsBlanks" dxfId="21" priority="22">
      <formula>LEN(TRIM(T509))=0</formula>
    </cfRule>
  </conditionalFormatting>
  <conditionalFormatting sqref="T539">
    <cfRule type="containsBlanks" dxfId="20" priority="21">
      <formula>LEN(TRIM(T539))=0</formula>
    </cfRule>
  </conditionalFormatting>
  <conditionalFormatting sqref="T539">
    <cfRule type="containsBlanks" dxfId="19" priority="20">
      <formula>LEN(TRIM(T539))=0</formula>
    </cfRule>
  </conditionalFormatting>
  <conditionalFormatting sqref="T540">
    <cfRule type="containsBlanks" dxfId="18" priority="19">
      <formula>LEN(TRIM(T540))=0</formula>
    </cfRule>
  </conditionalFormatting>
  <conditionalFormatting sqref="T540">
    <cfRule type="containsBlanks" dxfId="17" priority="18">
      <formula>LEN(TRIM(T540))=0</formula>
    </cfRule>
  </conditionalFormatting>
  <conditionalFormatting sqref="T544">
    <cfRule type="containsBlanks" dxfId="16" priority="17">
      <formula>LEN(TRIM(T544))=0</formula>
    </cfRule>
  </conditionalFormatting>
  <conditionalFormatting sqref="T542">
    <cfRule type="containsBlanks" dxfId="15" priority="16">
      <formula>LEN(TRIM(T542))=0</formula>
    </cfRule>
  </conditionalFormatting>
  <conditionalFormatting sqref="T543">
    <cfRule type="containsBlanks" dxfId="14" priority="15">
      <formula>LEN(TRIM(T543))=0</formula>
    </cfRule>
  </conditionalFormatting>
  <conditionalFormatting sqref="T547">
    <cfRule type="containsBlanks" dxfId="13" priority="14">
      <formula>LEN(TRIM(T547))=0</formula>
    </cfRule>
  </conditionalFormatting>
  <conditionalFormatting sqref="T548">
    <cfRule type="containsBlanks" dxfId="12" priority="13">
      <formula>LEN(TRIM(T548))=0</formula>
    </cfRule>
  </conditionalFormatting>
  <conditionalFormatting sqref="T549">
    <cfRule type="containsBlanks" dxfId="11" priority="12">
      <formula>LEN(TRIM(T549))=0</formula>
    </cfRule>
  </conditionalFormatting>
  <conditionalFormatting sqref="T551">
    <cfRule type="containsBlanks" dxfId="10" priority="11">
      <formula>LEN(TRIM(T551))=0</formula>
    </cfRule>
  </conditionalFormatting>
  <conditionalFormatting sqref="T553">
    <cfRule type="containsBlanks" dxfId="9" priority="10">
      <formula>LEN(TRIM(T553))=0</formula>
    </cfRule>
  </conditionalFormatting>
  <conditionalFormatting sqref="T554">
    <cfRule type="containsBlanks" dxfId="8" priority="9">
      <formula>LEN(TRIM(T554))=0</formula>
    </cfRule>
  </conditionalFormatting>
  <conditionalFormatting sqref="T555">
    <cfRule type="containsBlanks" dxfId="7" priority="8">
      <formula>LEN(TRIM(T555))=0</formula>
    </cfRule>
  </conditionalFormatting>
  <conditionalFormatting sqref="T570">
    <cfRule type="containsBlanks" dxfId="6" priority="7">
      <formula>LEN(TRIM(T570))=0</formula>
    </cfRule>
  </conditionalFormatting>
  <conditionalFormatting sqref="T573">
    <cfRule type="containsBlanks" dxfId="5" priority="6">
      <formula>LEN(TRIM(T573))=0</formula>
    </cfRule>
  </conditionalFormatting>
  <conditionalFormatting sqref="T575">
    <cfRule type="containsBlanks" dxfId="4" priority="5">
      <formula>LEN(TRIM(T575))=0</formula>
    </cfRule>
  </conditionalFormatting>
  <conditionalFormatting sqref="T579">
    <cfRule type="containsBlanks" dxfId="3" priority="4">
      <formula>LEN(TRIM(T579))=0</formula>
    </cfRule>
  </conditionalFormatting>
  <conditionalFormatting sqref="T579">
    <cfRule type="containsBlanks" dxfId="2" priority="3">
      <formula>LEN(TRIM(T579))=0</formula>
    </cfRule>
  </conditionalFormatting>
  <conditionalFormatting sqref="T580">
    <cfRule type="containsBlanks" dxfId="1" priority="2">
      <formula>LEN(TRIM(T580))=0</formula>
    </cfRule>
  </conditionalFormatting>
  <conditionalFormatting sqref="T535">
    <cfRule type="containsBlanks" dxfId="0" priority="1">
      <formula>LEN(TRIM(T535))=0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30" fitToHeight="0" orientation="landscape" r:id="rId1"/>
  <headerFooter differentFirst="1" alignWithMargins="0">
    <oddHeader>&amp;C&amp;P</oddHeader>
  </headerFooter>
  <rowBreaks count="1" manualBreakCount="1">
    <brk id="105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2022-02-14T08:08:26Z</dcterms:created>
  <dcterms:modified xsi:type="dcterms:W3CDTF">2022-02-14T10:05:46Z</dcterms:modified>
</cp:coreProperties>
</file>