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23\Планы отчеты для Минэнерго\2023\Отчет 2 квартал 2023 г\Папка 1_Отчетность АО ДГК за 1 полугодие 2023 года\"/>
    </mc:Choice>
  </mc:AlternateContent>
  <bookViews>
    <workbookView xWindow="0" yWindow="0" windowWidth="38400" windowHeight="17700"/>
  </bookViews>
  <sheets>
    <sheet name="10 Кв ф" sheetId="1" r:id="rId1"/>
  </sheets>
  <definedNames>
    <definedName name="_xlnm._FilterDatabase" localSheetId="0" hidden="1">'10 Кв ф'!$A$18:$AH$750</definedName>
    <definedName name="Z_0166F564_6860_4A4D_BCAA_7E652E2AE38D_.wvu.FilterData" localSheetId="0" hidden="1">'10 Кв ф'!$A$18:$T$716</definedName>
    <definedName name="Z_06A3F353_51B3_4A72_AD0A_D70EC1B6E0CE_.wvu.FilterData" localSheetId="0" hidden="1">'10 Кв ф'!$A$19:$T$716</definedName>
    <definedName name="Z_0A56C8BB_F57D_4E95_9156_3312F9525C5E_.wvu.FilterData" localSheetId="0" hidden="1">'10 Кв ф'!$A$19:$T$716</definedName>
    <definedName name="Z_0D2A7B5C_0C40_4E6D_963D_52EC84514A68_.wvu.FilterData" localSheetId="0" hidden="1">'10 Кв ф'!$A$19:$T$716</definedName>
    <definedName name="Z_0D93C89F_D6DE_45E3_8D65_4852C654EFF1_.wvu.FilterData" localSheetId="0" hidden="1">'10 Кв ф'!$A$18:$T$747</definedName>
    <definedName name="Z_0D93C89F_D6DE_45E3_8D65_4852C654EFF1_.wvu.PrintArea" localSheetId="0" hidden="1">'10 Кв ф'!$A$1:$T$747</definedName>
    <definedName name="Z_0D93C89F_D6DE_45E3_8D65_4852C654EFF1_.wvu.Rows" localSheetId="0" hidden="1">'10 Кв ф'!$2:$13</definedName>
    <definedName name="Z_1017E5F6_993F_45C9_9841_6CF924CF1200_.wvu.FilterData" localSheetId="0" hidden="1">'10 Кв ф'!$A$18:$T$716</definedName>
    <definedName name="Z_12DE1D8C_2E36_443D_8681_573806BBC37D_.wvu.FilterData" localSheetId="0" hidden="1">'10 Кв ф'!$A$18:$T$715</definedName>
    <definedName name="Z_1470A267_A675_4CA9_A66C_50B69FF85DA3_.wvu.FilterData" localSheetId="0" hidden="1">'10 Кв ф'!$A$18:$T$716</definedName>
    <definedName name="Z_17749444_678E_426F_BD89_F71E60B050A4_.wvu.FilterData" localSheetId="0" hidden="1">'10 Кв ф'!$A$18:$T$716</definedName>
    <definedName name="Z_1E4EBB30_6787_4635_A1AD_11437E13556E_.wvu.FilterData" localSheetId="0" hidden="1">'10 Кв ф'!$A$18:$T$716</definedName>
    <definedName name="Z_27831D98_248D_4C5D_8651_2FCE3375DCF3_.wvu.FilterData" localSheetId="0" hidden="1">'10 Кв ф'!$A$18:$T$18</definedName>
    <definedName name="Z_3D41F91B_9A2B_4030_8403_A8DDF01EAA7A_.wvu.FilterData" localSheetId="0" hidden="1">'10 Кв ф'!$A$18:$T$716</definedName>
    <definedName name="Z_3D6FFAC9_26ED_4EAD_9DCA_78A482DA12FA_.wvu.FilterData" localSheetId="0" hidden="1">'10 Кв ф'!$A$18:$T$747</definedName>
    <definedName name="Z_3E520E1B_F34B_498F_8FF1_F06CA90FBFAA_.wvu.FilterData" localSheetId="0" hidden="1">'10 Кв ф'!$A$18:$T$715</definedName>
    <definedName name="Z_4350EDF1_8F1B_4807_8541_0DE3B02DBABA_.wvu.FilterData" localSheetId="0" hidden="1">'10 Кв ф'!#REF!</definedName>
    <definedName name="Z_4364DD0C_60A9_4939_80C2_42978509A381_.wvu.FilterData" localSheetId="0" hidden="1">'10 Кв ф'!$A$18:$T$747</definedName>
    <definedName name="Z_57B90536_E403_481F_B537_76A8A1190347_.wvu.FilterData" localSheetId="0" hidden="1">'10 Кв ф'!$A$18:$T$747</definedName>
    <definedName name="Z_57B90536_E403_481F_B537_76A8A1190347_.wvu.PrintArea" localSheetId="0" hidden="1">'10 Кв ф'!$A$1:$T$747</definedName>
    <definedName name="Z_584ABB53_32FF_4B7B_98BB_CA3B2584A02E_.wvu.FilterData" localSheetId="0" hidden="1">'10 Кв ф'!$A$18:$T$747</definedName>
    <definedName name="Z_58D64E48_2FAA_4C54_85F8_4917CD959A23_.wvu.FilterData" localSheetId="0" hidden="1">'10 Кв ф'!$A$19:$T$716</definedName>
    <definedName name="Z_5D814110_5DA2_4133_93D9_99EF1B49B17B_.wvu.FilterData" localSheetId="0" hidden="1">'10 Кв ф'!$A$18:$T$18</definedName>
    <definedName name="Z_6356004F_9CC1_40CF_B0B2_A9FB11BA61A7_.wvu.FilterData" localSheetId="0" hidden="1">'10 Кв ф'!#REF!</definedName>
    <definedName name="Z_64C82260_6A7F_4E26_A3BE_B3CFD5C1C1BF_.wvu.FilterData" localSheetId="0" hidden="1">'10 Кв ф'!$A$18:$T$716</definedName>
    <definedName name="Z_655DFEB5_C371_40DD_82FC_2F6B360E2859_.wvu.FilterData" localSheetId="0" hidden="1">'10 Кв ф'!$A$18:$T$716</definedName>
    <definedName name="Z_66D403AB_EA89_4957_AA3A_9374DB17FF5F_.wvu.FilterData" localSheetId="0" hidden="1">'10 Кв ф'!$A$18:$T$716</definedName>
    <definedName name="Z_693252B3_5FB1_4BEE_8319_9F410CBC9A6D_.wvu.FilterData" localSheetId="0" hidden="1">'10 Кв ф'!#REF!</definedName>
    <definedName name="Z_69A29897_1D67_46B2_9C0C_AA0ADAC9AB8C_.wvu.FilterData" localSheetId="0" hidden="1">'10 Кв ф'!$A$18:$T$716</definedName>
    <definedName name="Z_6F5C25E3_FA9C_4839_AF94_DEE882837079_.wvu.FilterData" localSheetId="0" hidden="1">'10 Кв ф'!$A$18:$T$716</definedName>
    <definedName name="Z_6FC8CDDA_2F22_43F0_A6F6_3C1F10ECFB0A_.wvu.FilterData" localSheetId="0" hidden="1">'10 Кв ф'!$A$18:$T$715</definedName>
    <definedName name="Z_71843E8E_FECF_48AE_A09C_6820DB9CAE0B_.wvu.FilterData" localSheetId="0" hidden="1">'10 Кв ф'!$A$18:$T$747</definedName>
    <definedName name="Z_7694D342_12FA_4800_9B2F_894DCECAE7B4_.wvu.FilterData" localSheetId="0" hidden="1">'10 Кв ф'!$A$18:$T$716</definedName>
    <definedName name="Z_78D53BCC_1172_4F12_88DD_9A2C70FA2088_.wvu.FilterData" localSheetId="0" hidden="1">'10 Кв ф'!$A$18:$T$747</definedName>
    <definedName name="Z_84623340_CF58_4BC5_A988_3823C261B227_.wvu.FilterData" localSheetId="0" hidden="1">'10 Кв ф'!$A$18:$T$747</definedName>
    <definedName name="Z_84623340_CF58_4BC5_A988_3823C261B227_.wvu.PrintArea" localSheetId="0" hidden="1">'10 Кв ф'!$A$1:$T$747</definedName>
    <definedName name="Z_84623340_CF58_4BC5_A988_3823C261B227_.wvu.Rows" localSheetId="0" hidden="1">'10 Кв ф'!$2:$13</definedName>
    <definedName name="Z_8B154DE0_53DB_4AF6_B1C2_32179B4E88BC_.wvu.FilterData" localSheetId="0" hidden="1">'10 Кв ф'!$A$18:$T$716</definedName>
    <definedName name="Z_8DFE875F_0C3F_4914_B6AA_FBE17C23D7D2_.wvu.FilterData" localSheetId="0" hidden="1">'10 Кв ф'!$A$19:$T$716</definedName>
    <definedName name="Z_93C4A63C_004C_41C7_AAD5_33C242984D35_.wvu.FilterData" localSheetId="0" hidden="1">'10 Кв ф'!$A$18:$T$18</definedName>
    <definedName name="Z_963A1F4E_14C6_4BB5_A521_D0FE868E7D37_.wvu.FilterData" localSheetId="0" hidden="1">'10 Кв ф'!$A$18:$T$18</definedName>
    <definedName name="Z_9B430562_8070_4258_8703_BFAE6EBDC58C_.wvu.FilterData" localSheetId="0" hidden="1">'10 Кв ф'!$A$18:$T$716</definedName>
    <definedName name="Z_A77A5C65_3B6D_434F_8258_50CC036FD700_.wvu.FilterData" localSheetId="0" hidden="1">'10 Кв ф'!$A$18:$T$747</definedName>
    <definedName name="Z_A828C0E4_02B6_47D2_81F6_4D00B4CDDD76_.wvu.FilterData" localSheetId="0" hidden="1">'10 Кв ф'!$A$18:$T$747</definedName>
    <definedName name="Z_A828C0E4_02B6_47D2_81F6_4D00B4CDDD76_.wvu.PrintArea" localSheetId="0" hidden="1">'10 Кв ф'!$A$1:$T$747</definedName>
    <definedName name="Z_A828C0E4_02B6_47D2_81F6_4D00B4CDDD76_.wvu.Rows" localSheetId="0" hidden="1">'10 Кв ф'!$12:$13</definedName>
    <definedName name="Z_AC71B388_5FE0_4A9D_8A8E_E18D1F00B0E3_.wvu.FilterData" localSheetId="0" hidden="1">'10 Кв ф'!$A$18:$T$716</definedName>
    <definedName name="Z_C15C57B9_037F_4445_B888_4EC853978147_.wvu.FilterData" localSheetId="0" hidden="1">'10 Кв ф'!$A$18:$T$715</definedName>
    <definedName name="Z_C60D55EC_865E_4D38_AE27_9E8AD04058A4_.wvu.FilterData" localSheetId="0" hidden="1">'10 Кв ф'!$A$18:$T$716</definedName>
    <definedName name="Z_C8834271_1CC2_459D_BFED_D8003474F42A_.wvu.FilterData" localSheetId="0" hidden="1">'10 Кв ф'!$A$18:$T$716</definedName>
    <definedName name="Z_CD577179_AC97_47E1_BD55_34C9FD4F7788_.wvu.FilterData" localSheetId="0" hidden="1">'10 Кв ф'!$A$18:$T$716</definedName>
    <definedName name="Z_CE1E033E_FF00_49FF_86F8_A53BE3AEB0CB_.wvu.FilterData" localSheetId="0" hidden="1">'10 Кв ф'!$A$18:$T$747</definedName>
    <definedName name="Z_CE1E033E_FF00_49FF_86F8_A53BE3AEB0CB_.wvu.PrintArea" localSheetId="0" hidden="1">'10 Кв ф'!$A$1:$T$747</definedName>
    <definedName name="Z_CE1E033E_FF00_49FF_86F8_A53BE3AEB0CB_.wvu.Rows" localSheetId="0" hidden="1">'10 Кв ф'!$12:$13</definedName>
    <definedName name="Z_D2373A93_A74A_4F74_898B_4F2E2B0E4C0B_.wvu.FilterData" localSheetId="0" hidden="1">'10 Кв ф'!$A$18:$T$747</definedName>
    <definedName name="Z_D2CBDC49_B9AD_49DF_A2DD_0C0CEC3CCF43_.wvu.FilterData" localSheetId="0" hidden="1">'10 Кв ф'!$A$18:$T$716</definedName>
    <definedName name="Z_D65DB3B3_D583_4A50_96A0_49F0BFBC42FA_.wvu.FilterData" localSheetId="0" hidden="1">'10 Кв ф'!$A$18:$T$747</definedName>
    <definedName name="Z_D6D9C024_8179_4E41_8196_D59861ADD944_.wvu.FilterData" localSheetId="0" hidden="1">'10 Кв ф'!$A$18:$T$747</definedName>
    <definedName name="Z_D8A1492F_0E32_4C4E_B90C_4EE6AF3DB003_.wvu.FilterData" localSheetId="0" hidden="1">'10 Кв ф'!$A$18:$T$18</definedName>
    <definedName name="Z_DC64EED4_A191_4298_87E4_64E85FD8D110_.wvu.FilterData" localSheetId="0" hidden="1">'10 Кв ф'!$A$18:$T$716</definedName>
    <definedName name="Z_DD79EF37_1308_44D2_981A_C28745460F44_.wvu.FilterData" localSheetId="0" hidden="1">'10 Кв ф'!$A$18:$T$716</definedName>
    <definedName name="Z_DDAC970E_030F_4B51_AB9C_405787409F8D_.wvu.FilterData" localSheetId="0" hidden="1">'10 Кв ф'!$A$18:$T$18</definedName>
    <definedName name="Z_E104860A_A3B7_4FDF_8BAB_6F219D9D3E8F_.wvu.FilterData" localSheetId="0" hidden="1">'10 Кв ф'!$A$18:$T$747</definedName>
    <definedName name="Z_E104860A_A3B7_4FDF_8BAB_6F219D9D3E8F_.wvu.PrintArea" localSheetId="0" hidden="1">'10 Кв ф'!$A$1:$T$747</definedName>
    <definedName name="Z_E104860A_A3B7_4FDF_8BAB_6F219D9D3E8F_.wvu.Rows" localSheetId="0" hidden="1">'10 Кв ф'!$12:$13</definedName>
    <definedName name="Z_E411A018_3262_426B_992B_D639BDC47809_.wvu.FilterData" localSheetId="0" hidden="1">'10 Кв ф'!$A$18:$T$716</definedName>
    <definedName name="Z_E65E1C7B_B53B_4B88_8602_A3F4B4E3D382_.wvu.FilterData" localSheetId="0" hidden="1">'10 Кв ф'!$A$18:$T$747</definedName>
    <definedName name="Z_E8944C33_CF35_4790_9FEB_7204E02DE563_.wvu.FilterData" localSheetId="0" hidden="1">'10 Кв ф'!$A$18:$T$747</definedName>
    <definedName name="Z_E8944C33_CF35_4790_9FEB_7204E02DE563_.wvu.PrintArea" localSheetId="0" hidden="1">'10 Кв ф'!$A$1:$T$747</definedName>
    <definedName name="Z_EBE17BEF_ADE5_48A1_B3B0_13D095BC5397_.wvu.FilterData" localSheetId="0" hidden="1">'10 Кв ф'!$A$18:$T$716</definedName>
    <definedName name="Z_EF664B56_5069_481F_BF03_744F9121EDA1_.wvu.FilterData" localSheetId="0" hidden="1">'10 Кв ф'!$A$19:$T$716</definedName>
    <definedName name="Z_F5250458_B3DA_4BC9_8608_3E38DAC94C38_.wvu.FilterData" localSheetId="0" hidden="1">'10 Кв ф'!$A$18:$T$716</definedName>
    <definedName name="Z_F542FC93_15B6_4F75_8CE6_13289B723FF3_.wvu.FilterData" localSheetId="0" hidden="1">'10 Кв ф'!$A$18:$T$715</definedName>
    <definedName name="Z_FF811F01_18A2_472F_A2B1_C8CB4F7C4144_.wvu.FilterData" localSheetId="0" hidden="1">'10 Кв ф'!$A$18:$T$715</definedName>
    <definedName name="Z_FFD7E54C_3584_445D_916C_CB13835F8BCF_.wvu.FilterData" localSheetId="0" hidden="1">'10 Кв ф'!$A$18:$T$716</definedName>
    <definedName name="_xlnm.Print_Area" localSheetId="0">'10 Кв ф'!$A$1:$T$750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50" i="1" l="1"/>
  <c r="R750" i="1" s="1"/>
  <c r="G750" i="1"/>
  <c r="F750" i="1"/>
  <c r="H749" i="1"/>
  <c r="H748" i="1"/>
  <c r="R748" i="1" s="1"/>
  <c r="G748" i="1"/>
  <c r="G747" i="1" s="1"/>
  <c r="F748" i="1"/>
  <c r="Q748" i="1" s="1"/>
  <c r="R747" i="1"/>
  <c r="P747" i="1"/>
  <c r="O747" i="1"/>
  <c r="N747" i="1"/>
  <c r="M747" i="1"/>
  <c r="L747" i="1"/>
  <c r="K747" i="1"/>
  <c r="J747" i="1"/>
  <c r="I747" i="1"/>
  <c r="F747" i="1"/>
  <c r="E747" i="1"/>
  <c r="D747" i="1"/>
  <c r="R745" i="1"/>
  <c r="R744" i="1" s="1"/>
  <c r="R740" i="1" s="1"/>
  <c r="H745" i="1"/>
  <c r="G745" i="1"/>
  <c r="G744" i="1" s="1"/>
  <c r="G740" i="1" s="1"/>
  <c r="F745" i="1"/>
  <c r="Q745" i="1" s="1"/>
  <c r="Q744" i="1" s="1"/>
  <c r="Q740" i="1" s="1"/>
  <c r="P744" i="1"/>
  <c r="P740" i="1" s="1"/>
  <c r="O744" i="1"/>
  <c r="O740" i="1" s="1"/>
  <c r="N744" i="1"/>
  <c r="N740" i="1" s="1"/>
  <c r="M744" i="1"/>
  <c r="L744" i="1"/>
  <c r="L740" i="1" s="1"/>
  <c r="K744" i="1"/>
  <c r="K740" i="1" s="1"/>
  <c r="J744" i="1"/>
  <c r="J740" i="1" s="1"/>
  <c r="I744" i="1"/>
  <c r="I740" i="1" s="1"/>
  <c r="E744" i="1"/>
  <c r="E740" i="1" s="1"/>
  <c r="D744" i="1"/>
  <c r="M740" i="1"/>
  <c r="D740" i="1"/>
  <c r="R734" i="1"/>
  <c r="R733" i="1" s="1"/>
  <c r="Q734" i="1"/>
  <c r="Q733" i="1" s="1"/>
  <c r="P734" i="1"/>
  <c r="P733" i="1" s="1"/>
  <c r="O734" i="1"/>
  <c r="O733" i="1" s="1"/>
  <c r="N734" i="1"/>
  <c r="N733" i="1" s="1"/>
  <c r="M734" i="1"/>
  <c r="L734" i="1"/>
  <c r="L733" i="1" s="1"/>
  <c r="K734" i="1"/>
  <c r="K733" i="1" s="1"/>
  <c r="J734" i="1"/>
  <c r="J733" i="1" s="1"/>
  <c r="I734" i="1"/>
  <c r="H734" i="1"/>
  <c r="G734" i="1"/>
  <c r="G733" i="1" s="1"/>
  <c r="F734" i="1"/>
  <c r="F733" i="1" s="1"/>
  <c r="E734" i="1"/>
  <c r="M733" i="1"/>
  <c r="I733" i="1"/>
  <c r="E733" i="1"/>
  <c r="H732" i="1"/>
  <c r="H731" i="1"/>
  <c r="G731" i="1"/>
  <c r="F731" i="1"/>
  <c r="H730" i="1"/>
  <c r="G730" i="1"/>
  <c r="F730" i="1"/>
  <c r="Q730" i="1" s="1"/>
  <c r="H729" i="1"/>
  <c r="G729" i="1"/>
  <c r="F729" i="1"/>
  <c r="H728" i="1"/>
  <c r="G728" i="1"/>
  <c r="F728" i="1"/>
  <c r="P727" i="1"/>
  <c r="P723" i="1" s="1"/>
  <c r="O727" i="1"/>
  <c r="O723" i="1" s="1"/>
  <c r="N727" i="1"/>
  <c r="N723" i="1" s="1"/>
  <c r="M727" i="1"/>
  <c r="M723" i="1" s="1"/>
  <c r="L727" i="1"/>
  <c r="K727" i="1"/>
  <c r="K723" i="1" s="1"/>
  <c r="J727" i="1"/>
  <c r="J723" i="1" s="1"/>
  <c r="I727" i="1"/>
  <c r="I723" i="1" s="1"/>
  <c r="E727" i="1"/>
  <c r="E723" i="1" s="1"/>
  <c r="D727" i="1"/>
  <c r="D723" i="1" s="1"/>
  <c r="H722" i="1"/>
  <c r="G722" i="1"/>
  <c r="G721" i="1" s="1"/>
  <c r="G717" i="1" s="1"/>
  <c r="F722" i="1"/>
  <c r="P721" i="1"/>
  <c r="P717" i="1" s="1"/>
  <c r="O721" i="1"/>
  <c r="O717" i="1" s="1"/>
  <c r="N721" i="1"/>
  <c r="N717" i="1" s="1"/>
  <c r="M721" i="1"/>
  <c r="L721" i="1"/>
  <c r="K721" i="1"/>
  <c r="K717" i="1" s="1"/>
  <c r="J721" i="1"/>
  <c r="J717" i="1" s="1"/>
  <c r="I721" i="1"/>
  <c r="F721" i="1"/>
  <c r="F717" i="1" s="1"/>
  <c r="E721" i="1"/>
  <c r="E717" i="1" s="1"/>
  <c r="D721" i="1"/>
  <c r="D717" i="1" s="1"/>
  <c r="M717" i="1"/>
  <c r="L717" i="1"/>
  <c r="I717" i="1"/>
  <c r="R710" i="1"/>
  <c r="Q710" i="1"/>
  <c r="P710" i="1"/>
  <c r="O710" i="1"/>
  <c r="N710" i="1"/>
  <c r="M710" i="1"/>
  <c r="L710" i="1"/>
  <c r="K710" i="1"/>
  <c r="J710" i="1"/>
  <c r="I710" i="1"/>
  <c r="H710" i="1"/>
  <c r="G710" i="1"/>
  <c r="F710" i="1"/>
  <c r="E710" i="1"/>
  <c r="D710" i="1"/>
  <c r="R707" i="1"/>
  <c r="Q707" i="1"/>
  <c r="P707" i="1"/>
  <c r="O707" i="1"/>
  <c r="N707" i="1"/>
  <c r="M707" i="1"/>
  <c r="L707" i="1"/>
  <c r="K707" i="1"/>
  <c r="J707" i="1"/>
  <c r="I707" i="1"/>
  <c r="H707" i="1"/>
  <c r="G707" i="1"/>
  <c r="F707" i="1"/>
  <c r="E707" i="1"/>
  <c r="D707" i="1"/>
  <c r="R704" i="1"/>
  <c r="Q704" i="1"/>
  <c r="P704" i="1"/>
  <c r="O704" i="1"/>
  <c r="N704" i="1"/>
  <c r="M704" i="1"/>
  <c r="L704" i="1"/>
  <c r="K704" i="1"/>
  <c r="J704" i="1"/>
  <c r="I704" i="1"/>
  <c r="H704" i="1"/>
  <c r="G704" i="1"/>
  <c r="F704" i="1"/>
  <c r="E704" i="1"/>
  <c r="D704" i="1"/>
  <c r="H701" i="1"/>
  <c r="H700" i="1"/>
  <c r="H699" i="1"/>
  <c r="H698" i="1"/>
  <c r="H697" i="1"/>
  <c r="H696" i="1"/>
  <c r="H695" i="1"/>
  <c r="H694" i="1"/>
  <c r="H693" i="1"/>
  <c r="G693" i="1"/>
  <c r="F693" i="1"/>
  <c r="H692" i="1"/>
  <c r="G692" i="1"/>
  <c r="F692" i="1"/>
  <c r="H691" i="1"/>
  <c r="G691" i="1"/>
  <c r="F691" i="1"/>
  <c r="H690" i="1"/>
  <c r="R690" i="1" s="1"/>
  <c r="G690" i="1"/>
  <c r="F690" i="1"/>
  <c r="H689" i="1"/>
  <c r="G689" i="1"/>
  <c r="F689" i="1"/>
  <c r="H688" i="1"/>
  <c r="G688" i="1"/>
  <c r="F688" i="1"/>
  <c r="Q687" i="1"/>
  <c r="H687" i="1"/>
  <c r="G687" i="1"/>
  <c r="F687" i="1"/>
  <c r="R686" i="1"/>
  <c r="H686" i="1"/>
  <c r="G686" i="1"/>
  <c r="F686" i="1"/>
  <c r="H685" i="1"/>
  <c r="G685" i="1"/>
  <c r="F685" i="1"/>
  <c r="H684" i="1"/>
  <c r="G684" i="1"/>
  <c r="F684" i="1"/>
  <c r="H683" i="1"/>
  <c r="G683" i="1"/>
  <c r="F683" i="1"/>
  <c r="Q683" i="1" s="1"/>
  <c r="H682" i="1"/>
  <c r="G682" i="1"/>
  <c r="F682" i="1"/>
  <c r="H681" i="1"/>
  <c r="G681" i="1"/>
  <c r="F681" i="1"/>
  <c r="H680" i="1"/>
  <c r="G680" i="1"/>
  <c r="F680" i="1"/>
  <c r="H679" i="1"/>
  <c r="G679" i="1"/>
  <c r="F679" i="1"/>
  <c r="Q679" i="1" s="1"/>
  <c r="H678" i="1"/>
  <c r="G678" i="1"/>
  <c r="F678" i="1"/>
  <c r="H677" i="1"/>
  <c r="G677" i="1"/>
  <c r="F677" i="1"/>
  <c r="H676" i="1"/>
  <c r="G676" i="1"/>
  <c r="F676" i="1"/>
  <c r="H675" i="1"/>
  <c r="G675" i="1"/>
  <c r="F675" i="1"/>
  <c r="Q675" i="1" s="1"/>
  <c r="H674" i="1"/>
  <c r="G674" i="1"/>
  <c r="F674" i="1"/>
  <c r="H673" i="1"/>
  <c r="H672" i="1"/>
  <c r="P671" i="1"/>
  <c r="O671" i="1"/>
  <c r="N671" i="1"/>
  <c r="M671" i="1"/>
  <c r="L671" i="1"/>
  <c r="K671" i="1"/>
  <c r="J671" i="1"/>
  <c r="I671" i="1"/>
  <c r="E671" i="1"/>
  <c r="D671" i="1"/>
  <c r="H669" i="1"/>
  <c r="R668" i="1"/>
  <c r="R664" i="1" s="1"/>
  <c r="Q668" i="1"/>
  <c r="P668" i="1"/>
  <c r="P664" i="1" s="1"/>
  <c r="O668" i="1"/>
  <c r="O664" i="1" s="1"/>
  <c r="N668" i="1"/>
  <c r="M668" i="1"/>
  <c r="M664" i="1" s="1"/>
  <c r="L668" i="1"/>
  <c r="K668" i="1"/>
  <c r="K664" i="1" s="1"/>
  <c r="J668" i="1"/>
  <c r="J664" i="1" s="1"/>
  <c r="I668" i="1"/>
  <c r="I664" i="1" s="1"/>
  <c r="G668" i="1"/>
  <c r="G664" i="1" s="1"/>
  <c r="F668" i="1"/>
  <c r="F664" i="1" s="1"/>
  <c r="E668" i="1"/>
  <c r="E664" i="1" s="1"/>
  <c r="D668" i="1"/>
  <c r="D664" i="1" s="1"/>
  <c r="Q664" i="1"/>
  <c r="N664" i="1"/>
  <c r="L664" i="1"/>
  <c r="R658" i="1"/>
  <c r="Q658" i="1"/>
  <c r="Q657" i="1" s="1"/>
  <c r="P658" i="1"/>
  <c r="P657" i="1" s="1"/>
  <c r="O658" i="1"/>
  <c r="O657" i="1" s="1"/>
  <c r="N658" i="1"/>
  <c r="M658" i="1"/>
  <c r="M657" i="1" s="1"/>
  <c r="L658" i="1"/>
  <c r="L657" i="1" s="1"/>
  <c r="K658" i="1"/>
  <c r="K657" i="1" s="1"/>
  <c r="J658" i="1"/>
  <c r="I658" i="1"/>
  <c r="I657" i="1" s="1"/>
  <c r="H658" i="1"/>
  <c r="H657" i="1" s="1"/>
  <c r="G658" i="1"/>
  <c r="G657" i="1" s="1"/>
  <c r="F658" i="1"/>
  <c r="E658" i="1"/>
  <c r="E657" i="1" s="1"/>
  <c r="R657" i="1"/>
  <c r="N657" i="1"/>
  <c r="J657" i="1"/>
  <c r="F657" i="1"/>
  <c r="D657" i="1"/>
  <c r="H656" i="1"/>
  <c r="H655" i="1"/>
  <c r="H654" i="1"/>
  <c r="H653" i="1"/>
  <c r="H652" i="1"/>
  <c r="H651" i="1"/>
  <c r="G651" i="1"/>
  <c r="F651" i="1"/>
  <c r="H650" i="1"/>
  <c r="G650" i="1"/>
  <c r="F650" i="1"/>
  <c r="H649" i="1"/>
  <c r="R649" i="1" s="1"/>
  <c r="G649" i="1"/>
  <c r="F649" i="1"/>
  <c r="H648" i="1"/>
  <c r="R648" i="1" s="1"/>
  <c r="G648" i="1"/>
  <c r="F648" i="1"/>
  <c r="Q648" i="1" s="1"/>
  <c r="H647" i="1"/>
  <c r="G647" i="1"/>
  <c r="F647" i="1"/>
  <c r="H646" i="1"/>
  <c r="H645" i="1"/>
  <c r="R645" i="1" s="1"/>
  <c r="S645" i="1" s="1"/>
  <c r="G645" i="1"/>
  <c r="F645" i="1"/>
  <c r="H644" i="1"/>
  <c r="R643" i="1"/>
  <c r="H643" i="1"/>
  <c r="G643" i="1"/>
  <c r="F643" i="1"/>
  <c r="H642" i="1"/>
  <c r="G642" i="1"/>
  <c r="F642" i="1"/>
  <c r="H641" i="1"/>
  <c r="R641" i="1" s="1"/>
  <c r="G641" i="1"/>
  <c r="F641" i="1"/>
  <c r="H640" i="1"/>
  <c r="R640" i="1" s="1"/>
  <c r="G640" i="1"/>
  <c r="F640" i="1"/>
  <c r="P639" i="1"/>
  <c r="O639" i="1"/>
  <c r="N639" i="1"/>
  <c r="M639" i="1"/>
  <c r="L639" i="1"/>
  <c r="K639" i="1"/>
  <c r="J639" i="1"/>
  <c r="I639" i="1"/>
  <c r="E639" i="1"/>
  <c r="D639" i="1"/>
  <c r="H638" i="1"/>
  <c r="R638" i="1" s="1"/>
  <c r="R637" i="1" s="1"/>
  <c r="G638" i="1"/>
  <c r="G637" i="1" s="1"/>
  <c r="F638" i="1"/>
  <c r="Q638" i="1" s="1"/>
  <c r="Q637" i="1" s="1"/>
  <c r="P637" i="1"/>
  <c r="O637" i="1"/>
  <c r="N637" i="1"/>
  <c r="M637" i="1"/>
  <c r="L637" i="1"/>
  <c r="K637" i="1"/>
  <c r="J637" i="1"/>
  <c r="I637" i="1"/>
  <c r="H637" i="1"/>
  <c r="E637" i="1"/>
  <c r="D637" i="1"/>
  <c r="H636" i="1"/>
  <c r="R635" i="1"/>
  <c r="Q635" i="1"/>
  <c r="P635" i="1"/>
  <c r="O635" i="1"/>
  <c r="N635" i="1"/>
  <c r="M635" i="1"/>
  <c r="L635" i="1"/>
  <c r="K635" i="1"/>
  <c r="J635" i="1"/>
  <c r="I635" i="1"/>
  <c r="G635" i="1"/>
  <c r="F635" i="1"/>
  <c r="E635" i="1"/>
  <c r="D635" i="1"/>
  <c r="H634" i="1"/>
  <c r="H633" i="1"/>
  <c r="H632" i="1"/>
  <c r="H631" i="1"/>
  <c r="H630" i="1"/>
  <c r="G630" i="1"/>
  <c r="F630" i="1"/>
  <c r="Q630" i="1" s="1"/>
  <c r="H629" i="1"/>
  <c r="R629" i="1" s="1"/>
  <c r="S629" i="1" s="1"/>
  <c r="G629" i="1"/>
  <c r="F629" i="1"/>
  <c r="Q629" i="1" s="1"/>
  <c r="H628" i="1"/>
  <c r="R628" i="1" s="1"/>
  <c r="S628" i="1" s="1"/>
  <c r="G628" i="1"/>
  <c r="F628" i="1"/>
  <c r="H627" i="1"/>
  <c r="P626" i="1"/>
  <c r="O626" i="1"/>
  <c r="N626" i="1"/>
  <c r="M626" i="1"/>
  <c r="L626" i="1"/>
  <c r="K626" i="1"/>
  <c r="J626" i="1"/>
  <c r="I626" i="1"/>
  <c r="E626" i="1"/>
  <c r="E625" i="1" s="1"/>
  <c r="D626" i="1"/>
  <c r="H624" i="1"/>
  <c r="G624" i="1"/>
  <c r="F624" i="1"/>
  <c r="Q624" i="1" s="1"/>
  <c r="H623" i="1"/>
  <c r="R623" i="1" s="1"/>
  <c r="G623" i="1"/>
  <c r="F623" i="1"/>
  <c r="Q623" i="1" s="1"/>
  <c r="P622" i="1"/>
  <c r="O622" i="1"/>
  <c r="N622" i="1"/>
  <c r="M622" i="1"/>
  <c r="L622" i="1"/>
  <c r="K622" i="1"/>
  <c r="J622" i="1"/>
  <c r="I622" i="1"/>
  <c r="F622" i="1"/>
  <c r="E622" i="1"/>
  <c r="D622" i="1"/>
  <c r="H621" i="1"/>
  <c r="G621" i="1"/>
  <c r="G620" i="1" s="1"/>
  <c r="F621" i="1"/>
  <c r="P620" i="1"/>
  <c r="O620" i="1"/>
  <c r="N620" i="1"/>
  <c r="M620" i="1"/>
  <c r="L620" i="1"/>
  <c r="K620" i="1"/>
  <c r="J620" i="1"/>
  <c r="I620" i="1"/>
  <c r="E620" i="1"/>
  <c r="D620" i="1"/>
  <c r="H618" i="1"/>
  <c r="H617" i="1" s="1"/>
  <c r="G618" i="1"/>
  <c r="G617" i="1" s="1"/>
  <c r="F618" i="1"/>
  <c r="F617" i="1" s="1"/>
  <c r="P617" i="1"/>
  <c r="O617" i="1"/>
  <c r="N617" i="1"/>
  <c r="M617" i="1"/>
  <c r="L617" i="1"/>
  <c r="K617" i="1"/>
  <c r="J617" i="1"/>
  <c r="I617" i="1"/>
  <c r="I616" i="1" s="1"/>
  <c r="E617" i="1"/>
  <c r="E616" i="1" s="1"/>
  <c r="D617" i="1"/>
  <c r="M616" i="1"/>
  <c r="R609" i="1"/>
  <c r="Q609" i="1"/>
  <c r="P609" i="1"/>
  <c r="O609" i="1"/>
  <c r="N609" i="1"/>
  <c r="M609" i="1"/>
  <c r="L609" i="1"/>
  <c r="K609" i="1"/>
  <c r="J609" i="1"/>
  <c r="I609" i="1"/>
  <c r="H609" i="1"/>
  <c r="G609" i="1"/>
  <c r="F609" i="1"/>
  <c r="E609" i="1"/>
  <c r="D609" i="1"/>
  <c r="R606" i="1"/>
  <c r="Q606" i="1"/>
  <c r="P606" i="1"/>
  <c r="O606" i="1"/>
  <c r="N606" i="1"/>
  <c r="M606" i="1"/>
  <c r="L606" i="1"/>
  <c r="K606" i="1"/>
  <c r="J606" i="1"/>
  <c r="I606" i="1"/>
  <c r="H606" i="1"/>
  <c r="G606" i="1"/>
  <c r="F606" i="1"/>
  <c r="E606" i="1"/>
  <c r="H605" i="1"/>
  <c r="R604" i="1"/>
  <c r="R602" i="1" s="1"/>
  <c r="Q604" i="1"/>
  <c r="Q602" i="1" s="1"/>
  <c r="P604" i="1"/>
  <c r="P602" i="1" s="1"/>
  <c r="O604" i="1"/>
  <c r="O602" i="1" s="1"/>
  <c r="N604" i="1"/>
  <c r="N602" i="1" s="1"/>
  <c r="M604" i="1"/>
  <c r="M602" i="1" s="1"/>
  <c r="L604" i="1"/>
  <c r="L602" i="1" s="1"/>
  <c r="K604" i="1"/>
  <c r="K602" i="1" s="1"/>
  <c r="J604" i="1"/>
  <c r="I604" i="1"/>
  <c r="I602" i="1" s="1"/>
  <c r="G604" i="1"/>
  <c r="G602" i="1" s="1"/>
  <c r="F604" i="1"/>
  <c r="E604" i="1"/>
  <c r="E602" i="1" s="1"/>
  <c r="D604" i="1"/>
  <c r="D602" i="1" s="1"/>
  <c r="J602" i="1"/>
  <c r="F602" i="1"/>
  <c r="H599" i="1"/>
  <c r="R599" i="1" s="1"/>
  <c r="G599" i="1"/>
  <c r="F599" i="1"/>
  <c r="H598" i="1"/>
  <c r="H597" i="1"/>
  <c r="H596" i="1"/>
  <c r="H595" i="1"/>
  <c r="H594" i="1"/>
  <c r="H593" i="1"/>
  <c r="H592" i="1"/>
  <c r="H591" i="1"/>
  <c r="H590" i="1"/>
  <c r="H589" i="1"/>
  <c r="G589" i="1"/>
  <c r="F589" i="1"/>
  <c r="H588" i="1"/>
  <c r="G588" i="1"/>
  <c r="F588" i="1"/>
  <c r="H587" i="1"/>
  <c r="G587" i="1"/>
  <c r="F587" i="1"/>
  <c r="H586" i="1"/>
  <c r="G586" i="1"/>
  <c r="F586" i="1"/>
  <c r="H585" i="1"/>
  <c r="G585" i="1"/>
  <c r="F585" i="1"/>
  <c r="H584" i="1"/>
  <c r="G584" i="1"/>
  <c r="F584" i="1"/>
  <c r="H583" i="1"/>
  <c r="G583" i="1"/>
  <c r="F583" i="1"/>
  <c r="H582" i="1"/>
  <c r="G582" i="1"/>
  <c r="F582" i="1"/>
  <c r="H581" i="1"/>
  <c r="G581" i="1"/>
  <c r="F581" i="1"/>
  <c r="H580" i="1"/>
  <c r="G580" i="1"/>
  <c r="F580" i="1"/>
  <c r="H579" i="1"/>
  <c r="G579" i="1"/>
  <c r="F579" i="1"/>
  <c r="H578" i="1"/>
  <c r="G578" i="1"/>
  <c r="F578" i="1"/>
  <c r="H577" i="1"/>
  <c r="G577" i="1"/>
  <c r="F577" i="1"/>
  <c r="H576" i="1"/>
  <c r="G576" i="1"/>
  <c r="F576" i="1"/>
  <c r="H575" i="1"/>
  <c r="H574" i="1"/>
  <c r="G574" i="1"/>
  <c r="F574" i="1"/>
  <c r="H573" i="1"/>
  <c r="G573" i="1"/>
  <c r="F573" i="1"/>
  <c r="H572" i="1"/>
  <c r="G572" i="1"/>
  <c r="F572" i="1"/>
  <c r="H571" i="1"/>
  <c r="G571" i="1"/>
  <c r="F571" i="1"/>
  <c r="H570" i="1"/>
  <c r="G570" i="1"/>
  <c r="F570" i="1"/>
  <c r="Q570" i="1" s="1"/>
  <c r="H569" i="1"/>
  <c r="G569" i="1"/>
  <c r="F569" i="1"/>
  <c r="H568" i="1"/>
  <c r="G568" i="1"/>
  <c r="F568" i="1"/>
  <c r="H567" i="1"/>
  <c r="G567" i="1"/>
  <c r="F567" i="1"/>
  <c r="H566" i="1"/>
  <c r="G566" i="1"/>
  <c r="F566" i="1"/>
  <c r="H565" i="1"/>
  <c r="R565" i="1" s="1"/>
  <c r="G565" i="1"/>
  <c r="F565" i="1"/>
  <c r="H564" i="1"/>
  <c r="G564" i="1"/>
  <c r="F564" i="1"/>
  <c r="Q564" i="1" s="1"/>
  <c r="H563" i="1"/>
  <c r="R563" i="1" s="1"/>
  <c r="G563" i="1"/>
  <c r="F563" i="1"/>
  <c r="Q563" i="1" s="1"/>
  <c r="H562" i="1"/>
  <c r="G562" i="1"/>
  <c r="F562" i="1"/>
  <c r="H561" i="1"/>
  <c r="H560" i="1"/>
  <c r="G560" i="1"/>
  <c r="F560" i="1"/>
  <c r="H559" i="1"/>
  <c r="G559" i="1"/>
  <c r="F559" i="1"/>
  <c r="H558" i="1"/>
  <c r="G558" i="1"/>
  <c r="F558" i="1"/>
  <c r="H557" i="1"/>
  <c r="G557" i="1"/>
  <c r="F557" i="1"/>
  <c r="H556" i="1"/>
  <c r="G556" i="1"/>
  <c r="F556" i="1"/>
  <c r="H555" i="1"/>
  <c r="R555" i="1" s="1"/>
  <c r="G555" i="1"/>
  <c r="F555" i="1"/>
  <c r="H554" i="1"/>
  <c r="G554" i="1"/>
  <c r="F554" i="1"/>
  <c r="H553" i="1"/>
  <c r="G553" i="1"/>
  <c r="F553" i="1"/>
  <c r="H552" i="1"/>
  <c r="G552" i="1"/>
  <c r="F552" i="1"/>
  <c r="H551" i="1"/>
  <c r="G551" i="1"/>
  <c r="F551" i="1"/>
  <c r="H550" i="1"/>
  <c r="G550" i="1"/>
  <c r="F550" i="1"/>
  <c r="H549" i="1"/>
  <c r="G549" i="1"/>
  <c r="F549" i="1"/>
  <c r="H548" i="1"/>
  <c r="G548" i="1"/>
  <c r="F548" i="1"/>
  <c r="H547" i="1"/>
  <c r="R547" i="1" s="1"/>
  <c r="G547" i="1"/>
  <c r="F547" i="1"/>
  <c r="H546" i="1"/>
  <c r="R546" i="1" s="1"/>
  <c r="G546" i="1"/>
  <c r="F546" i="1"/>
  <c r="H545" i="1"/>
  <c r="R545" i="1" s="1"/>
  <c r="G545" i="1"/>
  <c r="F545" i="1"/>
  <c r="H544" i="1"/>
  <c r="R544" i="1" s="1"/>
  <c r="G544" i="1"/>
  <c r="F544" i="1"/>
  <c r="H543" i="1"/>
  <c r="R543" i="1" s="1"/>
  <c r="G543" i="1"/>
  <c r="F543" i="1"/>
  <c r="H542" i="1"/>
  <c r="R542" i="1" s="1"/>
  <c r="G542" i="1"/>
  <c r="F542" i="1"/>
  <c r="H541" i="1"/>
  <c r="R541" i="1" s="1"/>
  <c r="G541" i="1"/>
  <c r="F541" i="1"/>
  <c r="H540" i="1"/>
  <c r="R540" i="1" s="1"/>
  <c r="G540" i="1"/>
  <c r="F540" i="1"/>
  <c r="H539" i="1"/>
  <c r="R539" i="1" s="1"/>
  <c r="G539" i="1"/>
  <c r="F539" i="1"/>
  <c r="H538" i="1"/>
  <c r="H537" i="1"/>
  <c r="G537" i="1"/>
  <c r="F537" i="1"/>
  <c r="H536" i="1"/>
  <c r="G536" i="1"/>
  <c r="F536" i="1"/>
  <c r="H535" i="1"/>
  <c r="G535" i="1"/>
  <c r="F535" i="1"/>
  <c r="Q535" i="1" s="1"/>
  <c r="H534" i="1"/>
  <c r="G534" i="1"/>
  <c r="F534" i="1"/>
  <c r="H533" i="1"/>
  <c r="G533" i="1"/>
  <c r="F533" i="1"/>
  <c r="H532" i="1"/>
  <c r="P531" i="1"/>
  <c r="O531" i="1"/>
  <c r="N531" i="1"/>
  <c r="M531" i="1"/>
  <c r="L531" i="1"/>
  <c r="K531" i="1"/>
  <c r="J531" i="1"/>
  <c r="I531" i="1"/>
  <c r="E531" i="1"/>
  <c r="D531" i="1"/>
  <c r="H529" i="1"/>
  <c r="R529" i="1" s="1"/>
  <c r="S529" i="1" s="1"/>
  <c r="G529" i="1"/>
  <c r="G528" i="1" s="1"/>
  <c r="G524" i="1" s="1"/>
  <c r="F529" i="1"/>
  <c r="Q529" i="1" s="1"/>
  <c r="Q528" i="1" s="1"/>
  <c r="Q524" i="1" s="1"/>
  <c r="P528" i="1"/>
  <c r="P524" i="1" s="1"/>
  <c r="O528" i="1"/>
  <c r="N528" i="1"/>
  <c r="N524" i="1" s="1"/>
  <c r="M528" i="1"/>
  <c r="M524" i="1" s="1"/>
  <c r="L528" i="1"/>
  <c r="L524" i="1" s="1"/>
  <c r="K528" i="1"/>
  <c r="J528" i="1"/>
  <c r="I528" i="1"/>
  <c r="I524" i="1" s="1"/>
  <c r="H528" i="1"/>
  <c r="H524" i="1" s="1"/>
  <c r="E528" i="1"/>
  <c r="D528" i="1"/>
  <c r="D524" i="1" s="1"/>
  <c r="O524" i="1"/>
  <c r="K524" i="1"/>
  <c r="J524" i="1"/>
  <c r="E524" i="1"/>
  <c r="R520" i="1"/>
  <c r="Q520" i="1"/>
  <c r="Q518" i="1" s="1"/>
  <c r="Q517" i="1" s="1"/>
  <c r="P520" i="1"/>
  <c r="P518" i="1" s="1"/>
  <c r="P517" i="1" s="1"/>
  <c r="O520" i="1"/>
  <c r="O518" i="1" s="1"/>
  <c r="O517" i="1" s="1"/>
  <c r="N520" i="1"/>
  <c r="N518" i="1" s="1"/>
  <c r="N517" i="1" s="1"/>
  <c r="M520" i="1"/>
  <c r="M518" i="1" s="1"/>
  <c r="M517" i="1" s="1"/>
  <c r="L520" i="1"/>
  <c r="L518" i="1" s="1"/>
  <c r="L517" i="1" s="1"/>
  <c r="K520" i="1"/>
  <c r="J520" i="1"/>
  <c r="I520" i="1"/>
  <c r="I518" i="1" s="1"/>
  <c r="I517" i="1" s="1"/>
  <c r="H520" i="1"/>
  <c r="G520" i="1"/>
  <c r="F520" i="1"/>
  <c r="F518" i="1" s="1"/>
  <c r="F517" i="1" s="1"/>
  <c r="E520" i="1"/>
  <c r="E518" i="1" s="1"/>
  <c r="E517" i="1" s="1"/>
  <c r="D520" i="1"/>
  <c r="D518" i="1" s="1"/>
  <c r="D517" i="1" s="1"/>
  <c r="R518" i="1"/>
  <c r="R517" i="1" s="1"/>
  <c r="K518" i="1"/>
  <c r="K517" i="1" s="1"/>
  <c r="J518" i="1"/>
  <c r="J517" i="1" s="1"/>
  <c r="G518" i="1"/>
  <c r="G517" i="1" s="1"/>
  <c r="H516" i="1"/>
  <c r="H515" i="1"/>
  <c r="H514" i="1"/>
  <c r="H513" i="1"/>
  <c r="H512" i="1"/>
  <c r="G512" i="1"/>
  <c r="F512" i="1"/>
  <c r="H511" i="1"/>
  <c r="G511" i="1"/>
  <c r="F511" i="1"/>
  <c r="H510" i="1"/>
  <c r="G510" i="1"/>
  <c r="F510" i="1"/>
  <c r="H509" i="1"/>
  <c r="H508" i="1"/>
  <c r="R508" i="1" s="1"/>
  <c r="G508" i="1"/>
  <c r="F508" i="1"/>
  <c r="Q508" i="1" s="1"/>
  <c r="H507" i="1"/>
  <c r="H506" i="1"/>
  <c r="G506" i="1"/>
  <c r="F506" i="1"/>
  <c r="H505" i="1"/>
  <c r="H504" i="1"/>
  <c r="G504" i="1"/>
  <c r="F504" i="1"/>
  <c r="H503" i="1"/>
  <c r="G503" i="1"/>
  <c r="F503" i="1"/>
  <c r="H502" i="1"/>
  <c r="R502" i="1" s="1"/>
  <c r="G502" i="1"/>
  <c r="F502" i="1"/>
  <c r="H501" i="1"/>
  <c r="H500" i="1"/>
  <c r="R500" i="1" s="1"/>
  <c r="G500" i="1"/>
  <c r="F500" i="1"/>
  <c r="H499" i="1"/>
  <c r="G499" i="1"/>
  <c r="F499" i="1"/>
  <c r="Q499" i="1" s="1"/>
  <c r="H498" i="1"/>
  <c r="G498" i="1"/>
  <c r="F498" i="1"/>
  <c r="Q498" i="1" s="1"/>
  <c r="H497" i="1"/>
  <c r="G497" i="1"/>
  <c r="F497" i="1"/>
  <c r="H496" i="1"/>
  <c r="H495" i="1"/>
  <c r="G495" i="1"/>
  <c r="F495" i="1"/>
  <c r="H494" i="1"/>
  <c r="R494" i="1" s="1"/>
  <c r="S494" i="1" s="1"/>
  <c r="G494" i="1"/>
  <c r="F494" i="1"/>
  <c r="H493" i="1"/>
  <c r="H492" i="1"/>
  <c r="G492" i="1"/>
  <c r="F492" i="1"/>
  <c r="H491" i="1"/>
  <c r="G491" i="1"/>
  <c r="F491" i="1"/>
  <c r="Q491" i="1" s="1"/>
  <c r="H490" i="1"/>
  <c r="H489" i="1"/>
  <c r="G489" i="1"/>
  <c r="F489" i="1"/>
  <c r="H488" i="1"/>
  <c r="G488" i="1"/>
  <c r="F488" i="1"/>
  <c r="H487" i="1"/>
  <c r="R487" i="1" s="1"/>
  <c r="S487" i="1" s="1"/>
  <c r="G487" i="1"/>
  <c r="F487" i="1"/>
  <c r="H486" i="1"/>
  <c r="G486" i="1"/>
  <c r="F486" i="1"/>
  <c r="H485" i="1"/>
  <c r="G485" i="1"/>
  <c r="F485" i="1"/>
  <c r="H484" i="1"/>
  <c r="G484" i="1"/>
  <c r="F484" i="1"/>
  <c r="H483" i="1"/>
  <c r="G483" i="1"/>
  <c r="F483" i="1"/>
  <c r="H482" i="1"/>
  <c r="G482" i="1"/>
  <c r="F482" i="1"/>
  <c r="P481" i="1"/>
  <c r="O481" i="1"/>
  <c r="N481" i="1"/>
  <c r="M481" i="1"/>
  <c r="L481" i="1"/>
  <c r="K481" i="1"/>
  <c r="K438" i="1" s="1"/>
  <c r="J481" i="1"/>
  <c r="I481" i="1"/>
  <c r="E481" i="1"/>
  <c r="D481" i="1"/>
  <c r="H480" i="1"/>
  <c r="H479" i="1"/>
  <c r="H478" i="1"/>
  <c r="H477" i="1"/>
  <c r="G477" i="1"/>
  <c r="F477" i="1"/>
  <c r="H476" i="1"/>
  <c r="G476" i="1"/>
  <c r="F476" i="1"/>
  <c r="Q476" i="1" s="1"/>
  <c r="H475" i="1"/>
  <c r="H474" i="1"/>
  <c r="H473" i="1"/>
  <c r="H472" i="1"/>
  <c r="H471" i="1"/>
  <c r="H470" i="1"/>
  <c r="H469" i="1"/>
  <c r="H468" i="1"/>
  <c r="H467" i="1"/>
  <c r="H466" i="1"/>
  <c r="G466" i="1"/>
  <c r="F466" i="1"/>
  <c r="H465" i="1"/>
  <c r="H464" i="1"/>
  <c r="G464" i="1"/>
  <c r="F464" i="1"/>
  <c r="H463" i="1"/>
  <c r="G463" i="1"/>
  <c r="F463" i="1"/>
  <c r="H462" i="1"/>
  <c r="H461" i="1"/>
  <c r="G461" i="1"/>
  <c r="F461" i="1"/>
  <c r="Q461" i="1" s="1"/>
  <c r="H460" i="1"/>
  <c r="H459" i="1"/>
  <c r="G459" i="1"/>
  <c r="F459" i="1"/>
  <c r="Q459" i="1" s="1"/>
  <c r="H458" i="1"/>
  <c r="G458" i="1"/>
  <c r="F458" i="1"/>
  <c r="H457" i="1"/>
  <c r="G457" i="1"/>
  <c r="F457" i="1"/>
  <c r="H456" i="1"/>
  <c r="G456" i="1"/>
  <c r="F456" i="1"/>
  <c r="H455" i="1"/>
  <c r="G455" i="1"/>
  <c r="F455" i="1"/>
  <c r="Q455" i="1" s="1"/>
  <c r="H454" i="1"/>
  <c r="R454" i="1" s="1"/>
  <c r="S454" i="1" s="1"/>
  <c r="G454" i="1"/>
  <c r="F454" i="1"/>
  <c r="H453" i="1"/>
  <c r="H452" i="1"/>
  <c r="R452" i="1" s="1"/>
  <c r="G452" i="1"/>
  <c r="F452" i="1"/>
  <c r="H451" i="1"/>
  <c r="G451" i="1"/>
  <c r="F451" i="1"/>
  <c r="H450" i="1"/>
  <c r="P449" i="1"/>
  <c r="O449" i="1"/>
  <c r="N449" i="1"/>
  <c r="M449" i="1"/>
  <c r="L449" i="1"/>
  <c r="K449" i="1"/>
  <c r="J449" i="1"/>
  <c r="I449" i="1"/>
  <c r="E449" i="1"/>
  <c r="D449" i="1"/>
  <c r="H448" i="1"/>
  <c r="H447" i="1"/>
  <c r="R446" i="1"/>
  <c r="Q446" i="1"/>
  <c r="P446" i="1"/>
  <c r="O446" i="1"/>
  <c r="N446" i="1"/>
  <c r="M446" i="1"/>
  <c r="L446" i="1"/>
  <c r="K446" i="1"/>
  <c r="J446" i="1"/>
  <c r="I446" i="1"/>
  <c r="G446" i="1"/>
  <c r="F446" i="1"/>
  <c r="E446" i="1"/>
  <c r="D446" i="1"/>
  <c r="H445" i="1"/>
  <c r="H444" i="1"/>
  <c r="H443" i="1"/>
  <c r="G443" i="1"/>
  <c r="F443" i="1"/>
  <c r="H442" i="1"/>
  <c r="G442" i="1"/>
  <c r="F442" i="1"/>
  <c r="H441" i="1"/>
  <c r="H440" i="1"/>
  <c r="P439" i="1"/>
  <c r="O439" i="1"/>
  <c r="N439" i="1"/>
  <c r="M439" i="1"/>
  <c r="L439" i="1"/>
  <c r="K439" i="1"/>
  <c r="J439" i="1"/>
  <c r="I439" i="1"/>
  <c r="G439" i="1"/>
  <c r="E439" i="1"/>
  <c r="D439" i="1"/>
  <c r="H437" i="1"/>
  <c r="H436" i="1"/>
  <c r="H435" i="1"/>
  <c r="R434" i="1"/>
  <c r="R430" i="1" s="1"/>
  <c r="Q434" i="1"/>
  <c r="Q430" i="1" s="1"/>
  <c r="P434" i="1"/>
  <c r="O434" i="1"/>
  <c r="N434" i="1"/>
  <c r="N430" i="1" s="1"/>
  <c r="M434" i="1"/>
  <c r="M430" i="1" s="1"/>
  <c r="L434" i="1"/>
  <c r="K434" i="1"/>
  <c r="K430" i="1" s="1"/>
  <c r="J434" i="1"/>
  <c r="J430" i="1" s="1"/>
  <c r="I434" i="1"/>
  <c r="I430" i="1" s="1"/>
  <c r="G434" i="1"/>
  <c r="F434" i="1"/>
  <c r="F430" i="1" s="1"/>
  <c r="E434" i="1"/>
  <c r="E430" i="1" s="1"/>
  <c r="D434" i="1"/>
  <c r="D430" i="1" s="1"/>
  <c r="P430" i="1"/>
  <c r="O430" i="1"/>
  <c r="G430" i="1"/>
  <c r="H428" i="1"/>
  <c r="H427" i="1"/>
  <c r="H426" i="1"/>
  <c r="H425" i="1"/>
  <c r="R424" i="1"/>
  <c r="Q424" i="1"/>
  <c r="P424" i="1"/>
  <c r="O424" i="1"/>
  <c r="N424" i="1"/>
  <c r="M424" i="1"/>
  <c r="L424" i="1"/>
  <c r="K424" i="1"/>
  <c r="J424" i="1"/>
  <c r="I424" i="1"/>
  <c r="G424" i="1"/>
  <c r="F424" i="1"/>
  <c r="E424" i="1"/>
  <c r="D424" i="1"/>
  <c r="H422" i="1"/>
  <c r="H421" i="1"/>
  <c r="H420" i="1"/>
  <c r="H419" i="1"/>
  <c r="H418" i="1"/>
  <c r="H417" i="1"/>
  <c r="H416" i="1"/>
  <c r="H415" i="1"/>
  <c r="H414" i="1"/>
  <c r="H413" i="1"/>
  <c r="R412" i="1"/>
  <c r="Q412" i="1"/>
  <c r="P412" i="1"/>
  <c r="O412" i="1"/>
  <c r="N412" i="1"/>
  <c r="M412" i="1"/>
  <c r="L412" i="1"/>
  <c r="K412" i="1"/>
  <c r="J412" i="1"/>
  <c r="I412" i="1"/>
  <c r="G412" i="1"/>
  <c r="F412" i="1"/>
  <c r="E412" i="1"/>
  <c r="D412" i="1"/>
  <c r="H410" i="1"/>
  <c r="H409" i="1"/>
  <c r="H408" i="1"/>
  <c r="R407" i="1"/>
  <c r="Q407" i="1"/>
  <c r="P407" i="1"/>
  <c r="O407" i="1"/>
  <c r="O406" i="1" s="1"/>
  <c r="O399" i="1" s="1"/>
  <c r="N407" i="1"/>
  <c r="M407" i="1"/>
  <c r="L407" i="1"/>
  <c r="K407" i="1"/>
  <c r="J407" i="1"/>
  <c r="I407" i="1"/>
  <c r="G407" i="1"/>
  <c r="F407" i="1"/>
  <c r="E407" i="1"/>
  <c r="D407" i="1"/>
  <c r="J406" i="1"/>
  <c r="J399" i="1" s="1"/>
  <c r="H397" i="1"/>
  <c r="H396" i="1"/>
  <c r="H395" i="1"/>
  <c r="H394" i="1"/>
  <c r="R394" i="1" s="1"/>
  <c r="G394" i="1"/>
  <c r="F394" i="1"/>
  <c r="H393" i="1"/>
  <c r="G393" i="1"/>
  <c r="F393" i="1"/>
  <c r="H392" i="1"/>
  <c r="R392" i="1" s="1"/>
  <c r="G392" i="1"/>
  <c r="F392" i="1"/>
  <c r="Q392" i="1" s="1"/>
  <c r="H391" i="1"/>
  <c r="R391" i="1" s="1"/>
  <c r="G391" i="1"/>
  <c r="F391" i="1"/>
  <c r="Q391" i="1" s="1"/>
  <c r="H390" i="1"/>
  <c r="G390" i="1"/>
  <c r="F390" i="1"/>
  <c r="H389" i="1"/>
  <c r="R389" i="1" s="1"/>
  <c r="G389" i="1"/>
  <c r="F389" i="1"/>
  <c r="H388" i="1"/>
  <c r="G388" i="1"/>
  <c r="F388" i="1"/>
  <c r="H387" i="1"/>
  <c r="G387" i="1"/>
  <c r="F387" i="1"/>
  <c r="H386" i="1"/>
  <c r="R386" i="1" s="1"/>
  <c r="G386" i="1"/>
  <c r="F386" i="1"/>
  <c r="H385" i="1"/>
  <c r="G385" i="1"/>
  <c r="F385" i="1"/>
  <c r="H384" i="1"/>
  <c r="G384" i="1"/>
  <c r="F384" i="1"/>
  <c r="Q384" i="1" s="1"/>
  <c r="H383" i="1"/>
  <c r="G383" i="1"/>
  <c r="F383" i="1"/>
  <c r="H382" i="1"/>
  <c r="G382" i="1"/>
  <c r="F382" i="1"/>
  <c r="H381" i="1"/>
  <c r="G381" i="1"/>
  <c r="F381" i="1"/>
  <c r="P380" i="1"/>
  <c r="O380" i="1"/>
  <c r="N380" i="1"/>
  <c r="M380" i="1"/>
  <c r="L380" i="1"/>
  <c r="K380" i="1"/>
  <c r="J380" i="1"/>
  <c r="I380" i="1"/>
  <c r="E380" i="1"/>
  <c r="D380" i="1"/>
  <c r="H378" i="1"/>
  <c r="H377" i="1" s="1"/>
  <c r="G378" i="1"/>
  <c r="G377" i="1" s="1"/>
  <c r="F378" i="1"/>
  <c r="P377" i="1"/>
  <c r="O377" i="1"/>
  <c r="N377" i="1"/>
  <c r="M377" i="1"/>
  <c r="L377" i="1"/>
  <c r="K377" i="1"/>
  <c r="J377" i="1"/>
  <c r="I377" i="1"/>
  <c r="E377" i="1"/>
  <c r="D377" i="1"/>
  <c r="H376" i="1"/>
  <c r="H375" i="1" s="1"/>
  <c r="R375" i="1"/>
  <c r="Q375" i="1"/>
  <c r="P375" i="1"/>
  <c r="P372" i="1" s="1"/>
  <c r="O375" i="1"/>
  <c r="N375" i="1"/>
  <c r="M375" i="1"/>
  <c r="M372" i="1" s="1"/>
  <c r="L375" i="1"/>
  <c r="L372" i="1" s="1"/>
  <c r="K375" i="1"/>
  <c r="J375" i="1"/>
  <c r="I375" i="1"/>
  <c r="I372" i="1" s="1"/>
  <c r="G375" i="1"/>
  <c r="F375" i="1"/>
  <c r="E375" i="1"/>
  <c r="E372" i="1" s="1"/>
  <c r="D375" i="1"/>
  <c r="H371" i="1"/>
  <c r="R370" i="1"/>
  <c r="Q370" i="1"/>
  <c r="Q368" i="1" s="1"/>
  <c r="P370" i="1"/>
  <c r="P368" i="1" s="1"/>
  <c r="O370" i="1"/>
  <c r="O368" i="1" s="1"/>
  <c r="N370" i="1"/>
  <c r="M370" i="1"/>
  <c r="M368" i="1" s="1"/>
  <c r="L370" i="1"/>
  <c r="L368" i="1" s="1"/>
  <c r="K370" i="1"/>
  <c r="K368" i="1" s="1"/>
  <c r="J370" i="1"/>
  <c r="I370" i="1"/>
  <c r="I368" i="1" s="1"/>
  <c r="G370" i="1"/>
  <c r="G368" i="1" s="1"/>
  <c r="F370" i="1"/>
  <c r="F368" i="1" s="1"/>
  <c r="E370" i="1"/>
  <c r="E368" i="1" s="1"/>
  <c r="D370" i="1"/>
  <c r="R368" i="1"/>
  <c r="N368" i="1"/>
  <c r="J368" i="1"/>
  <c r="D368" i="1"/>
  <c r="H367" i="1"/>
  <c r="R366" i="1"/>
  <c r="R364" i="1" s="1"/>
  <c r="R363" i="1" s="1"/>
  <c r="Q366" i="1"/>
  <c r="Q364" i="1" s="1"/>
  <c r="P366" i="1"/>
  <c r="O366" i="1"/>
  <c r="O364" i="1" s="1"/>
  <c r="N366" i="1"/>
  <c r="N364" i="1" s="1"/>
  <c r="N363" i="1" s="1"/>
  <c r="M366" i="1"/>
  <c r="M364" i="1" s="1"/>
  <c r="L366" i="1"/>
  <c r="L364" i="1" s="1"/>
  <c r="K366" i="1"/>
  <c r="K364" i="1" s="1"/>
  <c r="J366" i="1"/>
  <c r="J364" i="1" s="1"/>
  <c r="J363" i="1" s="1"/>
  <c r="I366" i="1"/>
  <c r="I364" i="1" s="1"/>
  <c r="G366" i="1"/>
  <c r="G364" i="1" s="1"/>
  <c r="F366" i="1"/>
  <c r="F364" i="1" s="1"/>
  <c r="E366" i="1"/>
  <c r="E364" i="1" s="1"/>
  <c r="E363" i="1" s="1"/>
  <c r="D366" i="1"/>
  <c r="P364" i="1"/>
  <c r="P363" i="1" s="1"/>
  <c r="D364" i="1"/>
  <c r="H362" i="1"/>
  <c r="H361" i="1"/>
  <c r="H360" i="1"/>
  <c r="H359" i="1"/>
  <c r="H358" i="1"/>
  <c r="G358" i="1"/>
  <c r="F358" i="1"/>
  <c r="H357" i="1"/>
  <c r="G357" i="1"/>
  <c r="F357" i="1"/>
  <c r="H356" i="1"/>
  <c r="R356" i="1" s="1"/>
  <c r="S356" i="1" s="1"/>
  <c r="G356" i="1"/>
  <c r="F356" i="1"/>
  <c r="H355" i="1"/>
  <c r="R355" i="1" s="1"/>
  <c r="G355" i="1"/>
  <c r="F355" i="1"/>
  <c r="Q355" i="1" s="1"/>
  <c r="H354" i="1"/>
  <c r="R354" i="1" s="1"/>
  <c r="G354" i="1"/>
  <c r="F354" i="1"/>
  <c r="H353" i="1"/>
  <c r="G353" i="1"/>
  <c r="F353" i="1"/>
  <c r="Q353" i="1" s="1"/>
  <c r="H352" i="1"/>
  <c r="R352" i="1" s="1"/>
  <c r="S352" i="1" s="1"/>
  <c r="G352" i="1"/>
  <c r="F352" i="1"/>
  <c r="H351" i="1"/>
  <c r="H350" i="1"/>
  <c r="R350" i="1" s="1"/>
  <c r="G350" i="1"/>
  <c r="F350" i="1"/>
  <c r="H349" i="1"/>
  <c r="H348" i="1"/>
  <c r="G348" i="1"/>
  <c r="F348" i="1"/>
  <c r="P347" i="1"/>
  <c r="O347" i="1"/>
  <c r="N347" i="1"/>
  <c r="M347" i="1"/>
  <c r="L347" i="1"/>
  <c r="K347" i="1"/>
  <c r="J347" i="1"/>
  <c r="I347" i="1"/>
  <c r="E347" i="1"/>
  <c r="D347" i="1"/>
  <c r="H345" i="1"/>
  <c r="R344" i="1"/>
  <c r="Q344" i="1"/>
  <c r="P344" i="1"/>
  <c r="O344" i="1"/>
  <c r="N344" i="1"/>
  <c r="M344" i="1"/>
  <c r="L344" i="1"/>
  <c r="K344" i="1"/>
  <c r="J344" i="1"/>
  <c r="I344" i="1"/>
  <c r="G344" i="1"/>
  <c r="F344" i="1"/>
  <c r="E344" i="1"/>
  <c r="D344" i="1"/>
  <c r="H343" i="1"/>
  <c r="H342" i="1"/>
  <c r="H341" i="1"/>
  <c r="H340" i="1"/>
  <c r="G340" i="1"/>
  <c r="G339" i="1" s="1"/>
  <c r="F340" i="1"/>
  <c r="P339" i="1"/>
  <c r="O339" i="1"/>
  <c r="N339" i="1"/>
  <c r="M339" i="1"/>
  <c r="L339" i="1"/>
  <c r="K339" i="1"/>
  <c r="J339" i="1"/>
  <c r="I339" i="1"/>
  <c r="F339" i="1"/>
  <c r="E339" i="1"/>
  <c r="D339" i="1"/>
  <c r="H337" i="1"/>
  <c r="H336" i="1"/>
  <c r="G336" i="1"/>
  <c r="F336" i="1"/>
  <c r="H335" i="1"/>
  <c r="H334" i="1"/>
  <c r="G334" i="1"/>
  <c r="F334" i="1"/>
  <c r="F333" i="1" s="1"/>
  <c r="P333" i="1"/>
  <c r="O333" i="1"/>
  <c r="N333" i="1"/>
  <c r="M333" i="1"/>
  <c r="L333" i="1"/>
  <c r="K333" i="1"/>
  <c r="J333" i="1"/>
  <c r="I333" i="1"/>
  <c r="G333" i="1"/>
  <c r="E333" i="1"/>
  <c r="D333" i="1"/>
  <c r="H332" i="1"/>
  <c r="R331" i="1"/>
  <c r="Q331" i="1"/>
  <c r="P331" i="1"/>
  <c r="O331" i="1"/>
  <c r="N331" i="1"/>
  <c r="M331" i="1"/>
  <c r="L331" i="1"/>
  <c r="K331" i="1"/>
  <c r="J331" i="1"/>
  <c r="I331" i="1"/>
  <c r="G331" i="1"/>
  <c r="F331" i="1"/>
  <c r="E331" i="1"/>
  <c r="D331" i="1"/>
  <c r="H329" i="1"/>
  <c r="H328" i="1"/>
  <c r="G328" i="1"/>
  <c r="G327" i="1" s="1"/>
  <c r="F328" i="1"/>
  <c r="P327" i="1"/>
  <c r="O327" i="1"/>
  <c r="N327" i="1"/>
  <c r="M327" i="1"/>
  <c r="L327" i="1"/>
  <c r="K327" i="1"/>
  <c r="J327" i="1"/>
  <c r="I327" i="1"/>
  <c r="E327" i="1"/>
  <c r="D327" i="1"/>
  <c r="H324" i="1"/>
  <c r="H323" i="1"/>
  <c r="H322" i="1"/>
  <c r="G322" i="1"/>
  <c r="G321" i="1" s="1"/>
  <c r="F322" i="1"/>
  <c r="P321" i="1"/>
  <c r="O321" i="1"/>
  <c r="N321" i="1"/>
  <c r="M321" i="1"/>
  <c r="L321" i="1"/>
  <c r="K321" i="1"/>
  <c r="J321" i="1"/>
  <c r="I321" i="1"/>
  <c r="E321" i="1"/>
  <c r="D321" i="1"/>
  <c r="H318" i="1"/>
  <c r="R317" i="1"/>
  <c r="Q317" i="1"/>
  <c r="P317" i="1"/>
  <c r="O317" i="1"/>
  <c r="N317" i="1"/>
  <c r="M317" i="1"/>
  <c r="M315" i="1" s="1"/>
  <c r="L317" i="1"/>
  <c r="K317" i="1"/>
  <c r="J317" i="1"/>
  <c r="I317" i="1"/>
  <c r="I315" i="1" s="1"/>
  <c r="G317" i="1"/>
  <c r="F317" i="1"/>
  <c r="E317" i="1"/>
  <c r="D317" i="1"/>
  <c r="R312" i="1"/>
  <c r="Q312" i="1"/>
  <c r="P312" i="1"/>
  <c r="O312" i="1"/>
  <c r="N312" i="1"/>
  <c r="M312" i="1"/>
  <c r="L312" i="1"/>
  <c r="K312" i="1"/>
  <c r="J312" i="1"/>
  <c r="I312" i="1"/>
  <c r="H312" i="1"/>
  <c r="G312" i="1"/>
  <c r="F312" i="1"/>
  <c r="E312" i="1"/>
  <c r="D312" i="1"/>
  <c r="R309" i="1"/>
  <c r="Q309" i="1"/>
  <c r="P309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H306" i="1"/>
  <c r="H305" i="1"/>
  <c r="H304" i="1"/>
  <c r="H303" i="1"/>
  <c r="H302" i="1"/>
  <c r="H301" i="1"/>
  <c r="H300" i="1"/>
  <c r="G300" i="1"/>
  <c r="F300" i="1"/>
  <c r="H299" i="1"/>
  <c r="G299" i="1"/>
  <c r="F299" i="1"/>
  <c r="H298" i="1"/>
  <c r="G298" i="1"/>
  <c r="F298" i="1"/>
  <c r="H297" i="1"/>
  <c r="G297" i="1"/>
  <c r="F297" i="1"/>
  <c r="H296" i="1"/>
  <c r="G296" i="1"/>
  <c r="F296" i="1"/>
  <c r="H295" i="1"/>
  <c r="H294" i="1"/>
  <c r="R294" i="1" s="1"/>
  <c r="G294" i="1"/>
  <c r="F294" i="1"/>
  <c r="H293" i="1"/>
  <c r="R293" i="1" s="1"/>
  <c r="G293" i="1"/>
  <c r="F293" i="1"/>
  <c r="H292" i="1"/>
  <c r="R292" i="1" s="1"/>
  <c r="G292" i="1"/>
  <c r="F292" i="1"/>
  <c r="H291" i="1"/>
  <c r="R291" i="1" s="1"/>
  <c r="G291" i="1"/>
  <c r="F291" i="1"/>
  <c r="H290" i="1"/>
  <c r="R290" i="1" s="1"/>
  <c r="G290" i="1"/>
  <c r="F290" i="1"/>
  <c r="H289" i="1"/>
  <c r="R289" i="1" s="1"/>
  <c r="G289" i="1"/>
  <c r="F289" i="1"/>
  <c r="H288" i="1"/>
  <c r="R288" i="1" s="1"/>
  <c r="G288" i="1"/>
  <c r="F288" i="1"/>
  <c r="H287" i="1"/>
  <c r="R287" i="1" s="1"/>
  <c r="G287" i="1"/>
  <c r="F287" i="1"/>
  <c r="H286" i="1"/>
  <c r="R286" i="1" s="1"/>
  <c r="G286" i="1"/>
  <c r="F286" i="1"/>
  <c r="H285" i="1"/>
  <c r="R285" i="1" s="1"/>
  <c r="G285" i="1"/>
  <c r="F285" i="1"/>
  <c r="H284" i="1"/>
  <c r="R284" i="1" s="1"/>
  <c r="G284" i="1"/>
  <c r="F284" i="1"/>
  <c r="H283" i="1"/>
  <c r="R283" i="1" s="1"/>
  <c r="G283" i="1"/>
  <c r="F283" i="1"/>
  <c r="H282" i="1"/>
  <c r="R282" i="1" s="1"/>
  <c r="G282" i="1"/>
  <c r="F282" i="1"/>
  <c r="H281" i="1"/>
  <c r="R281" i="1" s="1"/>
  <c r="G281" i="1"/>
  <c r="F281" i="1"/>
  <c r="H280" i="1"/>
  <c r="R280" i="1" s="1"/>
  <c r="G280" i="1"/>
  <c r="F280" i="1"/>
  <c r="H279" i="1"/>
  <c r="R279" i="1" s="1"/>
  <c r="G279" i="1"/>
  <c r="F279" i="1"/>
  <c r="H278" i="1"/>
  <c r="H277" i="1"/>
  <c r="H276" i="1"/>
  <c r="H275" i="1"/>
  <c r="H274" i="1"/>
  <c r="H273" i="1"/>
  <c r="H272" i="1"/>
  <c r="H271" i="1"/>
  <c r="H270" i="1"/>
  <c r="H269" i="1"/>
  <c r="R269" i="1" s="1"/>
  <c r="G269" i="1"/>
  <c r="F269" i="1"/>
  <c r="Q269" i="1" s="1"/>
  <c r="H268" i="1"/>
  <c r="R268" i="1" s="1"/>
  <c r="G268" i="1"/>
  <c r="F268" i="1"/>
  <c r="H267" i="1"/>
  <c r="R267" i="1" s="1"/>
  <c r="G267" i="1"/>
  <c r="F267" i="1"/>
  <c r="H266" i="1"/>
  <c r="R266" i="1" s="1"/>
  <c r="G266" i="1"/>
  <c r="F266" i="1"/>
  <c r="H265" i="1"/>
  <c r="R265" i="1" s="1"/>
  <c r="G265" i="1"/>
  <c r="F265" i="1"/>
  <c r="Q265" i="1" s="1"/>
  <c r="H264" i="1"/>
  <c r="R264" i="1" s="1"/>
  <c r="G264" i="1"/>
  <c r="F264" i="1"/>
  <c r="H263" i="1"/>
  <c r="R263" i="1" s="1"/>
  <c r="G263" i="1"/>
  <c r="F263" i="1"/>
  <c r="H262" i="1"/>
  <c r="R262" i="1" s="1"/>
  <c r="G262" i="1"/>
  <c r="F262" i="1"/>
  <c r="H261" i="1"/>
  <c r="R261" i="1" s="1"/>
  <c r="G261" i="1"/>
  <c r="F261" i="1"/>
  <c r="Q261" i="1" s="1"/>
  <c r="H260" i="1"/>
  <c r="R260" i="1" s="1"/>
  <c r="G260" i="1"/>
  <c r="F260" i="1"/>
  <c r="H259" i="1"/>
  <c r="R259" i="1" s="1"/>
  <c r="G259" i="1"/>
  <c r="F259" i="1"/>
  <c r="Q259" i="1" s="1"/>
  <c r="H258" i="1"/>
  <c r="R258" i="1" s="1"/>
  <c r="G258" i="1"/>
  <c r="F258" i="1"/>
  <c r="H257" i="1"/>
  <c r="R257" i="1" s="1"/>
  <c r="G257" i="1"/>
  <c r="F257" i="1"/>
  <c r="H256" i="1"/>
  <c r="R256" i="1" s="1"/>
  <c r="G256" i="1"/>
  <c r="F256" i="1"/>
  <c r="H255" i="1"/>
  <c r="R255" i="1" s="1"/>
  <c r="G255" i="1"/>
  <c r="F255" i="1"/>
  <c r="H254" i="1"/>
  <c r="R254" i="1" s="1"/>
  <c r="G254" i="1"/>
  <c r="F254" i="1"/>
  <c r="H253" i="1"/>
  <c r="R253" i="1" s="1"/>
  <c r="G253" i="1"/>
  <c r="F253" i="1"/>
  <c r="H252" i="1"/>
  <c r="R252" i="1" s="1"/>
  <c r="G252" i="1"/>
  <c r="F252" i="1"/>
  <c r="H251" i="1"/>
  <c r="R251" i="1" s="1"/>
  <c r="G251" i="1"/>
  <c r="F251" i="1"/>
  <c r="Q251" i="1" s="1"/>
  <c r="H250" i="1"/>
  <c r="R250" i="1" s="1"/>
  <c r="G250" i="1"/>
  <c r="F250" i="1"/>
  <c r="H249" i="1"/>
  <c r="R249" i="1" s="1"/>
  <c r="G249" i="1"/>
  <c r="F249" i="1"/>
  <c r="H248" i="1"/>
  <c r="R248" i="1" s="1"/>
  <c r="G248" i="1"/>
  <c r="F248" i="1"/>
  <c r="H247" i="1"/>
  <c r="R247" i="1" s="1"/>
  <c r="G247" i="1"/>
  <c r="F247" i="1"/>
  <c r="Q247" i="1" s="1"/>
  <c r="H246" i="1"/>
  <c r="R246" i="1" s="1"/>
  <c r="G246" i="1"/>
  <c r="F246" i="1"/>
  <c r="H245" i="1"/>
  <c r="R245" i="1" s="1"/>
  <c r="G245" i="1"/>
  <c r="F245" i="1"/>
  <c r="H244" i="1"/>
  <c r="R244" i="1" s="1"/>
  <c r="G244" i="1"/>
  <c r="F244" i="1"/>
  <c r="H243" i="1"/>
  <c r="R243" i="1" s="1"/>
  <c r="G243" i="1"/>
  <c r="F243" i="1"/>
  <c r="Q243" i="1" s="1"/>
  <c r="H242" i="1"/>
  <c r="R242" i="1" s="1"/>
  <c r="G242" i="1"/>
  <c r="F242" i="1"/>
  <c r="H241" i="1"/>
  <c r="R241" i="1" s="1"/>
  <c r="G241" i="1"/>
  <c r="F241" i="1"/>
  <c r="H240" i="1"/>
  <c r="R240" i="1" s="1"/>
  <c r="G240" i="1"/>
  <c r="F240" i="1"/>
  <c r="H239" i="1"/>
  <c r="R239" i="1" s="1"/>
  <c r="G239" i="1"/>
  <c r="F239" i="1"/>
  <c r="H238" i="1"/>
  <c r="R238" i="1" s="1"/>
  <c r="G238" i="1"/>
  <c r="F238" i="1"/>
  <c r="H237" i="1"/>
  <c r="R237" i="1" s="1"/>
  <c r="G237" i="1"/>
  <c r="F237" i="1"/>
  <c r="H236" i="1"/>
  <c r="R236" i="1" s="1"/>
  <c r="G236" i="1"/>
  <c r="F236" i="1"/>
  <c r="H235" i="1"/>
  <c r="R235" i="1" s="1"/>
  <c r="G235" i="1"/>
  <c r="F235" i="1"/>
  <c r="H234" i="1"/>
  <c r="R234" i="1" s="1"/>
  <c r="G234" i="1"/>
  <c r="F234" i="1"/>
  <c r="H233" i="1"/>
  <c r="G233" i="1"/>
  <c r="F233" i="1"/>
  <c r="H232" i="1"/>
  <c r="G232" i="1"/>
  <c r="F232" i="1"/>
  <c r="H231" i="1"/>
  <c r="G231" i="1"/>
  <c r="F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G216" i="1"/>
  <c r="F216" i="1"/>
  <c r="H215" i="1"/>
  <c r="G215" i="1"/>
  <c r="F215" i="1"/>
  <c r="Q215" i="1" s="1"/>
  <c r="H214" i="1"/>
  <c r="G214" i="1"/>
  <c r="F214" i="1"/>
  <c r="H213" i="1"/>
  <c r="R213" i="1" s="1"/>
  <c r="G213" i="1"/>
  <c r="F213" i="1"/>
  <c r="H212" i="1"/>
  <c r="G212" i="1"/>
  <c r="F212" i="1"/>
  <c r="H211" i="1"/>
  <c r="G211" i="1"/>
  <c r="F211" i="1"/>
  <c r="H210" i="1"/>
  <c r="H209" i="1"/>
  <c r="H208" i="1"/>
  <c r="P207" i="1"/>
  <c r="O207" i="1"/>
  <c r="N207" i="1"/>
  <c r="M207" i="1"/>
  <c r="L207" i="1"/>
  <c r="K207" i="1"/>
  <c r="J207" i="1"/>
  <c r="I207" i="1"/>
  <c r="E207" i="1"/>
  <c r="D207" i="1"/>
  <c r="H205" i="1"/>
  <c r="H204" i="1"/>
  <c r="G204" i="1"/>
  <c r="F204" i="1"/>
  <c r="H203" i="1"/>
  <c r="R203" i="1" s="1"/>
  <c r="S203" i="1" s="1"/>
  <c r="G203" i="1"/>
  <c r="F203" i="1"/>
  <c r="H202" i="1"/>
  <c r="R202" i="1" s="1"/>
  <c r="G202" i="1"/>
  <c r="F202" i="1"/>
  <c r="H201" i="1"/>
  <c r="R201" i="1" s="1"/>
  <c r="S201" i="1" s="1"/>
  <c r="G201" i="1"/>
  <c r="F201" i="1"/>
  <c r="H200" i="1"/>
  <c r="G200" i="1"/>
  <c r="F200" i="1"/>
  <c r="H199" i="1"/>
  <c r="G199" i="1"/>
  <c r="F199" i="1"/>
  <c r="P198" i="1"/>
  <c r="O198" i="1"/>
  <c r="N198" i="1"/>
  <c r="M198" i="1"/>
  <c r="L198" i="1"/>
  <c r="K198" i="1"/>
  <c r="J198" i="1"/>
  <c r="I198" i="1"/>
  <c r="E198" i="1"/>
  <c r="D198" i="1"/>
  <c r="H197" i="1"/>
  <c r="H196" i="1"/>
  <c r="R195" i="1"/>
  <c r="Q195" i="1"/>
  <c r="P195" i="1"/>
  <c r="O195" i="1"/>
  <c r="N195" i="1"/>
  <c r="M195" i="1"/>
  <c r="L195" i="1"/>
  <c r="K195" i="1"/>
  <c r="J195" i="1"/>
  <c r="I195" i="1"/>
  <c r="G195" i="1"/>
  <c r="F195" i="1"/>
  <c r="E195" i="1"/>
  <c r="D195" i="1"/>
  <c r="H194" i="1"/>
  <c r="H193" i="1"/>
  <c r="R192" i="1"/>
  <c r="Q192" i="1"/>
  <c r="P192" i="1"/>
  <c r="O192" i="1"/>
  <c r="N192" i="1"/>
  <c r="M192" i="1"/>
  <c r="L192" i="1"/>
  <c r="K192" i="1"/>
  <c r="J192" i="1"/>
  <c r="I192" i="1"/>
  <c r="G192" i="1"/>
  <c r="F192" i="1"/>
  <c r="E192" i="1"/>
  <c r="D192" i="1"/>
  <c r="D190" i="1"/>
  <c r="H186" i="1"/>
  <c r="G186" i="1"/>
  <c r="G185" i="1" s="1"/>
  <c r="F186" i="1"/>
  <c r="P185" i="1"/>
  <c r="O185" i="1"/>
  <c r="N185" i="1"/>
  <c r="M185" i="1"/>
  <c r="L185" i="1"/>
  <c r="K185" i="1"/>
  <c r="J185" i="1"/>
  <c r="I185" i="1"/>
  <c r="E185" i="1"/>
  <c r="D185" i="1"/>
  <c r="H184" i="1"/>
  <c r="H183" i="1" s="1"/>
  <c r="R183" i="1"/>
  <c r="Q183" i="1"/>
  <c r="P183" i="1"/>
  <c r="O183" i="1"/>
  <c r="N183" i="1"/>
  <c r="M183" i="1"/>
  <c r="L183" i="1"/>
  <c r="K183" i="1"/>
  <c r="J183" i="1"/>
  <c r="I183" i="1"/>
  <c r="G183" i="1"/>
  <c r="F183" i="1"/>
  <c r="E183" i="1"/>
  <c r="D183" i="1"/>
  <c r="O182" i="1"/>
  <c r="O181" i="1" s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G162" i="1"/>
  <c r="F162" i="1"/>
  <c r="Q162" i="1" s="1"/>
  <c r="H161" i="1"/>
  <c r="G161" i="1"/>
  <c r="F161" i="1"/>
  <c r="H160" i="1"/>
  <c r="G160" i="1"/>
  <c r="F160" i="1"/>
  <c r="R159" i="1"/>
  <c r="S159" i="1" s="1"/>
  <c r="H159" i="1"/>
  <c r="G159" i="1"/>
  <c r="F159" i="1"/>
  <c r="Q159" i="1" s="1"/>
  <c r="H158" i="1"/>
  <c r="G158" i="1"/>
  <c r="F158" i="1"/>
  <c r="H157" i="1"/>
  <c r="G157" i="1"/>
  <c r="F157" i="1"/>
  <c r="H156" i="1"/>
  <c r="R156" i="1" s="1"/>
  <c r="G156" i="1"/>
  <c r="F156" i="1"/>
  <c r="Q156" i="1" s="1"/>
  <c r="H155" i="1"/>
  <c r="R155" i="1" s="1"/>
  <c r="G155" i="1"/>
  <c r="F155" i="1"/>
  <c r="H154" i="1"/>
  <c r="H153" i="1"/>
  <c r="H152" i="1"/>
  <c r="H151" i="1"/>
  <c r="H150" i="1"/>
  <c r="H149" i="1"/>
  <c r="H148" i="1"/>
  <c r="H147" i="1"/>
  <c r="R147" i="1" s="1"/>
  <c r="G147" i="1"/>
  <c r="F147" i="1"/>
  <c r="H146" i="1"/>
  <c r="R146" i="1" s="1"/>
  <c r="G146" i="1"/>
  <c r="F146" i="1"/>
  <c r="H145" i="1"/>
  <c r="G145" i="1"/>
  <c r="F145" i="1"/>
  <c r="H144" i="1"/>
  <c r="R144" i="1" s="1"/>
  <c r="S144" i="1" s="1"/>
  <c r="G144" i="1"/>
  <c r="F144" i="1"/>
  <c r="H143" i="1"/>
  <c r="G143" i="1"/>
  <c r="F143" i="1"/>
  <c r="H142" i="1"/>
  <c r="G142" i="1"/>
  <c r="F142" i="1"/>
  <c r="H141" i="1"/>
  <c r="G141" i="1"/>
  <c r="F141" i="1"/>
  <c r="H140" i="1"/>
  <c r="G140" i="1"/>
  <c r="F140" i="1"/>
  <c r="H139" i="1"/>
  <c r="G139" i="1"/>
  <c r="F139" i="1"/>
  <c r="H138" i="1"/>
  <c r="H137" i="1"/>
  <c r="G137" i="1"/>
  <c r="F137" i="1"/>
  <c r="H136" i="1"/>
  <c r="G136" i="1"/>
  <c r="F136" i="1"/>
  <c r="H135" i="1"/>
  <c r="G135" i="1"/>
  <c r="F135" i="1"/>
  <c r="H134" i="1"/>
  <c r="G134" i="1"/>
  <c r="F134" i="1"/>
  <c r="H133" i="1"/>
  <c r="G133" i="1"/>
  <c r="F133" i="1"/>
  <c r="H132" i="1"/>
  <c r="G132" i="1"/>
  <c r="F132" i="1"/>
  <c r="H131" i="1"/>
  <c r="R131" i="1" s="1"/>
  <c r="S131" i="1" s="1"/>
  <c r="G131" i="1"/>
  <c r="F131" i="1"/>
  <c r="Q131" i="1" s="1"/>
  <c r="H130" i="1"/>
  <c r="G130" i="1"/>
  <c r="F130" i="1"/>
  <c r="H129" i="1"/>
  <c r="R129" i="1" s="1"/>
  <c r="G129" i="1"/>
  <c r="F129" i="1"/>
  <c r="H128" i="1"/>
  <c r="G128" i="1"/>
  <c r="F128" i="1"/>
  <c r="H127" i="1"/>
  <c r="R127" i="1" s="1"/>
  <c r="S127" i="1" s="1"/>
  <c r="G127" i="1"/>
  <c r="F127" i="1"/>
  <c r="H126" i="1"/>
  <c r="G126" i="1"/>
  <c r="F126" i="1"/>
  <c r="H125" i="1"/>
  <c r="G125" i="1"/>
  <c r="F125" i="1"/>
  <c r="H124" i="1"/>
  <c r="G124" i="1"/>
  <c r="F124" i="1"/>
  <c r="H123" i="1"/>
  <c r="G123" i="1"/>
  <c r="F123" i="1"/>
  <c r="H122" i="1"/>
  <c r="G122" i="1"/>
  <c r="F122" i="1"/>
  <c r="H121" i="1"/>
  <c r="G121" i="1"/>
  <c r="F121" i="1"/>
  <c r="H120" i="1"/>
  <c r="G120" i="1"/>
  <c r="F120" i="1"/>
  <c r="H119" i="1"/>
  <c r="G119" i="1"/>
  <c r="F119" i="1"/>
  <c r="H118" i="1"/>
  <c r="G118" i="1"/>
  <c r="F118" i="1"/>
  <c r="H117" i="1"/>
  <c r="G117" i="1"/>
  <c r="F117" i="1"/>
  <c r="H116" i="1"/>
  <c r="G116" i="1"/>
  <c r="F116" i="1"/>
  <c r="H115" i="1"/>
  <c r="G115" i="1"/>
  <c r="F115" i="1"/>
  <c r="H114" i="1"/>
  <c r="R114" i="1" s="1"/>
  <c r="S114" i="1" s="1"/>
  <c r="G114" i="1"/>
  <c r="F114" i="1"/>
  <c r="H113" i="1"/>
  <c r="H112" i="1"/>
  <c r="R112" i="1" s="1"/>
  <c r="G112" i="1"/>
  <c r="F112" i="1"/>
  <c r="H111" i="1"/>
  <c r="G111" i="1"/>
  <c r="F111" i="1"/>
  <c r="H110" i="1"/>
  <c r="G110" i="1"/>
  <c r="F110" i="1"/>
  <c r="H109" i="1"/>
  <c r="R109" i="1" s="1"/>
  <c r="S109" i="1" s="1"/>
  <c r="G109" i="1"/>
  <c r="F109" i="1"/>
  <c r="H108" i="1"/>
  <c r="H107" i="1"/>
  <c r="H106" i="1"/>
  <c r="G106" i="1"/>
  <c r="F106" i="1"/>
  <c r="H105" i="1"/>
  <c r="G105" i="1"/>
  <c r="F105" i="1"/>
  <c r="Q105" i="1" s="1"/>
  <c r="H104" i="1"/>
  <c r="G104" i="1"/>
  <c r="F104" i="1"/>
  <c r="H103" i="1"/>
  <c r="R103" i="1" s="1"/>
  <c r="S103" i="1" s="1"/>
  <c r="G103" i="1"/>
  <c r="F103" i="1"/>
  <c r="H102" i="1"/>
  <c r="H101" i="1"/>
  <c r="G101" i="1"/>
  <c r="F101" i="1"/>
  <c r="H100" i="1"/>
  <c r="G100" i="1"/>
  <c r="F100" i="1"/>
  <c r="H99" i="1"/>
  <c r="G99" i="1"/>
  <c r="F99" i="1"/>
  <c r="P98" i="1"/>
  <c r="O98" i="1"/>
  <c r="N98" i="1"/>
  <c r="M98" i="1"/>
  <c r="L98" i="1"/>
  <c r="K98" i="1"/>
  <c r="J98" i="1"/>
  <c r="I98" i="1"/>
  <c r="E98" i="1"/>
  <c r="D98" i="1"/>
  <c r="H97" i="1"/>
  <c r="H96" i="1"/>
  <c r="H95" i="1"/>
  <c r="H94" i="1"/>
  <c r="H93" i="1"/>
  <c r="G93" i="1"/>
  <c r="F93" i="1"/>
  <c r="Q93" i="1" s="1"/>
  <c r="H92" i="1"/>
  <c r="R92" i="1" s="1"/>
  <c r="S92" i="1" s="1"/>
  <c r="G92" i="1"/>
  <c r="F92" i="1"/>
  <c r="Q92" i="1" s="1"/>
  <c r="H91" i="1"/>
  <c r="R91" i="1" s="1"/>
  <c r="G91" i="1"/>
  <c r="F91" i="1"/>
  <c r="Q91" i="1" s="1"/>
  <c r="H90" i="1"/>
  <c r="G90" i="1"/>
  <c r="F90" i="1"/>
  <c r="H89" i="1"/>
  <c r="G89" i="1"/>
  <c r="F89" i="1"/>
  <c r="H88" i="1"/>
  <c r="H87" i="1"/>
  <c r="R87" i="1" s="1"/>
  <c r="G87" i="1"/>
  <c r="F87" i="1"/>
  <c r="H86" i="1"/>
  <c r="G86" i="1"/>
  <c r="F86" i="1"/>
  <c r="H85" i="1"/>
  <c r="R85" i="1" s="1"/>
  <c r="S85" i="1" s="1"/>
  <c r="G85" i="1"/>
  <c r="F85" i="1"/>
  <c r="Q85" i="1" s="1"/>
  <c r="H84" i="1"/>
  <c r="R84" i="1" s="1"/>
  <c r="S84" i="1" s="1"/>
  <c r="G84" i="1"/>
  <c r="F84" i="1"/>
  <c r="Q84" i="1" s="1"/>
  <c r="H83" i="1"/>
  <c r="R83" i="1" s="1"/>
  <c r="S83" i="1" s="1"/>
  <c r="G83" i="1"/>
  <c r="F83" i="1"/>
  <c r="H82" i="1"/>
  <c r="G82" i="1"/>
  <c r="F82" i="1"/>
  <c r="H81" i="1"/>
  <c r="R81" i="1" s="1"/>
  <c r="G81" i="1"/>
  <c r="F81" i="1"/>
  <c r="H80" i="1"/>
  <c r="R80" i="1" s="1"/>
  <c r="G80" i="1"/>
  <c r="F80" i="1"/>
  <c r="Q80" i="1" s="1"/>
  <c r="P79" i="1"/>
  <c r="O79" i="1"/>
  <c r="N79" i="1"/>
  <c r="M79" i="1"/>
  <c r="L79" i="1"/>
  <c r="K79" i="1"/>
  <c r="J79" i="1"/>
  <c r="I79" i="1"/>
  <c r="E79" i="1"/>
  <c r="D79" i="1"/>
  <c r="H77" i="1"/>
  <c r="H76" i="1"/>
  <c r="H75" i="1"/>
  <c r="G75" i="1"/>
  <c r="F75" i="1"/>
  <c r="Q75" i="1" s="1"/>
  <c r="H74" i="1"/>
  <c r="G74" i="1"/>
  <c r="F74" i="1"/>
  <c r="H73" i="1"/>
  <c r="H72" i="1"/>
  <c r="H71" i="1"/>
  <c r="H70" i="1"/>
  <c r="H69" i="1"/>
  <c r="R69" i="1" s="1"/>
  <c r="G69" i="1"/>
  <c r="F69" i="1"/>
  <c r="H68" i="1"/>
  <c r="P67" i="1"/>
  <c r="O67" i="1"/>
  <c r="O66" i="1" s="1"/>
  <c r="N67" i="1"/>
  <c r="M67" i="1"/>
  <c r="L67" i="1"/>
  <c r="K67" i="1"/>
  <c r="K66" i="1" s="1"/>
  <c r="J67" i="1"/>
  <c r="I67" i="1"/>
  <c r="E67" i="1"/>
  <c r="D67" i="1"/>
  <c r="H65" i="1"/>
  <c r="H64" i="1"/>
  <c r="R64" i="1" s="1"/>
  <c r="G64" i="1"/>
  <c r="F64" i="1"/>
  <c r="H63" i="1"/>
  <c r="G63" i="1"/>
  <c r="F63" i="1"/>
  <c r="H62" i="1"/>
  <c r="H61" i="1"/>
  <c r="R61" i="1" s="1"/>
  <c r="G61" i="1"/>
  <c r="F61" i="1"/>
  <c r="P60" i="1"/>
  <c r="O60" i="1"/>
  <c r="N60" i="1"/>
  <c r="M60" i="1"/>
  <c r="L60" i="1"/>
  <c r="K60" i="1"/>
  <c r="J60" i="1"/>
  <c r="I60" i="1"/>
  <c r="E60" i="1"/>
  <c r="D60" i="1"/>
  <c r="H59" i="1"/>
  <c r="R58" i="1"/>
  <c r="Q58" i="1"/>
  <c r="P58" i="1"/>
  <c r="O58" i="1"/>
  <c r="N58" i="1"/>
  <c r="M58" i="1"/>
  <c r="L58" i="1"/>
  <c r="K58" i="1"/>
  <c r="J58" i="1"/>
  <c r="I58" i="1"/>
  <c r="G58" i="1"/>
  <c r="F58" i="1"/>
  <c r="E58" i="1"/>
  <c r="D58" i="1"/>
  <c r="H57" i="1"/>
  <c r="R56" i="1"/>
  <c r="S56" i="1" s="1"/>
  <c r="H56" i="1"/>
  <c r="G56" i="1"/>
  <c r="G55" i="1" s="1"/>
  <c r="F56" i="1"/>
  <c r="P55" i="1"/>
  <c r="O55" i="1"/>
  <c r="N55" i="1"/>
  <c r="M55" i="1"/>
  <c r="L55" i="1"/>
  <c r="K55" i="1"/>
  <c r="J55" i="1"/>
  <c r="I55" i="1"/>
  <c r="H55" i="1"/>
  <c r="F55" i="1"/>
  <c r="E55" i="1"/>
  <c r="D55" i="1"/>
  <c r="H54" i="1"/>
  <c r="G54" i="1"/>
  <c r="F54" i="1"/>
  <c r="H53" i="1"/>
  <c r="H52" i="1"/>
  <c r="G52" i="1"/>
  <c r="F52" i="1"/>
  <c r="H51" i="1"/>
  <c r="G51" i="1"/>
  <c r="F51" i="1"/>
  <c r="Q51" i="1" s="1"/>
  <c r="P50" i="1"/>
  <c r="O50" i="1"/>
  <c r="N50" i="1"/>
  <c r="M50" i="1"/>
  <c r="L50" i="1"/>
  <c r="K50" i="1"/>
  <c r="J50" i="1"/>
  <c r="I50" i="1"/>
  <c r="E50" i="1"/>
  <c r="E49" i="1" s="1"/>
  <c r="D50" i="1"/>
  <c r="H47" i="1"/>
  <c r="G47" i="1"/>
  <c r="F47" i="1"/>
  <c r="H46" i="1"/>
  <c r="H45" i="1"/>
  <c r="H44" i="1"/>
  <c r="R44" i="1" s="1"/>
  <c r="G44" i="1"/>
  <c r="F44" i="1"/>
  <c r="H43" i="1"/>
  <c r="G43" i="1"/>
  <c r="F43" i="1"/>
  <c r="H42" i="1"/>
  <c r="G42" i="1"/>
  <c r="F42" i="1"/>
  <c r="H41" i="1"/>
  <c r="G41" i="1"/>
  <c r="F41" i="1"/>
  <c r="P40" i="1"/>
  <c r="P35" i="1" s="1"/>
  <c r="O40" i="1"/>
  <c r="O35" i="1" s="1"/>
  <c r="N40" i="1"/>
  <c r="N35" i="1" s="1"/>
  <c r="M40" i="1"/>
  <c r="M35" i="1" s="1"/>
  <c r="L40" i="1"/>
  <c r="L35" i="1" s="1"/>
  <c r="K40" i="1"/>
  <c r="K35" i="1" s="1"/>
  <c r="J40" i="1"/>
  <c r="J35" i="1" s="1"/>
  <c r="I40" i="1"/>
  <c r="I35" i="1" s="1"/>
  <c r="E40" i="1"/>
  <c r="E35" i="1" s="1"/>
  <c r="D40" i="1"/>
  <c r="D35" i="1" s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O26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K18" i="1"/>
  <c r="L18" i="1" s="1"/>
  <c r="M18" i="1" s="1"/>
  <c r="N18" i="1" s="1"/>
  <c r="O18" i="1" s="1"/>
  <c r="P18" i="1" s="1"/>
  <c r="Q18" i="1" s="1"/>
  <c r="R18" i="1" s="1"/>
  <c r="S18" i="1" s="1"/>
  <c r="T18" i="1" s="1"/>
  <c r="J18" i="1"/>
  <c r="I18" i="1"/>
  <c r="B18" i="1"/>
  <c r="C18" i="1" s="1"/>
  <c r="D18" i="1" s="1"/>
  <c r="E18" i="1" s="1"/>
  <c r="F18" i="1" s="1"/>
  <c r="G18" i="1" s="1"/>
  <c r="F60" i="1" l="1"/>
  <c r="D182" i="1"/>
  <c r="D181" i="1" s="1"/>
  <c r="P182" i="1"/>
  <c r="P181" i="1" s="1"/>
  <c r="D24" i="1"/>
  <c r="Q202" i="1"/>
  <c r="F363" i="1"/>
  <c r="D372" i="1"/>
  <c r="K406" i="1"/>
  <c r="K399" i="1" s="1"/>
  <c r="K398" i="1" s="1"/>
  <c r="Q52" i="1"/>
  <c r="Q112" i="1"/>
  <c r="Q249" i="1"/>
  <c r="Q253" i="1"/>
  <c r="Q257" i="1"/>
  <c r="Q280" i="1"/>
  <c r="Q292" i="1"/>
  <c r="K326" i="1"/>
  <c r="O326" i="1"/>
  <c r="J338" i="1"/>
  <c r="N338" i="1"/>
  <c r="Q354" i="1"/>
  <c r="Q358" i="1"/>
  <c r="Q443" i="1"/>
  <c r="Q451" i="1"/>
  <c r="Q457" i="1"/>
  <c r="Q477" i="1"/>
  <c r="D26" i="1"/>
  <c r="K26" i="1"/>
  <c r="Q536" i="1"/>
  <c r="Q558" i="1"/>
  <c r="G601" i="1"/>
  <c r="P601" i="1"/>
  <c r="Q640" i="1"/>
  <c r="Q649" i="1"/>
  <c r="O28" i="1"/>
  <c r="Q111" i="1"/>
  <c r="K182" i="1"/>
  <c r="K181" i="1" s="1"/>
  <c r="E338" i="1"/>
  <c r="Q385" i="1"/>
  <c r="E406" i="1"/>
  <c r="E399" i="1" s="1"/>
  <c r="N406" i="1"/>
  <c r="N399" i="1" s="1"/>
  <c r="R406" i="1"/>
  <c r="R399" i="1" s="1"/>
  <c r="O438" i="1"/>
  <c r="D601" i="1"/>
  <c r="H372" i="1"/>
  <c r="J26" i="1"/>
  <c r="J66" i="1"/>
  <c r="N66" i="1"/>
  <c r="N22" i="1" s="1"/>
  <c r="M66" i="1"/>
  <c r="O190" i="1"/>
  <c r="I190" i="1"/>
  <c r="I24" i="1" s="1"/>
  <c r="M190" i="1"/>
  <c r="M24" i="1" s="1"/>
  <c r="K338" i="1"/>
  <c r="I438" i="1"/>
  <c r="M438" i="1"/>
  <c r="E26" i="1"/>
  <c r="L26" i="1"/>
  <c r="P26" i="1"/>
  <c r="Q642" i="1"/>
  <c r="N26" i="1"/>
  <c r="I28" i="1"/>
  <c r="M28" i="1"/>
  <c r="L28" i="1"/>
  <c r="Q64" i="1"/>
  <c r="D66" i="1"/>
  <c r="H79" i="1"/>
  <c r="Q81" i="1"/>
  <c r="Q89" i="1"/>
  <c r="Q117" i="1"/>
  <c r="Q121" i="1"/>
  <c r="Q132" i="1"/>
  <c r="Q136" i="1"/>
  <c r="Q144" i="1"/>
  <c r="P23" i="1"/>
  <c r="Q211" i="1"/>
  <c r="Q216" i="1"/>
  <c r="Q232" i="1"/>
  <c r="Q263" i="1"/>
  <c r="Q352" i="1"/>
  <c r="D363" i="1"/>
  <c r="D23" i="1" s="1"/>
  <c r="Q378" i="1"/>
  <c r="Q377" i="1" s="1"/>
  <c r="Q372" i="1" s="1"/>
  <c r="Q389" i="1"/>
  <c r="D438" i="1"/>
  <c r="Q487" i="1"/>
  <c r="Q497" i="1"/>
  <c r="Q577" i="1"/>
  <c r="Q585" i="1"/>
  <c r="Q599" i="1"/>
  <c r="N601" i="1"/>
  <c r="J625" i="1"/>
  <c r="N625" i="1"/>
  <c r="Q650" i="1"/>
  <c r="Q691" i="1"/>
  <c r="Q729" i="1"/>
  <c r="J49" i="1"/>
  <c r="E66" i="1"/>
  <c r="Q120" i="1"/>
  <c r="I26" i="1"/>
  <c r="M26" i="1"/>
  <c r="Q231" i="1"/>
  <c r="I308" i="1"/>
  <c r="G347" i="1"/>
  <c r="G338" i="1" s="1"/>
  <c r="G372" i="1"/>
  <c r="Q494" i="1"/>
  <c r="F601" i="1"/>
  <c r="K616" i="1"/>
  <c r="F703" i="1"/>
  <c r="Q622" i="1"/>
  <c r="P66" i="1"/>
  <c r="N326" i="1"/>
  <c r="G60" i="1"/>
  <c r="I66" i="1"/>
  <c r="I182" i="1"/>
  <c r="I181" i="1" s="1"/>
  <c r="M182" i="1"/>
  <c r="M181" i="1" s="1"/>
  <c r="L190" i="1"/>
  <c r="L24" i="1" s="1"/>
  <c r="J190" i="1"/>
  <c r="Q213" i="1"/>
  <c r="D315" i="1"/>
  <c r="E315" i="1"/>
  <c r="E308" i="1" s="1"/>
  <c r="E326" i="1"/>
  <c r="E21" i="1" s="1"/>
  <c r="K363" i="1"/>
  <c r="O363" i="1"/>
  <c r="O23" i="1" s="1"/>
  <c r="G380" i="1"/>
  <c r="Q386" i="1"/>
  <c r="J438" i="1"/>
  <c r="J22" i="1" s="1"/>
  <c r="N438" i="1"/>
  <c r="F439" i="1"/>
  <c r="Q511" i="1"/>
  <c r="D616" i="1"/>
  <c r="H622" i="1"/>
  <c r="E703" i="1"/>
  <c r="E702" i="1" s="1"/>
  <c r="I703" i="1"/>
  <c r="I702" i="1" s="1"/>
  <c r="M703" i="1"/>
  <c r="M702" i="1" s="1"/>
  <c r="Q703" i="1"/>
  <c r="G727" i="1"/>
  <c r="G723" i="1" s="1"/>
  <c r="J326" i="1"/>
  <c r="J398" i="1"/>
  <c r="Q103" i="1"/>
  <c r="Q109" i="1"/>
  <c r="Q114" i="1"/>
  <c r="Q115" i="1"/>
  <c r="Q119" i="1"/>
  <c r="Q127" i="1"/>
  <c r="Q129" i="1"/>
  <c r="G182" i="1"/>
  <c r="G181" i="1" s="1"/>
  <c r="Q201" i="1"/>
  <c r="Q203" i="1"/>
  <c r="Q204" i="1"/>
  <c r="Q212" i="1"/>
  <c r="Q255" i="1"/>
  <c r="Q267" i="1"/>
  <c r="Q282" i="1"/>
  <c r="Q286" i="1"/>
  <c r="J315" i="1"/>
  <c r="J308" i="1" s="1"/>
  <c r="N315" i="1"/>
  <c r="N308" i="1" s="1"/>
  <c r="L326" i="1"/>
  <c r="I338" i="1"/>
  <c r="M338" i="1"/>
  <c r="Q350" i="1"/>
  <c r="Q388" i="1"/>
  <c r="Q394" i="1"/>
  <c r="F406" i="1"/>
  <c r="F399" i="1" s="1"/>
  <c r="Q452" i="1"/>
  <c r="Q510" i="1"/>
  <c r="Q537" i="1"/>
  <c r="Q551" i="1"/>
  <c r="Q555" i="1"/>
  <c r="Q562" i="1"/>
  <c r="Q582" i="1"/>
  <c r="L601" i="1"/>
  <c r="I601" i="1"/>
  <c r="M601" i="1"/>
  <c r="Q601" i="1"/>
  <c r="Q628" i="1"/>
  <c r="Q626" i="1" s="1"/>
  <c r="D625" i="1"/>
  <c r="M625" i="1"/>
  <c r="Q677" i="1"/>
  <c r="Q681" i="1"/>
  <c r="Q685" i="1"/>
  <c r="G671" i="1"/>
  <c r="G481" i="1"/>
  <c r="D28" i="1"/>
  <c r="K28" i="1"/>
  <c r="H40" i="1"/>
  <c r="H35" i="1" s="1"/>
  <c r="D49" i="1"/>
  <c r="K49" i="1"/>
  <c r="O49" i="1"/>
  <c r="H50" i="1"/>
  <c r="G67" i="1"/>
  <c r="G98" i="1"/>
  <c r="L182" i="1"/>
  <c r="L181" i="1" s="1"/>
  <c r="D326" i="1"/>
  <c r="O398" i="1"/>
  <c r="D406" i="1"/>
  <c r="D399" i="1" s="1"/>
  <c r="D398" i="1" s="1"/>
  <c r="I406" i="1"/>
  <c r="I399" i="1" s="1"/>
  <c r="I398" i="1" s="1"/>
  <c r="M406" i="1"/>
  <c r="M399" i="1" s="1"/>
  <c r="M398" i="1" s="1"/>
  <c r="Q406" i="1"/>
  <c r="Q399" i="1" s="1"/>
  <c r="G406" i="1"/>
  <c r="G399" i="1" s="1"/>
  <c r="L438" i="1"/>
  <c r="P438" i="1"/>
  <c r="Q454" i="1"/>
  <c r="Q495" i="1"/>
  <c r="G531" i="1"/>
  <c r="O601" i="1"/>
  <c r="Q618" i="1"/>
  <c r="Q617" i="1" s="1"/>
  <c r="P625" i="1"/>
  <c r="P703" i="1"/>
  <c r="P702" i="1" s="1"/>
  <c r="H727" i="1"/>
  <c r="P28" i="1"/>
  <c r="R47" i="1"/>
  <c r="L49" i="1"/>
  <c r="P49" i="1"/>
  <c r="G50" i="1"/>
  <c r="N49" i="1"/>
  <c r="Q56" i="1"/>
  <c r="Q55" i="1" s="1"/>
  <c r="R63" i="1"/>
  <c r="R74" i="1"/>
  <c r="S74" i="1" s="1"/>
  <c r="G79" i="1"/>
  <c r="G66" i="1" s="1"/>
  <c r="Q86" i="1"/>
  <c r="Q104" i="1"/>
  <c r="R110" i="1"/>
  <c r="R111" i="1"/>
  <c r="R143" i="1"/>
  <c r="S143" i="1" s="1"/>
  <c r="G40" i="1"/>
  <c r="G35" i="1" s="1"/>
  <c r="G28" i="1" s="1"/>
  <c r="Q47" i="1"/>
  <c r="I49" i="1"/>
  <c r="M49" i="1"/>
  <c r="Q63" i="1"/>
  <c r="Q74" i="1"/>
  <c r="R75" i="1"/>
  <c r="R67" i="1" s="1"/>
  <c r="R99" i="1"/>
  <c r="S99" i="1" s="1"/>
  <c r="R142" i="1"/>
  <c r="J28" i="1"/>
  <c r="R86" i="1"/>
  <c r="R104" i="1"/>
  <c r="S104" i="1" s="1"/>
  <c r="Q110" i="1"/>
  <c r="R128" i="1"/>
  <c r="R130" i="1"/>
  <c r="Q99" i="1"/>
  <c r="Q130" i="1"/>
  <c r="Q134" i="1"/>
  <c r="Q142" i="1"/>
  <c r="Q143" i="1"/>
  <c r="Q158" i="1"/>
  <c r="Q160" i="1"/>
  <c r="N190" i="1"/>
  <c r="F198" i="1"/>
  <c r="F190" i="1" s="1"/>
  <c r="Q199" i="1"/>
  <c r="I326" i="1"/>
  <c r="M326" i="1"/>
  <c r="H331" i="1"/>
  <c r="O338" i="1"/>
  <c r="R348" i="1"/>
  <c r="R353" i="1"/>
  <c r="I363" i="1"/>
  <c r="M363" i="1"/>
  <c r="M23" i="1" s="1"/>
  <c r="Q363" i="1"/>
  <c r="K372" i="1"/>
  <c r="O372" i="1"/>
  <c r="H380" i="1"/>
  <c r="Q381" i="1"/>
  <c r="F380" i="1"/>
  <c r="Q383" i="1"/>
  <c r="R384" i="1"/>
  <c r="R388" i="1"/>
  <c r="K315" i="1"/>
  <c r="K308" i="1" s="1"/>
  <c r="O315" i="1"/>
  <c r="R393" i="1"/>
  <c r="K190" i="1"/>
  <c r="Q214" i="1"/>
  <c r="R233" i="1"/>
  <c r="S233" i="1" s="1"/>
  <c r="Q235" i="1"/>
  <c r="Q237" i="1"/>
  <c r="Q239" i="1"/>
  <c r="Q241" i="1"/>
  <c r="Q245" i="1"/>
  <c r="G315" i="1"/>
  <c r="G308" i="1" s="1"/>
  <c r="Q348" i="1"/>
  <c r="F347" i="1"/>
  <c r="F338" i="1" s="1"/>
  <c r="R381" i="1"/>
  <c r="R382" i="1"/>
  <c r="R387" i="1"/>
  <c r="R390" i="1"/>
  <c r="Q393" i="1"/>
  <c r="Q128" i="1"/>
  <c r="Q155" i="1"/>
  <c r="Q157" i="1"/>
  <c r="R158" i="1"/>
  <c r="S158" i="1" s="1"/>
  <c r="Q161" i="1"/>
  <c r="E182" i="1"/>
  <c r="E181" i="1" s="1"/>
  <c r="E23" i="1" s="1"/>
  <c r="H192" i="1"/>
  <c r="P190" i="1"/>
  <c r="P24" i="1" s="1"/>
  <c r="H207" i="1"/>
  <c r="R214" i="1"/>
  <c r="Q233" i="1"/>
  <c r="Q284" i="1"/>
  <c r="Q288" i="1"/>
  <c r="Q290" i="1"/>
  <c r="Q294" i="1"/>
  <c r="M308" i="1"/>
  <c r="H317" i="1"/>
  <c r="L315" i="1"/>
  <c r="L308" i="1" s="1"/>
  <c r="P315" i="1"/>
  <c r="G326" i="1"/>
  <c r="P326" i="1"/>
  <c r="Q340" i="1"/>
  <c r="Q339" i="1" s="1"/>
  <c r="H339" i="1"/>
  <c r="Q356" i="1"/>
  <c r="F377" i="1"/>
  <c r="F372" i="1" s="1"/>
  <c r="Q382" i="1"/>
  <c r="R383" i="1"/>
  <c r="R385" i="1"/>
  <c r="Q387" i="1"/>
  <c r="Q390" i="1"/>
  <c r="D338" i="1"/>
  <c r="L338" i="1"/>
  <c r="P338" i="1"/>
  <c r="Q357" i="1"/>
  <c r="J372" i="1"/>
  <c r="N372" i="1"/>
  <c r="H424" i="1"/>
  <c r="R442" i="1"/>
  <c r="S442" i="1" s="1"/>
  <c r="R483" i="1"/>
  <c r="P406" i="1"/>
  <c r="P399" i="1" s="1"/>
  <c r="P398" i="1" s="1"/>
  <c r="L430" i="1"/>
  <c r="E438" i="1"/>
  <c r="E22" i="1" s="1"/>
  <c r="R451" i="1"/>
  <c r="R455" i="1"/>
  <c r="S455" i="1" s="1"/>
  <c r="R482" i="1"/>
  <c r="R486" i="1"/>
  <c r="S486" i="1" s="1"/>
  <c r="R495" i="1"/>
  <c r="S495" i="1" s="1"/>
  <c r="R485" i="1"/>
  <c r="R506" i="1"/>
  <c r="F449" i="1"/>
  <c r="Q482" i="1"/>
  <c r="F481" i="1"/>
  <c r="R484" i="1"/>
  <c r="Q483" i="1"/>
  <c r="Q484" i="1"/>
  <c r="Q485" i="1"/>
  <c r="Q486" i="1"/>
  <c r="Q504" i="1"/>
  <c r="Q506" i="1"/>
  <c r="F528" i="1"/>
  <c r="F524" i="1" s="1"/>
  <c r="R528" i="1"/>
  <c r="F531" i="1"/>
  <c r="Q559" i="1"/>
  <c r="Q567" i="1"/>
  <c r="Q571" i="1"/>
  <c r="Q572" i="1"/>
  <c r="Q578" i="1"/>
  <c r="Q586" i="1"/>
  <c r="K601" i="1"/>
  <c r="E601" i="1"/>
  <c r="E600" i="1" s="1"/>
  <c r="L616" i="1"/>
  <c r="P616" i="1"/>
  <c r="Q621" i="1"/>
  <c r="Q620" i="1" s="1"/>
  <c r="G622" i="1"/>
  <c r="G616" i="1" s="1"/>
  <c r="I625" i="1"/>
  <c r="Q651" i="1"/>
  <c r="Q688" i="1"/>
  <c r="H703" i="1"/>
  <c r="L703" i="1"/>
  <c r="Q442" i="1"/>
  <c r="Q439" i="1" s="1"/>
  <c r="G449" i="1"/>
  <c r="G438" i="1" s="1"/>
  <c r="R510" i="1"/>
  <c r="S510" i="1" s="1"/>
  <c r="H531" i="1"/>
  <c r="R551" i="1"/>
  <c r="R564" i="1"/>
  <c r="R582" i="1"/>
  <c r="R583" i="1"/>
  <c r="F637" i="1"/>
  <c r="R647" i="1"/>
  <c r="R674" i="1"/>
  <c r="R676" i="1"/>
  <c r="R678" i="1"/>
  <c r="R680" i="1"/>
  <c r="R682" i="1"/>
  <c r="R684" i="1"/>
  <c r="R692" i="1"/>
  <c r="J616" i="1"/>
  <c r="J21" i="1" s="1"/>
  <c r="N616" i="1"/>
  <c r="R651" i="1"/>
  <c r="H671" i="1"/>
  <c r="R688" i="1"/>
  <c r="R703" i="1"/>
  <c r="R548" i="1"/>
  <c r="Q550" i="1"/>
  <c r="Q554" i="1"/>
  <c r="R559" i="1"/>
  <c r="R567" i="1"/>
  <c r="R571" i="1"/>
  <c r="R572" i="1"/>
  <c r="Q574" i="1"/>
  <c r="R578" i="1"/>
  <c r="R579" i="1"/>
  <c r="Q581" i="1"/>
  <c r="R586" i="1"/>
  <c r="R587" i="1"/>
  <c r="Q589" i="1"/>
  <c r="L625" i="1"/>
  <c r="F626" i="1"/>
  <c r="G639" i="1"/>
  <c r="Q647" i="1"/>
  <c r="Q674" i="1"/>
  <c r="F671" i="1"/>
  <c r="R675" i="1"/>
  <c r="Q676" i="1"/>
  <c r="R677" i="1"/>
  <c r="Q678" i="1"/>
  <c r="R679" i="1"/>
  <c r="Q680" i="1"/>
  <c r="R681" i="1"/>
  <c r="Q682" i="1"/>
  <c r="R683" i="1"/>
  <c r="Q684" i="1"/>
  <c r="R685" i="1"/>
  <c r="Q686" i="1"/>
  <c r="Q692" i="1"/>
  <c r="R731" i="1"/>
  <c r="S731" i="1" s="1"/>
  <c r="O616" i="1"/>
  <c r="O21" i="1" s="1"/>
  <c r="K625" i="1"/>
  <c r="O625" i="1"/>
  <c r="G626" i="1"/>
  <c r="Q645" i="1"/>
  <c r="R650" i="1"/>
  <c r="R687" i="1"/>
  <c r="Q750" i="1"/>
  <c r="Q747" i="1" s="1"/>
  <c r="G703" i="1"/>
  <c r="K703" i="1"/>
  <c r="K702" i="1" s="1"/>
  <c r="O703" i="1"/>
  <c r="J703" i="1"/>
  <c r="J702" i="1" s="1"/>
  <c r="N703" i="1"/>
  <c r="N702" i="1" s="1"/>
  <c r="Q731" i="1"/>
  <c r="D703" i="1"/>
  <c r="D702" i="1" s="1"/>
  <c r="R730" i="1"/>
  <c r="S730" i="1" s="1"/>
  <c r="P27" i="1"/>
  <c r="Q69" i="1"/>
  <c r="Q67" i="1" s="1"/>
  <c r="F67" i="1"/>
  <c r="Q44" i="1"/>
  <c r="F40" i="1"/>
  <c r="F35" i="1" s="1"/>
  <c r="F28" i="1" s="1"/>
  <c r="R52" i="1"/>
  <c r="S52" i="1" s="1"/>
  <c r="Q54" i="1"/>
  <c r="Q50" i="1" s="1"/>
  <c r="R55" i="1"/>
  <c r="S55" i="1" s="1"/>
  <c r="E28" i="1"/>
  <c r="R41" i="1"/>
  <c r="N28" i="1"/>
  <c r="Q41" i="1"/>
  <c r="R42" i="1"/>
  <c r="Q42" i="1"/>
  <c r="R43" i="1"/>
  <c r="S43" i="1" s="1"/>
  <c r="Q43" i="1"/>
  <c r="R51" i="1"/>
  <c r="R54" i="1"/>
  <c r="S61" i="1"/>
  <c r="R60" i="1"/>
  <c r="S60" i="1" s="1"/>
  <c r="S69" i="1"/>
  <c r="L66" i="1"/>
  <c r="R90" i="1"/>
  <c r="S90" i="1" s="1"/>
  <c r="R93" i="1"/>
  <c r="S93" i="1" s="1"/>
  <c r="R115" i="1"/>
  <c r="R117" i="1"/>
  <c r="R119" i="1"/>
  <c r="R121" i="1"/>
  <c r="S121" i="1" s="1"/>
  <c r="R89" i="1"/>
  <c r="S89" i="1" s="1"/>
  <c r="Q90" i="1"/>
  <c r="F98" i="1"/>
  <c r="R105" i="1"/>
  <c r="S105" i="1" s="1"/>
  <c r="R122" i="1"/>
  <c r="Q122" i="1"/>
  <c r="R123" i="1"/>
  <c r="Q123" i="1"/>
  <c r="R124" i="1"/>
  <c r="Q124" i="1"/>
  <c r="R125" i="1"/>
  <c r="Q125" i="1"/>
  <c r="R126" i="1"/>
  <c r="S126" i="1" s="1"/>
  <c r="Q126" i="1"/>
  <c r="R133" i="1"/>
  <c r="R135" i="1"/>
  <c r="R137" i="1"/>
  <c r="R82" i="1"/>
  <c r="S82" i="1" s="1"/>
  <c r="Q83" i="1"/>
  <c r="F79" i="1"/>
  <c r="H98" i="1"/>
  <c r="R100" i="1"/>
  <c r="R106" i="1"/>
  <c r="S106" i="1" s="1"/>
  <c r="Q106" i="1"/>
  <c r="R116" i="1"/>
  <c r="R118" i="1"/>
  <c r="R120" i="1"/>
  <c r="Q133" i="1"/>
  <c r="Q135" i="1"/>
  <c r="Q137" i="1"/>
  <c r="R140" i="1"/>
  <c r="S140" i="1" s="1"/>
  <c r="Q140" i="1"/>
  <c r="F50" i="1"/>
  <c r="F49" i="1" s="1"/>
  <c r="H58" i="1"/>
  <c r="H60" i="1"/>
  <c r="Q61" i="1"/>
  <c r="Q60" i="1" s="1"/>
  <c r="H67" i="1"/>
  <c r="Q82" i="1"/>
  <c r="Q87" i="1"/>
  <c r="Q100" i="1"/>
  <c r="R101" i="1"/>
  <c r="S101" i="1" s="1"/>
  <c r="Q101" i="1"/>
  <c r="Q116" i="1"/>
  <c r="Q118" i="1"/>
  <c r="R132" i="1"/>
  <c r="R134" i="1"/>
  <c r="R136" i="1"/>
  <c r="R139" i="1"/>
  <c r="Q139" i="1"/>
  <c r="R145" i="1"/>
  <c r="S145" i="1" s="1"/>
  <c r="Q145" i="1"/>
  <c r="Q186" i="1"/>
  <c r="Q185" i="1" s="1"/>
  <c r="Q182" i="1" s="1"/>
  <c r="Q181" i="1" s="1"/>
  <c r="Q23" i="1" s="1"/>
  <c r="H195" i="1"/>
  <c r="R199" i="1"/>
  <c r="R204" i="1"/>
  <c r="R211" i="1"/>
  <c r="R215" i="1"/>
  <c r="R231" i="1"/>
  <c r="R296" i="1"/>
  <c r="R298" i="1"/>
  <c r="R300" i="1"/>
  <c r="S300" i="1" s="1"/>
  <c r="D308" i="1"/>
  <c r="P308" i="1"/>
  <c r="H327" i="1"/>
  <c r="R328" i="1"/>
  <c r="R327" i="1" s="1"/>
  <c r="E190" i="1"/>
  <c r="E24" i="1" s="1"/>
  <c r="G198" i="1"/>
  <c r="G190" i="1" s="1"/>
  <c r="G24" i="1" s="1"/>
  <c r="F207" i="1"/>
  <c r="Q234" i="1"/>
  <c r="Q238" i="1"/>
  <c r="Q242" i="1"/>
  <c r="Q246" i="1"/>
  <c r="Q250" i="1"/>
  <c r="Q254" i="1"/>
  <c r="Q258" i="1"/>
  <c r="Q262" i="1"/>
  <c r="Q266" i="1"/>
  <c r="Q279" i="1"/>
  <c r="Q283" i="1"/>
  <c r="Q287" i="1"/>
  <c r="Q291" i="1"/>
  <c r="Q296" i="1"/>
  <c r="Q298" i="1"/>
  <c r="Q300" i="1"/>
  <c r="O308" i="1"/>
  <c r="H321" i="1"/>
  <c r="R322" i="1"/>
  <c r="R321" i="1" s="1"/>
  <c r="R315" i="1" s="1"/>
  <c r="R308" i="1" s="1"/>
  <c r="Q334" i="1"/>
  <c r="H333" i="1"/>
  <c r="R334" i="1"/>
  <c r="Q141" i="1"/>
  <c r="Q146" i="1"/>
  <c r="Q147" i="1"/>
  <c r="R160" i="1"/>
  <c r="R161" i="1"/>
  <c r="S161" i="1" s="1"/>
  <c r="H185" i="1"/>
  <c r="H182" i="1" s="1"/>
  <c r="R200" i="1"/>
  <c r="S200" i="1" s="1"/>
  <c r="R297" i="1"/>
  <c r="R299" i="1"/>
  <c r="Q328" i="1"/>
  <c r="Q327" i="1" s="1"/>
  <c r="G363" i="1"/>
  <c r="G23" i="1" s="1"/>
  <c r="R141" i="1"/>
  <c r="S141" i="1" s="1"/>
  <c r="R157" i="1"/>
  <c r="S157" i="1" s="1"/>
  <c r="R162" i="1"/>
  <c r="S162" i="1" s="1"/>
  <c r="J182" i="1"/>
  <c r="J181" i="1" s="1"/>
  <c r="J23" i="1" s="1"/>
  <c r="N182" i="1"/>
  <c r="N181" i="1" s="1"/>
  <c r="N23" i="1" s="1"/>
  <c r="F185" i="1"/>
  <c r="F182" i="1" s="1"/>
  <c r="F181" i="1" s="1"/>
  <c r="F23" i="1" s="1"/>
  <c r="R186" i="1"/>
  <c r="R185" i="1" s="1"/>
  <c r="R182" i="1" s="1"/>
  <c r="R181" i="1" s="1"/>
  <c r="R23" i="1" s="1"/>
  <c r="H198" i="1"/>
  <c r="Q200" i="1"/>
  <c r="R212" i="1"/>
  <c r="R216" i="1"/>
  <c r="R232" i="1"/>
  <c r="G207" i="1"/>
  <c r="Q236" i="1"/>
  <c r="Q240" i="1"/>
  <c r="Q244" i="1"/>
  <c r="Q248" i="1"/>
  <c r="Q252" i="1"/>
  <c r="Q256" i="1"/>
  <c r="Q260" i="1"/>
  <c r="Q264" i="1"/>
  <c r="Q268" i="1"/>
  <c r="Q281" i="1"/>
  <c r="Q285" i="1"/>
  <c r="Q289" i="1"/>
  <c r="Q293" i="1"/>
  <c r="Q297" i="1"/>
  <c r="Q299" i="1"/>
  <c r="Q322" i="1"/>
  <c r="Q321" i="1" s="1"/>
  <c r="Q315" i="1" s="1"/>
  <c r="Q308" i="1" s="1"/>
  <c r="R336" i="1"/>
  <c r="R340" i="1"/>
  <c r="H347" i="1"/>
  <c r="R357" i="1"/>
  <c r="R358" i="1"/>
  <c r="S358" i="1" s="1"/>
  <c r="L406" i="1"/>
  <c r="L399" i="1" s="1"/>
  <c r="L398" i="1" s="1"/>
  <c r="H412" i="1"/>
  <c r="H439" i="1"/>
  <c r="H446" i="1"/>
  <c r="R457" i="1"/>
  <c r="R459" i="1"/>
  <c r="R466" i="1"/>
  <c r="Q466" i="1"/>
  <c r="F321" i="1"/>
  <c r="F315" i="1" s="1"/>
  <c r="F308" i="1" s="1"/>
  <c r="F327" i="1"/>
  <c r="F326" i="1" s="1"/>
  <c r="H344" i="1"/>
  <c r="L363" i="1"/>
  <c r="L23" i="1" s="1"/>
  <c r="H366" i="1"/>
  <c r="H370" i="1"/>
  <c r="H407" i="1"/>
  <c r="H434" i="1"/>
  <c r="H449" i="1"/>
  <c r="R461" i="1"/>
  <c r="S461" i="1" s="1"/>
  <c r="R463" i="1"/>
  <c r="Q463" i="1"/>
  <c r="R464" i="1"/>
  <c r="Q464" i="1"/>
  <c r="R456" i="1"/>
  <c r="R458" i="1"/>
  <c r="Q336" i="1"/>
  <c r="R378" i="1"/>
  <c r="R443" i="1"/>
  <c r="Q456" i="1"/>
  <c r="Q458" i="1"/>
  <c r="R504" i="1"/>
  <c r="S504" i="1" s="1"/>
  <c r="Q549" i="1"/>
  <c r="R550" i="1"/>
  <c r="Q553" i="1"/>
  <c r="R554" i="1"/>
  <c r="Q557" i="1"/>
  <c r="R558" i="1"/>
  <c r="R562" i="1"/>
  <c r="R476" i="1"/>
  <c r="R477" i="1"/>
  <c r="S477" i="1" s="1"/>
  <c r="Q488" i="1"/>
  <c r="Q489" i="1"/>
  <c r="H518" i="1"/>
  <c r="Q533" i="1"/>
  <c r="Q534" i="1"/>
  <c r="R566" i="1"/>
  <c r="R569" i="1"/>
  <c r="H481" i="1"/>
  <c r="R488" i="1"/>
  <c r="R489" i="1"/>
  <c r="R491" i="1"/>
  <c r="S491" i="1" s="1"/>
  <c r="Q492" i="1"/>
  <c r="R497" i="1"/>
  <c r="R498" i="1"/>
  <c r="R499" i="1"/>
  <c r="S499" i="1" s="1"/>
  <c r="Q500" i="1"/>
  <c r="Q502" i="1"/>
  <c r="Q503" i="1"/>
  <c r="R511" i="1"/>
  <c r="S511" i="1" s="1"/>
  <c r="Q512" i="1"/>
  <c r="R533" i="1"/>
  <c r="R534" i="1"/>
  <c r="R535" i="1"/>
  <c r="R536" i="1"/>
  <c r="R537" i="1"/>
  <c r="S537" i="1" s="1"/>
  <c r="Q539" i="1"/>
  <c r="Q540" i="1"/>
  <c r="Q541" i="1"/>
  <c r="Q542" i="1"/>
  <c r="Q543" i="1"/>
  <c r="Q544" i="1"/>
  <c r="Q545" i="1"/>
  <c r="Q546" i="1"/>
  <c r="Q547" i="1"/>
  <c r="R552" i="1"/>
  <c r="R556" i="1"/>
  <c r="R560" i="1"/>
  <c r="R568" i="1"/>
  <c r="R492" i="1"/>
  <c r="S492" i="1" s="1"/>
  <c r="R503" i="1"/>
  <c r="S503" i="1" s="1"/>
  <c r="R512" i="1"/>
  <c r="S512" i="1" s="1"/>
  <c r="Q548" i="1"/>
  <c r="R549" i="1"/>
  <c r="Q552" i="1"/>
  <c r="R553" i="1"/>
  <c r="Q556" i="1"/>
  <c r="R557" i="1"/>
  <c r="Q560" i="1"/>
  <c r="Q566" i="1"/>
  <c r="Q568" i="1"/>
  <c r="R573" i="1"/>
  <c r="R576" i="1"/>
  <c r="Q579" i="1"/>
  <c r="R580" i="1"/>
  <c r="Q583" i="1"/>
  <c r="R584" i="1"/>
  <c r="Q587" i="1"/>
  <c r="R588" i="1"/>
  <c r="J601" i="1"/>
  <c r="R601" i="1"/>
  <c r="H620" i="1"/>
  <c r="H616" i="1" s="1"/>
  <c r="G625" i="1"/>
  <c r="Q565" i="1"/>
  <c r="Q569" i="1"/>
  <c r="R570" i="1"/>
  <c r="Q573" i="1"/>
  <c r="R574" i="1"/>
  <c r="Q576" i="1"/>
  <c r="R577" i="1"/>
  <c r="Q580" i="1"/>
  <c r="R581" i="1"/>
  <c r="Q584" i="1"/>
  <c r="R585" i="1"/>
  <c r="Q588" i="1"/>
  <c r="R589" i="1"/>
  <c r="H604" i="1"/>
  <c r="F620" i="1"/>
  <c r="F616" i="1" s="1"/>
  <c r="R621" i="1"/>
  <c r="H626" i="1"/>
  <c r="R630" i="1"/>
  <c r="R618" i="1"/>
  <c r="R624" i="1"/>
  <c r="S624" i="1" s="1"/>
  <c r="H635" i="1"/>
  <c r="F639" i="1"/>
  <c r="R642" i="1"/>
  <c r="S642" i="1" s="1"/>
  <c r="Q643" i="1"/>
  <c r="H668" i="1"/>
  <c r="H639" i="1"/>
  <c r="Q641" i="1"/>
  <c r="H721" i="1"/>
  <c r="R689" i="1"/>
  <c r="R693" i="1"/>
  <c r="R722" i="1"/>
  <c r="R721" i="1" s="1"/>
  <c r="R717" i="1" s="1"/>
  <c r="H723" i="1"/>
  <c r="L723" i="1"/>
  <c r="R728" i="1"/>
  <c r="H733" i="1"/>
  <c r="Q689" i="1"/>
  <c r="Q693" i="1"/>
  <c r="O702" i="1"/>
  <c r="Q722" i="1"/>
  <c r="Q721" i="1" s="1"/>
  <c r="Q717" i="1" s="1"/>
  <c r="Q728" i="1"/>
  <c r="R729" i="1"/>
  <c r="S729" i="1" s="1"/>
  <c r="F744" i="1"/>
  <c r="F740" i="1" s="1"/>
  <c r="Q690" i="1"/>
  <c r="R691" i="1"/>
  <c r="F727" i="1"/>
  <c r="F723" i="1" s="1"/>
  <c r="H747" i="1"/>
  <c r="H744" i="1"/>
  <c r="G702" i="1" l="1"/>
  <c r="Q616" i="1"/>
  <c r="H315" i="1"/>
  <c r="N398" i="1"/>
  <c r="M600" i="1"/>
  <c r="K23" i="1"/>
  <c r="M20" i="1"/>
  <c r="M27" i="1"/>
  <c r="L21" i="1"/>
  <c r="I27" i="1"/>
  <c r="G600" i="1"/>
  <c r="Q347" i="1"/>
  <c r="Q338" i="1" s="1"/>
  <c r="O27" i="1"/>
  <c r="D600" i="1"/>
  <c r="P600" i="1"/>
  <c r="K21" i="1"/>
  <c r="D27" i="1"/>
  <c r="M22" i="1"/>
  <c r="P22" i="1"/>
  <c r="Q727" i="1"/>
  <c r="Q723" i="1" s="1"/>
  <c r="Q702" i="1" s="1"/>
  <c r="E307" i="1"/>
  <c r="G26" i="1"/>
  <c r="Q198" i="1"/>
  <c r="Q190" i="1" s="1"/>
  <c r="Q24" i="1" s="1"/>
  <c r="K22" i="1"/>
  <c r="N600" i="1"/>
  <c r="I600" i="1"/>
  <c r="J24" i="1"/>
  <c r="D22" i="1"/>
  <c r="O24" i="1"/>
  <c r="I23" i="1"/>
  <c r="I307" i="1"/>
  <c r="F307" i="1"/>
  <c r="Q671" i="1"/>
  <c r="O600" i="1"/>
  <c r="Q449" i="1"/>
  <c r="Q79" i="1"/>
  <c r="M307" i="1"/>
  <c r="K24" i="1"/>
  <c r="F702" i="1"/>
  <c r="Q639" i="1"/>
  <c r="Q625" i="1" s="1"/>
  <c r="Q600" i="1" s="1"/>
  <c r="F26" i="1"/>
  <c r="I20" i="1"/>
  <c r="F438" i="1"/>
  <c r="F398" i="1" s="1"/>
  <c r="O22" i="1"/>
  <c r="G49" i="1"/>
  <c r="G21" i="1" s="1"/>
  <c r="F24" i="1"/>
  <c r="F625" i="1"/>
  <c r="F600" i="1" s="1"/>
  <c r="J600" i="1"/>
  <c r="P307" i="1"/>
  <c r="R50" i="1"/>
  <c r="G398" i="1"/>
  <c r="D21" i="1"/>
  <c r="Q98" i="1"/>
  <c r="K600" i="1"/>
  <c r="S528" i="1"/>
  <c r="R524" i="1"/>
  <c r="S524" i="1" s="1"/>
  <c r="N24" i="1"/>
  <c r="M21" i="1"/>
  <c r="N21" i="1"/>
  <c r="L702" i="1"/>
  <c r="Q207" i="1"/>
  <c r="Q49" i="1"/>
  <c r="E398" i="1"/>
  <c r="R380" i="1"/>
  <c r="I21" i="1"/>
  <c r="I19" i="1" s="1"/>
  <c r="I22" i="1"/>
  <c r="G22" i="1"/>
  <c r="Q481" i="1"/>
  <c r="Q438" i="1" s="1"/>
  <c r="L600" i="1"/>
  <c r="Q380" i="1"/>
  <c r="N307" i="1"/>
  <c r="P21" i="1"/>
  <c r="K27" i="1"/>
  <c r="R671" i="1"/>
  <c r="R347" i="1"/>
  <c r="S347" i="1" s="1"/>
  <c r="M19" i="1"/>
  <c r="J307" i="1"/>
  <c r="H717" i="1"/>
  <c r="Q333" i="1"/>
  <c r="Q326" i="1" s="1"/>
  <c r="Q21" i="1" s="1"/>
  <c r="G307" i="1"/>
  <c r="G20" i="1"/>
  <c r="L307" i="1"/>
  <c r="L20" i="1"/>
  <c r="D307" i="1"/>
  <c r="D20" i="1"/>
  <c r="S199" i="1"/>
  <c r="R198" i="1"/>
  <c r="R79" i="1"/>
  <c r="S79" i="1" s="1"/>
  <c r="L22" i="1"/>
  <c r="S50" i="1"/>
  <c r="R49" i="1"/>
  <c r="F20" i="1"/>
  <c r="R617" i="1"/>
  <c r="S618" i="1"/>
  <c r="R639" i="1"/>
  <c r="S639" i="1" s="1"/>
  <c r="R622" i="1"/>
  <c r="S622" i="1" s="1"/>
  <c r="H602" i="1"/>
  <c r="R531" i="1"/>
  <c r="S531" i="1" s="1"/>
  <c r="H517" i="1"/>
  <c r="R449" i="1"/>
  <c r="S449" i="1" s="1"/>
  <c r="H368" i="1"/>
  <c r="S340" i="1"/>
  <c r="R339" i="1"/>
  <c r="H190" i="1"/>
  <c r="R333" i="1"/>
  <c r="R326" i="1" s="1"/>
  <c r="H308" i="1"/>
  <c r="R207" i="1"/>
  <c r="N27" i="1"/>
  <c r="N20" i="1"/>
  <c r="P20" i="1"/>
  <c r="H438" i="1"/>
  <c r="H26" i="1"/>
  <c r="S728" i="1"/>
  <c r="R727" i="1"/>
  <c r="R626" i="1"/>
  <c r="S630" i="1"/>
  <c r="S621" i="1"/>
  <c r="R620" i="1"/>
  <c r="S620" i="1" s="1"/>
  <c r="R439" i="1"/>
  <c r="S443" i="1"/>
  <c r="O307" i="1"/>
  <c r="O20" i="1"/>
  <c r="H326" i="1"/>
  <c r="H66" i="1"/>
  <c r="S67" i="1"/>
  <c r="J20" i="1"/>
  <c r="J19" i="1" s="1"/>
  <c r="S41" i="1"/>
  <c r="R40" i="1"/>
  <c r="E27" i="1"/>
  <c r="E20" i="1"/>
  <c r="E19" i="1" s="1"/>
  <c r="H49" i="1"/>
  <c r="H740" i="1"/>
  <c r="H664" i="1"/>
  <c r="H625" i="1"/>
  <c r="R481" i="1"/>
  <c r="S481" i="1" s="1"/>
  <c r="Q531" i="1"/>
  <c r="R377" i="1"/>
  <c r="S378" i="1"/>
  <c r="H430" i="1"/>
  <c r="H406" i="1"/>
  <c r="H364" i="1"/>
  <c r="H338" i="1"/>
  <c r="H181" i="1"/>
  <c r="K307" i="1"/>
  <c r="K20" i="1"/>
  <c r="F21" i="1"/>
  <c r="S100" i="1"/>
  <c r="R98" i="1"/>
  <c r="S98" i="1" s="1"/>
  <c r="Q40" i="1"/>
  <c r="Q35" i="1" s="1"/>
  <c r="Q28" i="1" s="1"/>
  <c r="J27" i="1"/>
  <c r="H28" i="1"/>
  <c r="F66" i="1"/>
  <c r="L27" i="1"/>
  <c r="O19" i="1" l="1"/>
  <c r="P19" i="1"/>
  <c r="K19" i="1"/>
  <c r="Q66" i="1"/>
  <c r="Q22" i="1" s="1"/>
  <c r="Q26" i="1"/>
  <c r="G27" i="1"/>
  <c r="D19" i="1"/>
  <c r="G19" i="1"/>
  <c r="N19" i="1"/>
  <c r="F22" i="1"/>
  <c r="Q27" i="1"/>
  <c r="Q20" i="1"/>
  <c r="S40" i="1"/>
  <c r="R35" i="1"/>
  <c r="R66" i="1"/>
  <c r="H22" i="1"/>
  <c r="H24" i="1"/>
  <c r="H27" i="1"/>
  <c r="H363" i="1"/>
  <c r="H23" i="1" s="1"/>
  <c r="H21" i="1"/>
  <c r="S439" i="1"/>
  <c r="R438" i="1"/>
  <c r="S727" i="1"/>
  <c r="R723" i="1"/>
  <c r="R616" i="1"/>
  <c r="R21" i="1" s="1"/>
  <c r="S21" i="1" s="1"/>
  <c r="S617" i="1"/>
  <c r="F19" i="1"/>
  <c r="S198" i="1"/>
  <c r="R190" i="1"/>
  <c r="L19" i="1"/>
  <c r="H702" i="1"/>
  <c r="Q307" i="1"/>
  <c r="S377" i="1"/>
  <c r="R372" i="1"/>
  <c r="S372" i="1" s="1"/>
  <c r="S626" i="1"/>
  <c r="R625" i="1"/>
  <c r="S625" i="1" s="1"/>
  <c r="R338" i="1"/>
  <c r="S338" i="1" s="1"/>
  <c r="S339" i="1"/>
  <c r="H601" i="1"/>
  <c r="F27" i="1"/>
  <c r="Q398" i="1"/>
  <c r="H399" i="1"/>
  <c r="S207" i="1"/>
  <c r="R26" i="1"/>
  <c r="S26" i="1" s="1"/>
  <c r="S49" i="1"/>
  <c r="Q19" i="1" l="1"/>
  <c r="H600" i="1"/>
  <c r="S190" i="1"/>
  <c r="R24" i="1"/>
  <c r="S24" i="1" s="1"/>
  <c r="S616" i="1"/>
  <c r="R600" i="1"/>
  <c r="S600" i="1" s="1"/>
  <c r="H307" i="1"/>
  <c r="S723" i="1"/>
  <c r="R702" i="1"/>
  <c r="S702" i="1" s="1"/>
  <c r="H398" i="1"/>
  <c r="H20" i="1"/>
  <c r="S66" i="1"/>
  <c r="R22" i="1"/>
  <c r="S22" i="1" s="1"/>
  <c r="S438" i="1"/>
  <c r="R398" i="1"/>
  <c r="S398" i="1" s="1"/>
  <c r="S35" i="1"/>
  <c r="R28" i="1"/>
  <c r="R307" i="1"/>
  <c r="S307" i="1" s="1"/>
  <c r="R27" i="1" l="1"/>
  <c r="S27" i="1" s="1"/>
  <c r="R20" i="1"/>
  <c r="S28" i="1"/>
  <c r="H19" i="1"/>
  <c r="R19" i="1" l="1"/>
  <c r="S19" i="1" s="1"/>
  <c r="S20" i="1"/>
</calcChain>
</file>

<file path=xl/sharedStrings.xml><?xml version="1.0" encoding="utf-8"?>
<sst xmlns="http://schemas.openxmlformats.org/spreadsheetml/2006/main" count="5220" uniqueCount="1487">
  <si>
    <t>Приложение  № 10</t>
  </si>
  <si>
    <t>к приказу Минэнерго России</t>
  </si>
  <si>
    <t>от «___» ___ 2017 г. №______</t>
  </si>
  <si>
    <t>Форма 10.  Отчет об исполнении плана финансирования капитальных вложений по инвестиционным проектам (квартальный)</t>
  </si>
  <si>
    <t>за 1 полугодие 2023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</si>
  <si>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</si>
  <si>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полное наименование субъекта электроэнергетики</t>
  </si>
  <si>
    <t>Год формирования информации: 2023 год</t>
  </si>
  <si>
    <t>Утвержденные плановые значения показателей приведены в соответствии с приказом Минэнерго России от 16.12.2021 № 19@</t>
  </si>
  <si>
    <t xml:space="preserve">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</si>
  <si>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</si>
  <si>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</si>
  <si>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</si>
  <si>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</si>
  <si>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01.01.2023 года, млн рублей 
(с НДС) </t>
  </si>
  <si>
    <t xml:space="preserve">Остаток финансирования капитальных вложений 
на  01.01.2023 года  в прогнозных ценах соответствующих лет,  млн рублей (с НДС) </t>
  </si>
  <si>
    <t>Финансирование капитальных вложений года 2023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</si>
  <si>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</si>
  <si>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</si>
  <si>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</si>
  <si>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</si>
  <si>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</si>
  <si>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</si>
  <si>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</si>
  <si>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</si>
  <si>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</si>
  <si>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</si>
  <si>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</si>
  <si>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</si>
  <si>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</si>
  <si>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</si>
  <si>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</si>
  <si>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</si>
  <si>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</si>
  <si>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</si>
  <si>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</si>
  <si>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</si>
  <si>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</si>
  <si>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</si>
  <si>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</si>
  <si>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</si>
  <si>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</si>
  <si>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</si>
  <si>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</si>
  <si>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</si>
  <si>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</si>
  <si>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</si>
  <si>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</si>
  <si>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</si>
  <si>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</si>
  <si>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</si>
  <si>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</si>
  <si>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</si>
  <si>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</si>
  <si>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</si>
  <si>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</si>
  <si>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</si>
  <si>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</si>
  <si>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</si>
  <si>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</si>
  <si>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</si>
  <si>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</si>
  <si>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</si>
  <si>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</si>
  <si>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</si>
  <si>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</si>
  <si>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</si>
  <si>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</si>
  <si>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</si>
  <si>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</si>
  <si>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</si>
  <si>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</si>
  <si>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</si>
  <si>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</si>
  <si>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</si>
  <si>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Финансирование КЗ 2022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</si>
  <si>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</si>
  <si>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</si>
  <si>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ТМ-32 с увеличением диаметра от ТК 326.00 до ТК 328.26 с Ду 720/820 до 1020х12мм L=3418х2 (СП ХТС)</t>
  </si>
  <si>
    <t>H_505-ХТСКх-39</t>
  </si>
  <si>
    <t>Отставание подрядчика от графика работ, пролонгация Договора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</si>
  <si>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</si>
  <si>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</si>
  <si>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В связи с поздним заключением договора на выполнение СМР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</si>
  <si>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</si>
  <si>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</si>
  <si>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Проект включен ввиду заключения договора на технологическое присоединение. По факту учтена оплата за работы по выполнению ПИР в рамках исполнения договора с ООО «Энергодиагностика» №30/ХТС-23 от 31.03.2023.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</si>
  <si>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</si>
  <si>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 xml:space="preserve"> N_505-ХТС-4тп 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</si>
  <si>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</si>
  <si>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</si>
  <si>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</si>
  <si>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</si>
  <si>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</si>
  <si>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</si>
  <si>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</si>
  <si>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</si>
  <si>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</si>
  <si>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</si>
  <si>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</si>
  <si>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</si>
  <si>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Выплата аванса согласно договорным условиям</t>
  </si>
  <si>
    <t>Реконструкция градирни ст. №3 Хабаровской ТЭЦ-3</t>
  </si>
  <si>
    <t>I_505-ХГ-136</t>
  </si>
  <si>
    <t>Внеплановый проект. Финансирование согласно договорным условиям</t>
  </si>
  <si>
    <t>Реконструкция электрофильтров Хабаровской ТЭЦ-3</t>
  </si>
  <si>
    <t>I_505-ХГ-134</t>
  </si>
  <si>
    <t>Оплата поставленных материалов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</si>
  <si>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</si>
  <si>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</si>
  <si>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</si>
  <si>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</si>
  <si>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Все затраты профинансироаны в 2022 году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</si>
  <si>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</si>
  <si>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</si>
  <si>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</si>
  <si>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</si>
  <si>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</si>
  <si>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</si>
  <si>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Изменение срока реализации проекта по причине отставания от графика производства работ. Изменение  стоимости проекта и объемов инвестиций по годам реализации проекта в связи с необходимостью проведения дополнительных работ не связанными с техническими и количественными характеристиками объекта, данные работы связаны с выносом сетей Ростелекома согласно выданных Технических условий. Профинансированы факт.затраты</t>
  </si>
  <si>
    <t>Финансирование прочих затрат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</si>
  <si>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</si>
  <si>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</si>
  <si>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</si>
  <si>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</si>
  <si>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</si>
  <si>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</si>
  <si>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Финансирование прочих затрат, перенос работ ПИР на 2023 год</t>
  </si>
  <si>
    <t>Реконструкция системы сброса сточных вод золоотвала Комсомольской ТЭЦ-2</t>
  </si>
  <si>
    <t>I_505-ХГ-90</t>
  </si>
  <si>
    <t>Оплата за выполненные работы ПИР</t>
  </si>
  <si>
    <t>Реконструкция бака-запаса горячей воды емк. 5000 м3,  СП Хабаровская ТЭЦ-2</t>
  </si>
  <si>
    <t>F_505-ХТСКх-8</t>
  </si>
  <si>
    <t>Реконструкция насосного оборудования на ЦТП-6 в г. Советская Гавань, СП ТЭЦ Советская Гавань</t>
  </si>
  <si>
    <t xml:space="preserve"> N_505-ХГ-209 </t>
  </si>
  <si>
    <t xml:space="preserve">Новый проект, включен в ИПР  для замены существующих сетевых насосов на более мощные с целью обеспечения качества теплоснабжения всех потребителей при теплоснабжении от ЦТП№6. 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</si>
  <si>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</si>
  <si>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</si>
  <si>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</si>
  <si>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</si>
  <si>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Замена силового трансформатора РТСР-1 на ХТЭЦ-3</t>
  </si>
  <si>
    <t>K_505-ХГ-152</t>
  </si>
  <si>
    <t>Перенос поставки и финансирования оборудования с 2022 года на 2023 год</t>
  </si>
  <si>
    <t>Модернизация котлоагрегата э/б ст. №3  Хабаровской ТЭЦ-3</t>
  </si>
  <si>
    <t>K_505-ХГ-150</t>
  </si>
  <si>
    <t>Все затраты профинансированы в 2022 году</t>
  </si>
  <si>
    <t>Модернизация котлоагрегата к/а ст. № 13 БКЗ-220-140-7 Хабаровской ТЭЦ-1</t>
  </si>
  <si>
    <t>H_505-ХГ-99</t>
  </si>
  <si>
    <t>Перенос оплата вследствии движения материалов по складам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</si>
  <si>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</si>
  <si>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</si>
  <si>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</si>
  <si>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</si>
  <si>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</si>
  <si>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</si>
  <si>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</si>
  <si>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</si>
  <si>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Финансирование КЗ 2022, отставание подрядчика от графика выполнения работ, пролонгация на 2023 год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</si>
  <si>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</si>
  <si>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</si>
  <si>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Установка баков ёмкостью 200 м.куб, 2 шт., СП ТЭЦ Советская Гавань</t>
  </si>
  <si>
    <t>N_505-ТЭЦСов.Гавань-1</t>
  </si>
  <si>
    <t xml:space="preserve">Новый проект. Включен  в соответствии с договором о присоединении АО "Благовещенская ТЭЦ" и АО "ТЭЦ в г. Советская Гавань" к АО "ДГК" </t>
  </si>
  <si>
    <t>Замена вентиляторов горячего дутья ВГД-10/3000, 12 шт. СП ТЭЦ  Советская Гавань</t>
  </si>
  <si>
    <t>N_505-ТЭЦСов.Гавань-2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</si>
  <si>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</si>
  <si>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</si>
  <si>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</si>
  <si>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</si>
  <si>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</si>
  <si>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</si>
  <si>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Техперевооружение теплотрассы №3 г. Комсомольск-на-Амуре.(СП КТС)</t>
  </si>
  <si>
    <t>H_505-ХТСКх-9-36</t>
  </si>
  <si>
    <t>Фактическое заключение договоров на поставку давальческого материала, перераспределение прочих затрат ОКСа.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</si>
  <si>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</si>
  <si>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</si>
  <si>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</si>
  <si>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</si>
  <si>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Оплата фактически сложившейся задолженности</t>
  </si>
  <si>
    <t>Техперевооружение теплотрассы №16 г. Амурск.(СП КТС)</t>
  </si>
  <si>
    <t>H_505-ХТСКх-9-42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</si>
  <si>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</si>
  <si>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</si>
  <si>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</si>
  <si>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</si>
  <si>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</si>
  <si>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</si>
  <si>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</si>
  <si>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</si>
  <si>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</si>
  <si>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</si>
  <si>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КЗ, запланированная на 1 квартал 2023 года, погашена в 2022 году</t>
  </si>
  <si>
    <t>Отсутствие обязательств для финансирования.</t>
  </si>
  <si>
    <t>Техперевооружение тепломагистрали №32 г. Хабаровск. СП ХТС</t>
  </si>
  <si>
    <t>H_505-ХТСКх-10-23</t>
  </si>
  <si>
    <t>опережение графика производства работ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</si>
  <si>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</si>
  <si>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</si>
  <si>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</si>
  <si>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</si>
  <si>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ТМ-25 г.Хабаровск</t>
  </si>
  <si>
    <t>H_505-ХТСКх-10-28</t>
  </si>
  <si>
    <t>Техперевооружение ТМ-18 от ТК 626.01 до узла 626 г.Хабаровск, Дн=530х10 мм, L=192х2 м.п.,СП ХТС</t>
  </si>
  <si>
    <t>N_505-ХТС-10</t>
  </si>
  <si>
    <t>Внеплановый проект, включенный в ИПР в рамках реализации Программы по снижению потерь тепловой энергии. Отражен факт  оплаты за выполненные СМР и поставку МТР.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</si>
  <si>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</si>
  <si>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</si>
  <si>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</si>
  <si>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</si>
  <si>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Реконструкция ТМ-18 блок 626 от ТК-188.40б (уз.626) в сторону ПНС-626, Дн=720х10мм, L=530 м.п., СП ХТС</t>
  </si>
  <si>
    <t>N_505-ХТС-14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</si>
  <si>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</si>
  <si>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</si>
  <si>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</si>
  <si>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</si>
  <si>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</si>
  <si>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</si>
  <si>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</si>
  <si>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</si>
  <si>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Перенос работ 2022 года на 2023. Заключен доовор по актуализации ПИР.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</si>
  <si>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</si>
  <si>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</si>
  <si>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Позднее заключение договора в 2022 году, перенос сроков реализации на 2023 год</t>
  </si>
  <si>
    <t>Техперевооружение комплекса инженерно-технических средств физической защиты СП  Амурская ТЭЦ</t>
  </si>
  <si>
    <t>F_505-ХГ-29</t>
  </si>
  <si>
    <t>Изменение объемов финансирования по годам реализации проекта в связи с неисполнением договорых обязательств 2021-2022 годов.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</si>
  <si>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</si>
  <si>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</si>
  <si>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</si>
  <si>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</si>
  <si>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</si>
  <si>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</si>
  <si>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Финанстирование согласно договорным условиям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</si>
  <si>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</si>
  <si>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</si>
  <si>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Изменение условий оплаты по результатам заключения договоров, оплата фактически сложившейся кредиторской задолженности 2022г.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</si>
  <si>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</si>
  <si>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</si>
  <si>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</si>
  <si>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</si>
  <si>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</si>
  <si>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</si>
  <si>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</si>
  <si>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</si>
  <si>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</si>
  <si>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</si>
  <si>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</si>
  <si>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</si>
  <si>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</si>
  <si>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</si>
  <si>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</si>
  <si>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</si>
  <si>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</si>
  <si>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</si>
  <si>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</si>
  <si>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</si>
  <si>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</si>
  <si>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</si>
  <si>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</si>
  <si>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</si>
  <si>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</si>
  <si>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</si>
  <si>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</si>
  <si>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</si>
  <si>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</si>
  <si>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</si>
  <si>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</si>
  <si>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</si>
  <si>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</si>
  <si>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</si>
  <si>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</si>
  <si>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</si>
  <si>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</si>
  <si>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</si>
  <si>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</si>
  <si>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</si>
  <si>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</si>
  <si>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</si>
  <si>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</si>
  <si>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</si>
  <si>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</si>
  <si>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</si>
  <si>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</si>
  <si>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</si>
  <si>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</si>
  <si>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</si>
  <si>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</si>
  <si>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</si>
  <si>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</si>
  <si>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</si>
  <si>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</si>
  <si>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</si>
  <si>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</si>
  <si>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</si>
  <si>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</si>
  <si>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</si>
  <si>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</si>
  <si>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</si>
  <si>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Перенос работ 2022 года на 2023 год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</si>
  <si>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</si>
  <si>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</si>
  <si>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</si>
  <si>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</si>
  <si>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</si>
  <si>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</si>
  <si>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</si>
  <si>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</si>
  <si>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</si>
  <si>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</si>
  <si>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</si>
  <si>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</si>
  <si>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трансформаторов ст. № 2 Т ,6Т, 7Т, 8Т  Комсомольской ТЭЦ-2
</t>
  </si>
  <si>
    <t>K_505-ХГ-159</t>
  </si>
  <si>
    <t>Техперевооружение установки постоянного тока на Амурской ТЭЦ-1</t>
  </si>
  <si>
    <t>K_505-ХГ-172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</si>
  <si>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</si>
  <si>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</si>
  <si>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Модернизация АСУ ТП к/а №2 , СП Амурская ТЭЦ-1</t>
  </si>
  <si>
    <t xml:space="preserve"> N_505-ХГ-194 </t>
  </si>
  <si>
    <t>Авансирование согласно договорным условиям</t>
  </si>
  <si>
    <t>Установка кондиционера в помещении главного щита управления, для СП "Комсомольская ТЭЦ-2", 1 шт</t>
  </si>
  <si>
    <t xml:space="preserve"> N_505-ХГ-198 </t>
  </si>
  <si>
    <t>Техперевооружение золошлакопроводов.СП "Комсомольская ТЭЦ-2", 1 шт</t>
  </si>
  <si>
    <t>N_505-ХГ-200</t>
  </si>
  <si>
    <t xml:space="preserve">Новый проект. Включен в ИПР на основании протокола технического совещания  № 7 от 30.07.2021 г в рамках исполнения ФЗ от 21.07.1997 № 117-ФЗ (ред. От 11.06.2021) «О безопасности гидротехнических сооружений»,  ФЗ от 10.01.2002 № 7-ФЗ «Об охране окр. среды (ст.51)» </t>
  </si>
  <si>
    <t>«Модернизация системы узлов учёта сброса сточных вод СП «Комсомольская ТЭЦ-2</t>
  </si>
  <si>
    <t>N_505-ХГ-201</t>
  </si>
  <si>
    <t>Нолвый проект. Финансирование согласно договорным условиям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</si>
  <si>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</si>
  <si>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</si>
  <si>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</si>
  <si>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</si>
  <si>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Возврат ГУ за 2022 год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</si>
  <si>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</si>
  <si>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</si>
  <si>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>Модернизация АСУ ТП  котельного оборудования Хабаровской ТЭЦ-2</t>
  </si>
  <si>
    <t>I_505-ХТСКх-64</t>
  </si>
  <si>
    <t>Техперевооружение дымовой трубы СП Хабаровская ТЭЦ-2</t>
  </si>
  <si>
    <t>F_505-ХТСКх-32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</si>
  <si>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</si>
  <si>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</si>
  <si>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</si>
  <si>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</si>
  <si>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</si>
  <si>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</si>
  <si>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В связи с поздним заключением договора (декабрь 2022г), реализация проекта перенесена на 1 кв. 2023г.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</si>
  <si>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</si>
  <si>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</si>
  <si>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Фактическое заключение договоров на покупку участков ТТ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</si>
  <si>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</si>
  <si>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</si>
  <si>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</si>
  <si>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</si>
  <si>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</si>
  <si>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</si>
  <si>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Новый объект. Программа повышения надежности оборудования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</si>
  <si>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</si>
  <si>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</si>
  <si>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насоса на модернизированный КСВ-320-160-2 (ЭБ, Турбина Т-180/210-130) для СП «Хабаровская ТЭЦ-3</t>
  </si>
  <si>
    <t>N_505-ХТЭЦ-3-25</t>
  </si>
  <si>
    <t>Техническое перевооружение дымососа ДН-24 ст. № ДС-10Б (1 шт) котла БКЗ-210-140 ст.№ 10, СП "Амурская ТЭЦ-1"</t>
  </si>
  <si>
    <t>N_505-АмТЭЦ-1-4</t>
  </si>
  <si>
    <t>Модернизация ЗРУ-35 кВ с заменой масляных выключателей ВМК-35 на вакуумные (6 шт), СП "Амурская ТЭЦ-1"</t>
  </si>
  <si>
    <t>N_505-АмТЭЦ-1-5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</si>
  <si>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</si>
  <si>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</si>
  <si>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Модернизация автомобилей КАМАЗ 65115-50 , 2 шт., СП "ТЭЦ в г. Советская Гавань"</t>
  </si>
  <si>
    <t>N_505-ТЭЦСов.Гавань-3</t>
  </si>
  <si>
    <t>Новый проект включен в ИПР с целью замены гидравлических порталов лифтдамферов на кузова самосвалов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</si>
  <si>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</si>
  <si>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</si>
  <si>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</si>
  <si>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</si>
  <si>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насосного оборудования СП "Хабаровская ТЭЦ-3"</t>
  </si>
  <si>
    <t>N_505-ХТЭЦ-3-27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</si>
  <si>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</si>
  <si>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</si>
  <si>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Модернизация водяного экономайзера (16 блоков) Котла ТПЕ-215 ст. № 1, СП "Хабаровская ТЭЦ-3"</t>
  </si>
  <si>
    <t>N_505-ХТЭЦ-3-44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</si>
  <si>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</si>
  <si>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</si>
  <si>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</si>
  <si>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N_505-ХТЭЦ-3-41</t>
  </si>
  <si>
    <t>1.3.4.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</si>
  <si>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</si>
  <si>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</si>
  <si>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Внеплановый проект, включенный в ИПР в рамках реализации Программы по снижению потерь тепловой энергии. Заключен договор на выполнению ПИР с ООО «Энергодиагностика» (договор № 93/ХТС-23 от 14.06.2023).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</si>
  <si>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</si>
  <si>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</si>
  <si>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</si>
  <si>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</si>
  <si>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Модернизация электрофильтров котлоагрегата ст. № 3 с заменой электрической и механической части Хабаровской ТЭЦ-3</t>
  </si>
  <si>
    <t>N_505-ХТЭЦ-3-21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</si>
  <si>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</si>
  <si>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</si>
  <si>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</si>
  <si>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</si>
  <si>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</si>
  <si>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</si>
  <si>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</si>
  <si>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</si>
  <si>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Новый проект включен в ИПР в соответствии с договором на тех. присоедениение. Профинансированы затраты по выполненным ПИР.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</si>
  <si>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</si>
  <si>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</si>
  <si>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</si>
  <si>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</si>
  <si>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</si>
  <si>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</si>
  <si>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</si>
  <si>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</si>
  <si>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</si>
  <si>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</si>
  <si>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</si>
  <si>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</si>
  <si>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</si>
  <si>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</si>
  <si>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</si>
  <si>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</si>
  <si>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>Строительство АО "ТЭЦ в г. Советская Гавань"</t>
  </si>
  <si>
    <t>N_505-ТЭЦСов.Гавань-6</t>
  </si>
  <si>
    <t>1.5.3</t>
  </si>
  <si>
    <t>Новое строительство тепловых сетей, всего, в том числе:</t>
  </si>
  <si>
    <t>Строительство ЦТП-1 для передачи тепловой мощности от магистральной теплосети ТЭЦ в г.Советская Гавань"</t>
  </si>
  <si>
    <t xml:space="preserve"> N_505-ХГ-188 </t>
  </si>
  <si>
    <t xml:space="preserve">Новый проект, включен в ИПР на основании протокола технического совещания №6 от 23.03.2021 для обеспечения теплоснабжением потребителей Котельной №8 и дальнейшим выводом котельной из эксплуатации. 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</si>
  <si>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</si>
  <si>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</si>
  <si>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Возврат гарантийного удержания согласно ТФУ договора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</si>
  <si>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</si>
  <si>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</si>
  <si>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</si>
  <si>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</si>
  <si>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</si>
  <si>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</si>
  <si>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</si>
  <si>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</si>
  <si>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</si>
  <si>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</si>
  <si>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</si>
  <si>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</si>
  <si>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нового золоотвала Хабаровской ТЭЦ-1 (ёмкость - 3200 тыс. м3)</t>
  </si>
  <si>
    <t>H_505-ХГ-86</t>
  </si>
  <si>
    <t>Строительство помещения хлораторной установки СП Хабаровская ТЭЦ-1</t>
  </si>
  <si>
    <t>N_505-ХТЭЦ-1-5</t>
  </si>
  <si>
    <t>Новый проект, финансирование поставленных материалов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</si>
  <si>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</si>
  <si>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</si>
  <si>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</si>
  <si>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</si>
  <si>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технико-экономического обоснования для реконструкции Ургальской котельной</t>
  </si>
  <si>
    <t>K_505-ХТЭЦ2-5</t>
  </si>
  <si>
    <t>Разработка обоснования инвестиций (ОБИН) по проекту "Модернизация Комсомольской ТЭЦ-2"</t>
  </si>
  <si>
    <t>N_505-КТЭЦ2-3</t>
  </si>
  <si>
    <t>Новый проект, финансирование согласно договорным условиям</t>
  </si>
  <si>
    <t>Разработка ПИР для модернизации ЖД эстакады (автомобильная эстакада), для Комсомольская ТЭЦ-1, 1 шт</t>
  </si>
  <si>
    <t xml:space="preserve"> N_505-ХГ-191 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</si>
  <si>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</si>
  <si>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</si>
  <si>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</si>
  <si>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</si>
  <si>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ХТЭЦ-3,   кол-во 1 шт. </t>
  </si>
  <si>
    <t>I_505-ХГ-45-264</t>
  </si>
  <si>
    <t xml:space="preserve">Покупка системы гарантированного электропитания,  ХТЭЦ-3,   кол-во 1 компл. </t>
  </si>
  <si>
    <t>I_505-ХГ-45-265</t>
  </si>
  <si>
    <t>Покупка вакумной спец.машины, СП Хабаровская ТЭЦ-3  кол-во 1 шт.</t>
  </si>
  <si>
    <t>I_505-ХГ-45-266</t>
  </si>
  <si>
    <t>Покупка Бульдозер тяговый класс 35, СП Хабаровская ТЭЦ-1   (1 шт.)</t>
  </si>
  <si>
    <t>K_505-ХГ-45-252-1</t>
  </si>
  <si>
    <t>Актуализация стоимости вследствии значительного удорожания продукции у производителей</t>
  </si>
  <si>
    <t>Покупка автомобиль грузовой самосвал 12т. 1 шт . СП Хабаровская ТЭЦ-1</t>
  </si>
  <si>
    <t>N_505-ХТЭЦ-1-45-1</t>
  </si>
  <si>
    <t>Внесение в программу на основании Письма АО "ДГК" №01.8/9922 от 06.06.22 о о закупке сецтехники в 2023году</t>
  </si>
  <si>
    <t>Покупка электрогенератора бензинового АБП 5,5-Т230В- 1 шт., СП Хабаровская ТЭЦ-1</t>
  </si>
  <si>
    <t>N_505-ХТЭЦ-1-45-10</t>
  </si>
  <si>
    <t>Покупка машинки для снятия резиновой футеровки- 1 шт., СП  Хабаровская ТЭЦ-1</t>
  </si>
  <si>
    <t>N_505-ХТЭЦ-1-45-12</t>
  </si>
  <si>
    <t>Покупка бульдозера ДЭТ-250, СП Хабаровская ТЭЦ-1, 1.шт.</t>
  </si>
  <si>
    <t>N_505-ХТЭЦ-1-45-14</t>
  </si>
  <si>
    <t>Покупка экскаватора ЭО-2621, СП Хабаровская ТЭЦ-1, 1.шт.</t>
  </si>
  <si>
    <t>N_505-ХТЭЦ-1-45-15</t>
  </si>
  <si>
    <t>Покупка  устройства простых защит НЕПТУН, 1 шт,  СП "ХТЭЦ-2"  АО "ДГК"</t>
  </si>
  <si>
    <t>N_505-ХТЭЦ2-34-8</t>
  </si>
  <si>
    <t>Покупка Бульдозер ЧЕТРА Т-35.01ЯБР-1, или его аналог СП Хабаровская ТЭЦ-3   (1 шт.)</t>
  </si>
  <si>
    <t>N_505-ХТЭЦ-3-45-2</t>
  </si>
  <si>
    <t>Покупка мини-погрузчика ЧЕТРА МКСМ 1000 или аналог, 1 шт СП Хабаровская ТЭЦ-3</t>
  </si>
  <si>
    <t>N_505-ХТЭЦ-3-45-19</t>
  </si>
  <si>
    <t>N_505-ХТЭЦ-3-45-3</t>
  </si>
  <si>
    <t>Покупка автомобиля грузового самосвала 20 т. КАМАЗ  6520-26041-53 или аналог, 1 шт.  СП Комсомольская ТЭЦ-3</t>
  </si>
  <si>
    <t>N_505-КТЭЦ3-45-1</t>
  </si>
  <si>
    <t>Покупка Бульдозер Т-11, 1 шт. СП Амурская ТЭЦ-1</t>
  </si>
  <si>
    <t>N_505-ХГ-45-348</t>
  </si>
  <si>
    <t xml:space="preserve">Покупка Экскаватора-погрузчика (UMG TLB 935) или аналоа, 1шт., СП ТЭЦ Советская Гавань </t>
  </si>
  <si>
    <t>N_505-ТЭЦСов.Гавань-45-3</t>
  </si>
  <si>
    <t xml:space="preserve">Покупка передвижной мастерской Аварийная служба ГАЗ 33088 с КМУ ИМ 20, 1 шт., СП Советская Гавань </t>
  </si>
  <si>
    <t>N_505-ТЭЦСов.Гавань-45-4</t>
  </si>
  <si>
    <t xml:space="preserve">Покупка самосвал КАМАЗ-6520 грузоподъемностью 20т, 2 шт., котельная в п. Майский, СП Советская Гавань </t>
  </si>
  <si>
    <t>N_505-ТЭЦСов.Гавань-45-5</t>
  </si>
  <si>
    <t>Покупка  высокочастотного тестера  ВЧТ-25М, СП  Амурская ТЭЦ, кол-во 2 шт.</t>
  </si>
  <si>
    <t>H_505-ХГ-45-130</t>
  </si>
  <si>
    <t>Покупка Установка обработки трансформаторного масла УВФ-500, СП Николавская ТЭЦ, (1 шт. 2021г, 2шт. -2023г.)</t>
  </si>
  <si>
    <t>H_505-ХГ-45-229</t>
  </si>
  <si>
    <t>Оплата фактически сложившейся задолженности.  Актуализация стоимости вследствии значительного удорожания продукции у производителей</t>
  </si>
  <si>
    <t>Покупка Магазин затухания  ВЧА-75М, СП Комсомольская ТЭЦ-2, 2 шт.</t>
  </si>
  <si>
    <t>H_505-ХГ-45-236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</si>
  <si>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</si>
  <si>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</si>
  <si>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</si>
  <si>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</si>
  <si>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</si>
  <si>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</si>
  <si>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</si>
  <si>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</si>
  <si>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</si>
  <si>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</si>
  <si>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</si>
  <si>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</si>
  <si>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</si>
  <si>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</si>
  <si>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</si>
  <si>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</si>
  <si>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</si>
  <si>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</si>
  <si>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</si>
  <si>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</si>
  <si>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</si>
  <si>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</si>
  <si>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</si>
  <si>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</si>
  <si>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</si>
  <si>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</si>
  <si>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</si>
  <si>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</si>
  <si>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</si>
  <si>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</si>
  <si>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</si>
  <si>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</si>
  <si>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>Увеличение стоимости проекта по результатам закупочных процедур.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</si>
  <si>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</si>
  <si>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</si>
  <si>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</si>
  <si>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</si>
  <si>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</si>
  <si>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</si>
  <si>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ТЭЦ-2,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</si>
  <si>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</si>
  <si>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</si>
  <si>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</si>
  <si>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</si>
  <si>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</si>
  <si>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</si>
  <si>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</si>
  <si>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</si>
  <si>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</si>
  <si>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</si>
  <si>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</si>
  <si>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</si>
  <si>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</si>
  <si>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</si>
  <si>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</si>
  <si>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</si>
  <si>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</si>
  <si>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</si>
  <si>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</si>
  <si>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</si>
  <si>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</si>
  <si>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</si>
  <si>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</si>
  <si>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</si>
  <si>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</si>
  <si>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</si>
  <si>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</si>
  <si>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 xml:space="preserve">Покупка Оборудование абонентского доступа (СП ХТЭЦ-2 Ургальская котельная) кол-во 1 к-т </t>
  </si>
  <si>
    <t>I_505-ХТСКх-34-35</t>
  </si>
  <si>
    <t>Покупка системы гарантированного электропитания (СП ХТЭЦ-2 - 2023 год) кол-во 1 шт.</t>
  </si>
  <si>
    <t>K_505-ХТСКх-34-37-1</t>
  </si>
  <si>
    <t>Покупка Вискозимметр ВУ СП "Комсомольская ТЭЦ-2", 1 ш.</t>
  </si>
  <si>
    <t>L_505-ХГ-45-329</t>
  </si>
  <si>
    <t>Покупка счетчика-расходомера погружного типа серии РМ-5 (аналог) - 14 шт.,  Хабаровская ТЭЦ-1</t>
  </si>
  <si>
    <t>N_505-ХГ-45-367</t>
  </si>
  <si>
    <t>Покупка Электродвигателя питательного электронасоса (ПЭ-580) марка эл. двигателя 4АЗМ-4000/6000 (аналог) -1шт., СП ХТЭЦ-1</t>
  </si>
  <si>
    <t>N_505-ХГ-45-368</t>
  </si>
  <si>
    <t>Покупка электродвигателя марка ДАЗО4-13-55-8 400 кВт 750 об/мин - 2шт., СП ХТЭЦ-1</t>
  </si>
  <si>
    <t>N_505-ХГ-45-369</t>
  </si>
  <si>
    <t>Покупка электродвигателя марки ДАЗО4-400У-4У1 500 кВт 1500 об/мин (аналог) - 1шт., СП ХТЭЦ-1</t>
  </si>
  <si>
    <t>N_505-ХГ-45-370</t>
  </si>
  <si>
    <t>Покупка Газоанализатора ГАНК-4С для определения содержания паров гидразина в воздухе рабочей зоны для Комсомольской-на-Амуре  ТЭЦ-2- 1 шт.</t>
  </si>
  <si>
    <t>N_505-ХГ-45-396</t>
  </si>
  <si>
    <t>Покупка Газоанализатора ГАНК-4С для определения содержания паров кислоты серной в воздухе рабочей зоны для Комсомольской-на-Амуре  ТЭЦ-2- 2 шт.</t>
  </si>
  <si>
    <t>N_505-ХГ-45-397</t>
  </si>
  <si>
    <t>Покупка Газоанализатора ГАНК-4С для определения содержания паров едкой щелочи в воздухе рабочей зоны для Комсомольской-на-Амуре  ТЭЦ-2- 2 шт.</t>
  </si>
  <si>
    <t>N_505-ХГ-45-398</t>
  </si>
  <si>
    <t>Покупка Газоанализатора ГАНК-4С с термостатом для определения содержания паров кислоты серной в воздухе рабочей зоны для Комсомольской-на-Амуре  ТЭЦ-2- 1 шт.</t>
  </si>
  <si>
    <t>N_505-ХГ-45-399</t>
  </si>
  <si>
    <t>Покупка Газоанализатора ГАНК-4С для определения содержания паров едкой щелочи в воздухе рабочей зоны с термостатом для КТЭЦ-2- 1 шт.</t>
  </si>
  <si>
    <t>N_505-ХГ-45-400</t>
  </si>
  <si>
    <t>Покупка системы гарантированного электропитания (СП ХТС- 2023 год) кол-во 1 компл.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</si>
  <si>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</si>
  <si>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</si>
  <si>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</si>
  <si>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</si>
  <si>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</si>
  <si>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</si>
  <si>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</si>
  <si>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Принята фактическая стоимость оборудования в соответствии с заключенным договором с ООО "АТ-707" № 401/81-23 от 14.03.2023. Договорные обязательства выполнены в полном объеме. Поставка оборудования выполнена в срок. Оборудование передано в эксплуатацию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</si>
  <si>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</si>
  <si>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</si>
  <si>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</si>
  <si>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</si>
  <si>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</si>
  <si>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</si>
  <si>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</si>
  <si>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</si>
  <si>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</si>
  <si>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</si>
  <si>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</si>
  <si>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</si>
  <si>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автомобиля, 1 шт.,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</si>
  <si>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</si>
  <si>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</si>
  <si>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</si>
  <si>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</si>
  <si>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</si>
  <si>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</si>
  <si>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</si>
  <si>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автомобиля ГАЗ 322173 ГАЗЕЛЬ 4х4 (КЦ№2 Ургальская ЦЭС СП ХТЭЦ-2)кол-во 1шт.</t>
  </si>
  <si>
    <t>I_505-ХТСКх-34-38</t>
  </si>
  <si>
    <t>Покупка Газоанализатор «Optima 7»  (СП ХТЭЦ-2) 1 к-т</t>
  </si>
  <si>
    <t>I_505-ХТСКх-34-39</t>
  </si>
  <si>
    <t>Уменьшение срока поставки оборудования от запланированного.</t>
  </si>
  <si>
    <t>Покупка томографа акустический (течеискатель) - 1 шт, СП КТС</t>
  </si>
  <si>
    <t>N_505-КТС-34-27</t>
  </si>
  <si>
    <t xml:space="preserve">Новый проект. Включен в ИПР для обеспечения производственного процесса современным специализированным оборудованием. 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</si>
  <si>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</si>
  <si>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</si>
  <si>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</si>
  <si>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</si>
  <si>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</si>
  <si>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</si>
  <si>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</si>
  <si>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</si>
  <si>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</si>
  <si>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</si>
  <si>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Корректировка графика выполнения и финансирования работ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</si>
  <si>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</si>
  <si>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</si>
  <si>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</si>
  <si>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</si>
  <si>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Пролонгация Договора на 2023 год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</si>
  <si>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</si>
  <si>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</si>
  <si>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Новый проект. Включен  в соответствии с договором о присоединении АО "Благовещенская ТЭЦ" и АО "ТЭЦ в г. Советская Гавань" к АО "ДГК"</t>
  </si>
  <si>
    <t>Выкуп повысительно-смесительных насосных (ПНС-816, ПНС-817) г.Хабаровск., СП ХТС</t>
  </si>
  <si>
    <t>N_505-ХТС-5</t>
  </si>
  <si>
    <t>Новый проект. Проект включен в ИПР в связи с принятым АО "ДГК" решением о выкупе имущества у предприятия-банкрота в счет погашения задолженности за неоплаченные сверхнормативные потери тепловой энергии. Профинасирован в 2022 г</t>
  </si>
  <si>
    <t xml:space="preserve">Выкуп ПНС (г. Хабаровск, пер. Владивостокский, д.2) S=61.9 кв.м и тепловой сети (г.Хабаровск, ул. К.Маркса, д.76) L=482 п.м., СП ХТС </t>
  </si>
  <si>
    <t>N_505-ХТС-6</t>
  </si>
  <si>
    <t xml:space="preserve"> Внеплановый проект. Позднее заключение договора в 2023 году на выкуп здания ПНС и тепловой сети к ней (Продавец ООО «Восток ДВ»). В соответствии с условиями договора передача имущества прошла во 2 квартале 2023.
</t>
  </si>
  <si>
    <t>Выкуп тепловых сетей в г. Амурск, 32 шт, СП КТС</t>
  </si>
  <si>
    <t>N_505-КТС-4</t>
  </si>
  <si>
    <t>Внеплановый проект, оплата за факт.затраты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</si>
  <si>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</si>
  <si>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</si>
  <si>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</si>
  <si>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</si>
  <si>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</si>
  <si>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</si>
  <si>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</si>
  <si>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</si>
  <si>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</si>
  <si>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</si>
  <si>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</si>
  <si>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</si>
  <si>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</si>
  <si>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</si>
  <si>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Новый проект. Включен в ИПР на основании заключенного договора на технологическое присоединение к системе теплоснабжения.Финансироване фактически сложившейся кред. задолжености.</t>
  </si>
  <si>
    <t>Новый проект. Включен в ИПР на основании заключенного договора на технологическое присоединение к системе теплоснабжения</t>
  </si>
  <si>
    <t>2.1.3.3</t>
  </si>
  <si>
    <t>2.1.3.4</t>
  </si>
  <si>
    <t>2.1.3.5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</si>
  <si>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</si>
  <si>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</si>
  <si>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Изменение срока, стоимости и объемов инвестиций по годам реализации ввиду включения проекта в Программу доп. мероприятий, реализуемых в ценовой зоне теплоснабжения (Распоряжение Правительства РФ от 17.08.2021 г  № 2250-р). Проект ранее планировался к реализации за счет платы за технологическое присоединение, в рамках проекта потребность замены составляла 750 м тепловой сети в двухтрубном исчислении. С переходом АО «ДГК» в ценовую зону на территории Амурской области протяженность участка тепломагистрали, требуемого замены трубопроводов, была уточнена и составила 1994 м в двухтрубном исполнении.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</si>
  <si>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</si>
  <si>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</si>
  <si>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г. Благовещенска ,СП АТС</t>
  </si>
  <si>
    <t>N_505-Бл.ТЭЦ-1-1тп</t>
  </si>
  <si>
    <t>Новый проект включен в ИПР в соответствии с договором на тех. присоединение.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</si>
  <si>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</si>
  <si>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</si>
  <si>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</si>
  <si>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</si>
  <si>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</si>
  <si>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</si>
  <si>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</si>
  <si>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</si>
  <si>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</si>
  <si>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</si>
  <si>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</si>
  <si>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2.2.4</t>
  </si>
  <si>
    <t>Реконструкция циркуляционной системы водоснабжения СП РГРЭС</t>
  </si>
  <si>
    <t>H_505-АГ-39</t>
  </si>
  <si>
    <t>Реконструкция фильтров Н1 ,Н2 ХВО БТЭЦ</t>
  </si>
  <si>
    <t>I_505-АГ-58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</si>
  <si>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</si>
  <si>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</si>
  <si>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</si>
  <si>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</si>
  <si>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2.3</t>
  </si>
  <si>
    <t>2.3.1</t>
  </si>
  <si>
    <t>Модернизация котлоагрегата ст. №4 .БТЭЦ</t>
  </si>
  <si>
    <t>I_505-АГ-59</t>
  </si>
  <si>
    <t>Отставание Подрядчика от графика выполнения работ</t>
  </si>
  <si>
    <t>Техперевооружение АСУТП оборудования второй очереди, с разделением  на АСУТП КА №5, АСУТП ТА №4 и АСУТП электротехнического оборудования, СП Благовещенская ТЭЦ 2 очередь</t>
  </si>
  <si>
    <t>N_505-БлТЭЦ2-10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</si>
  <si>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</si>
  <si>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</si>
  <si>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Перенос материалов на ремонтный склад</t>
  </si>
  <si>
    <t>Техперевооружение конденсатора турбоагрегата ст. № 6 с заменой трубной системы, СП РГРЭС</t>
  </si>
  <si>
    <t>N_505-РГРЭС-2</t>
  </si>
  <si>
    <t>Новый проект. Включен в связи с ростом повреждений трубной системы. Реалиазция проекта необходима для обеспечения работы турбоагрегата на номинальной нагрузке в летний период.</t>
  </si>
  <si>
    <t>2.3.2</t>
  </si>
  <si>
    <t>Техничекое перевооружение котельной Агромех пгт. Новорайчихинск мощ. 18,7 Гкал/ч, СП АТС</t>
  </si>
  <si>
    <t>N_505-АТС-2ис</t>
  </si>
  <si>
    <t>Реализация внепланового проекта согласно протокола №742 ПР от 09.12.2022 рабочего совещания  о рассмотрении вариантов обеспечения качественного и надёжного теплоснабжения в ценовой зоне теплоснабжения пгт. Прогресс. По факту распределение затрат ОКС.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</si>
  <si>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</si>
  <si>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</si>
  <si>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</si>
  <si>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</si>
  <si>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</si>
  <si>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</si>
  <si>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 xml:space="preserve">Изменение стоимости проекта и объемов финансирования по годам реализации связано с получением рабочей документации, разработанной в 2021 г. ООО "ОРТЭС", график реалиазции проекта скорректирован. Ввиду уточнения состава, объемов работ и стоимости материалов скорректировалась сметная стоимость инвестиционного проекта. 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</si>
  <si>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</si>
  <si>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</si>
  <si>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>Техперевооружение системы управления информационной безопасности, СП БТЭЦ</t>
  </si>
  <si>
    <t>K_505-АГ-100</t>
  </si>
  <si>
    <t>Финансирование фактически сложившейся КЗ в 1 кв.2023 года</t>
  </si>
  <si>
    <t>Техперевооружение комплекса инженерно-технических средств  физической защиты объектов БТЭЦ</t>
  </si>
  <si>
    <t>H_505-АГ-48</t>
  </si>
  <si>
    <t xml:space="preserve">Финансирование фактически сложившейся КЗ на конец 2022 года. 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</si>
  <si>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</si>
  <si>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</si>
  <si>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</si>
  <si>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</si>
  <si>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</si>
  <si>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</si>
  <si>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</si>
  <si>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</si>
  <si>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</si>
  <si>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</si>
  <si>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</si>
  <si>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</si>
  <si>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</si>
  <si>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</si>
  <si>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</si>
  <si>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</si>
  <si>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 СП Благовещенская ТЭЦ 2 очередь</t>
  </si>
  <si>
    <t>N_505-БлТЭЦ2-17</t>
  </si>
  <si>
    <t xml:space="preserve">Установка приборов учета тепловой энергии на теплоисточниках, СП РГРЭС </t>
  </si>
  <si>
    <t>N_505-РГРЭС-1псптэ</t>
  </si>
  <si>
    <t xml:space="preserve">Новый проект включен в ИПР для исполнения требований Постановление Правительства РФ от 18 ноября 2013 г. N 1034 "О коммерческом учете тепловой энергии, теплоносителя"
</t>
  </si>
  <si>
    <t>2.4</t>
  </si>
  <si>
    <t>2.4.1</t>
  </si>
  <si>
    <t>г. Благовещенск</t>
  </si>
  <si>
    <t>2.4.1.1</t>
  </si>
  <si>
    <t>2.4.1.2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</si>
  <si>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</si>
  <si>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</si>
  <si>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Реализация внепланового проекта предусмотрена программой дополнительных мероприятий по реконструкции объектов теплоснабжения. Фактическое финансирование давальческих материалов по договору поставки.</t>
  </si>
  <si>
    <t>2.4.2</t>
  </si>
  <si>
    <t>2.4.2.1</t>
  </si>
  <si>
    <t>2.4.2.2</t>
  </si>
  <si>
    <t>Резервирование электроснабжения ПНСС №№ 1,3,4,6,7,8, СП РГРЭС</t>
  </si>
  <si>
    <t>N_505-АГ-117ис</t>
  </si>
  <si>
    <t>2.5</t>
  </si>
  <si>
    <t>2.5.1</t>
  </si>
  <si>
    <t>2.5.2</t>
  </si>
  <si>
    <t>2.5.3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</si>
  <si>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</si>
  <si>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</si>
  <si>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Новый проект включен в ИПР в рамках исполнения обязательств ЕТО по на территории ценовой зоны с целью обеспечения надежности и качественного теплоснабжения потребителей</t>
  </si>
  <si>
    <t>2.5.4</t>
  </si>
  <si>
    <t>Строительство Новый золоотвал БТЭЦ, емкость - 7,5 млн. м3 (аренда земли)</t>
  </si>
  <si>
    <t>F_505-АГ-26</t>
  </si>
  <si>
    <t xml:space="preserve">Изменение объемов финансировния  обусловлено корректировкой графика реализации проекта. </t>
  </si>
  <si>
    <t>2.6</t>
  </si>
  <si>
    <t>2.7</t>
  </si>
  <si>
    <t>Покупка Обрудования системы записи оперативных переговоров СП БТЭЦ 1 шт</t>
  </si>
  <si>
    <t>I_505-АГ-27-148</t>
  </si>
  <si>
    <t>Новый проект. Включен в ИПР для обеспечения производственного процесса современным оборудованием</t>
  </si>
  <si>
    <t>Покупка автобус среднего класса на 50(30) п/м ПАЗ-4234-04 (2 шт.) СП БТЭЦ 2 шт.</t>
  </si>
  <si>
    <t>I_505-АГ-27-122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</si>
  <si>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</si>
  <si>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</si>
  <si>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</si>
  <si>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</si>
  <si>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фронтальный погрузчик-экскаватор TLB-825 БТЭЦ 1 шт.</t>
  </si>
  <si>
    <t>I_505-АГ-27-157</t>
  </si>
  <si>
    <t>Покупка Легковой автомобиль, седа, мощность дв. Не менее 150 л.с., бензин, АКПП СП БТЭЦ (1 шт)</t>
  </si>
  <si>
    <t>J_505-АГ-27-168</t>
  </si>
  <si>
    <t>Покупка Преобразователей частоты LG IG5A для ПСУ КА№ 6,7 (СП РГРЭС) (6 шт)</t>
  </si>
  <si>
    <t>I_505-АГ-27-158</t>
  </si>
  <si>
    <t>Покупка Установка регенерации масла УРМ 2500 (РГРЭС) (1 шт)</t>
  </si>
  <si>
    <t>I_505-АГ-27-160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</si>
  <si>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</si>
  <si>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</si>
  <si>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Комплекс измерительный механических параметров турбин РГРЭС, (2 шт)</t>
  </si>
  <si>
    <t>I_505-АГ-27-144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</si>
  <si>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</si>
  <si>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</si>
  <si>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</si>
  <si>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</si>
  <si>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</si>
  <si>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</si>
  <si>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стирально-отжимной машины ВО-40П СП БТЭЦ, 1шт</t>
  </si>
  <si>
    <t>J_505-АГ-27-179</t>
  </si>
  <si>
    <t>Покупка  бульдозера, 2 шт , СП Благовещенская ТЭЦ 2-ая очередь</t>
  </si>
  <si>
    <t>N_505-БлТЭЦ2-27-1</t>
  </si>
  <si>
    <t xml:space="preserve">Новый проект. Включен в ИПР для обеспечения производственного процесса современной техникой. </t>
  </si>
  <si>
    <t>Покупка шумомера-виброметра четырехканального - 1 шт., СП Благовещенская ТЭЦ (2-ая очередь)</t>
  </si>
  <si>
    <t>N_505-БлТЭЦ2-27-9</t>
  </si>
  <si>
    <t>Выкуп котельной Агромех,тепловых сетей пгт. Новорайчихинск, СП АТС</t>
  </si>
  <si>
    <t>N_505-АТС-13ис</t>
  </si>
  <si>
    <t>Новый проект. На основании выписки из протокола № 10 от 16.05.2023 заседания комиссии по имуществу согласовано участие АО «ДГК» в аукционе по продаже муниципального имущества в сфере теплоснабжения (Здание котельной с оборудованием и тепловых сетей). По результату аукциона заключено два договора.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</si>
  <si>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</si>
  <si>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</si>
  <si>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</si>
  <si>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</si>
  <si>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</si>
  <si>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</si>
  <si>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</si>
  <si>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</si>
  <si>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</si>
  <si>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</si>
  <si>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</si>
  <si>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Прокладка тепловой сети для подключения объекта "Жилое здание по ул. Снеговая, 7 в г. Владивостоке"</t>
  </si>
  <si>
    <t>N_505-ПГт-179тп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</si>
  <si>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</si>
  <si>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N_505-ПГт-185тп</t>
  </si>
  <si>
    <t>Прокладка тепловой сети от УТ01068А до пер. Овражный 3,4,5.7, г. Артем, СП Приморские тепловые сети</t>
  </si>
  <si>
    <t>N_505-ПГт-198тп</t>
  </si>
  <si>
    <t>3.1.3.2</t>
  </si>
  <si>
    <t>3.1.3.3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</si>
  <si>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</si>
  <si>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</si>
  <si>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Новый проект. Включен в ИПР на основании заключенного договора на технологическое присоединение к системе теплоснабжения (договор на подключение  №267/71-21 от 01.03.2021).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</si>
  <si>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</si>
  <si>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</si>
  <si>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Перерапределение финансирования между объектами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</si>
  <si>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</si>
  <si>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</si>
  <si>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 xml:space="preserve">Новый проект. Включен в ИПР на основании заключенного договора на технологическое присоединение к системе теплоснабжения 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</si>
  <si>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</si>
  <si>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</si>
  <si>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</si>
  <si>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</si>
  <si>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</si>
  <si>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</si>
  <si>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Перераспределение финансирования между объектами</t>
  </si>
  <si>
    <t>Техперевооружение теплотрассы УТ2611-УТ 2608 по ул. Борисенко.48  до точки подключения</t>
  </si>
  <si>
    <t>N_505-ПТС-4тп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</si>
  <si>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</si>
  <si>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</si>
  <si>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</si>
  <si>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</si>
  <si>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</si>
  <si>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</si>
  <si>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3.1.3.4</t>
  </si>
  <si>
    <t>3.1.3.5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</si>
  <si>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</si>
  <si>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</si>
  <si>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</si>
  <si>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</si>
  <si>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</si>
  <si>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</si>
  <si>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</si>
  <si>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</si>
  <si>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3.1.4</t>
  </si>
  <si>
    <t>3.2</t>
  </si>
  <si>
    <t>3.2.1</t>
  </si>
  <si>
    <t>3.2.2</t>
  </si>
  <si>
    <t>3.2.3</t>
  </si>
  <si>
    <t>3.2.4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</si>
  <si>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</si>
  <si>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</si>
  <si>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</si>
  <si>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</si>
  <si>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</si>
  <si>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</si>
  <si>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</si>
  <si>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</si>
  <si>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</si>
  <si>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</si>
  <si>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Длительные закупочные процедуры, поставка в соответствии с уловиями договора.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</si>
  <si>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</si>
  <si>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</si>
  <si>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</si>
  <si>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</si>
  <si>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</si>
  <si>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</si>
  <si>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Увеличение стоимости проекта по результатам закупочных поцедур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</si>
  <si>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</si>
  <si>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N_505-ПГг-151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</si>
  <si>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</si>
  <si>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</si>
  <si>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Новый проект включен в ИПР для обеспечения безопасной, надёжной, безаварийной работы Артёмовской ТЭЦ в ОЗП на основании протоколами техсовета  № 81/1, 82/2 от 28.04.2022;  № 92/1,97/1 от 06.05.2022 г.; № 128/1, 128/2, 128/3 от 29.07.2022г. Финансирование фактических затрат.</t>
  </si>
  <si>
    <t>3.3.2</t>
  </si>
  <si>
    <t>Модернизация АСУ и ТП котельного оборудования  СП Приморские тепловые сети</t>
  </si>
  <si>
    <t>I_505-ПГт-104</t>
  </si>
  <si>
    <t>Новый проект, включен в ИПР на основании протокола тех.совещания от 28.12.2021 №28 " О планировании работ по замене электродвигателей" ввиду окончания нормативного срока эксплуатации. Финансирование фактических затрат.</t>
  </si>
  <si>
    <t>Замена насосов рециркуляции сетевой воды пиковой водогрейной котельной Восточная ТЭЦ, 9 шт</t>
  </si>
  <si>
    <t>N_505-ПГг-161</t>
  </si>
  <si>
    <t>Новый проект. Включен в ИПР в связи с консолидацией активов ТЭЦ Восточная на базе АО "ДГК" ввиду реорганизации ТЭЦ Восточная (протокол заседания совета директоров от 29.06.2021 №330). Финансирование прочих затрат.</t>
  </si>
  <si>
    <t>3.3.3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</si>
  <si>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</si>
  <si>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</si>
  <si>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0205/07 - УТ 0205 пр-т 100 лет Владивостоку,  Дн 530х10 L=1474м.п.   (СП ПТС)</t>
  </si>
  <si>
    <t>H_505-ПГт-5-46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</si>
  <si>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</si>
  <si>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</si>
  <si>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</si>
  <si>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</si>
  <si>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Финансирование фактически сложившейся КЗ на конец 2022 года, возврат ГУ 2022 года.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</si>
  <si>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</si>
  <si>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</si>
  <si>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</si>
  <si>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</si>
  <si>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Изменение стоимости проекта и объемов финансирования по годам реалиазции обусловлено удорожанием металлопродукции в 2021 году. Изменение сроков реализации проекта обуслловлено корректировкой графика производства работ.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</si>
  <si>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</si>
  <si>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</si>
  <si>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</si>
  <si>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</si>
  <si>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</si>
  <si>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</si>
  <si>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</si>
  <si>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</si>
  <si>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</si>
  <si>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</si>
  <si>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</si>
  <si>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</si>
  <si>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>Уточнение стоимости проекта и изменение объемов финансирования по годам, вследствии удорожания стоимости металопродукции в 2021г.  Срок окончания финансирования запланирован на 2024 год в соответствии изменением объемов финансирования по годам.</t>
  </si>
  <si>
    <t>Техперевооружение теплотрассы УТ 0707 - УТ 0707/2 ул.Хабаровская,  Дн 325 L=190м.п.   Приморские тепловые сети</t>
  </si>
  <si>
    <t>K_505-ПГт-5-90</t>
  </si>
  <si>
    <t>Изменение стоимости и объемов финансирования по годам реализации ввиду удорожания стоимости металопродукции в 2021 году.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</si>
  <si>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</si>
  <si>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</si>
  <si>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</si>
  <si>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</si>
  <si>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</si>
  <si>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</si>
  <si>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</si>
  <si>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</si>
  <si>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</si>
  <si>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</si>
  <si>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1055 т.А - УТ 1056 ул. Экипажная,  L=164п.м., Ду820мм., ПТС</t>
  </si>
  <si>
    <t>N_505-ПГт-5-127</t>
  </si>
  <si>
    <t>Техперевооружение теплотрассы УТ3711-УТ3714 ул. Фадеева Дн 720 L=412п.м Приморские тепловые сети</t>
  </si>
  <si>
    <t>N_505-ПГт-5-128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</si>
  <si>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</si>
  <si>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</si>
  <si>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 xml:space="preserve">Новый проект.  Включен в ИПР на основании протокола технического совещания №16 от 12.07.2021, необходимость подтверждается актом дефиктации от 12.07.2021, заключением ООО "Примэксперт" от 12.07.2021 №45/21. 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</si>
  <si>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</si>
  <si>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</si>
  <si>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</si>
  <si>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</si>
  <si>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</si>
  <si>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</si>
  <si>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УТ2409 (т.Б) до УТ2408 (УП-1) ул. Набережная Д. 820*9. L= 2*192.8 п.м. СП Приморские тепловые сети</t>
  </si>
  <si>
    <t>N_505-ПГт-5-137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</si>
  <si>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</si>
  <si>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</si>
  <si>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</si>
  <si>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</si>
  <si>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</si>
  <si>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</si>
  <si>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 1235- УТ 1236, ул. Интернациональная Дн 720, Приморские тепловые сети</t>
  </si>
  <si>
    <t>N_505-ПТС-5-1</t>
  </si>
  <si>
    <t xml:space="preserve">Новый проект включен в ИПР на основании акта б/н от 07.11.2022г. на осмотр тепломагистрали, заключения №224/22  от 10.11.2022 по результатам  визуального измерительного контроля и толщинометрии участка обратного трубопровода тепловой сети, протокола № 10-тех  от 10.11.2022  и Постановления администрации г. Владивостока от 28.07.2022 № 728 обутверждении схемы теплоснабжения  Владивостокского городского округа на период до 2036 года (с актуализацией на 2023 год). Выполнение данного проекта учтено в схеме теплоснабжения на 2023г. </t>
  </si>
  <si>
    <t>Техперевооружение теплотрассы УТ 1235- УТ 1234, ул. Интернациональная Дн 720, Приморские тепловые сети</t>
  </si>
  <si>
    <t>N_505-ПТС-5-2</t>
  </si>
  <si>
    <t xml:space="preserve">Новый проект включен в ИПР на основании акта от 07.11.2022г. на осмотр тепломагистрали, заключеня №223/22  от 10.11.2022 по результатам  визуального измерительного контроля и толщинометрии участка обратного трубопровода тепловой сети, протокола № 13-тех  от 10.11.2022 и  Постановления администрации г. Владивостока от 28.07.2022 № 728 обутверждении схемы теплоснабжения  Владивостокского городского округа на период до 2036 года (с актуализацией на 2023 год). Выполнение данного проекта учтено в схеме теплоснабжения на 2023г. </t>
  </si>
  <si>
    <t>Техперевооружение теплотрассы УТ0132 - УТ0132Б  ул.Кирова Дн 530 L=2х250м.п СП Приморские тепловые сети</t>
  </si>
  <si>
    <t>N_505-ПТС-16</t>
  </si>
  <si>
    <t>Новый проект включен в ИПР с целью восстановления работоспособности трубопровода в безаварийном режиме в период прохождения нагрузок и снижения тепловых потерь участка теплотрассы.
Предназначен для обеспечения горячим водоснабжением, вентиляцией и теплом жилых домов, объектов жилищно-коммунального хозяйства, а также производственных комплексов. Необходимость подтверждается протоколом №11-тех от 10.11.2022</t>
  </si>
  <si>
    <t>3.3.4</t>
  </si>
  <si>
    <t>Установка весов конввейерных Артемовской ТЭЦ, 3 шт.</t>
  </si>
  <si>
    <t>H_505-ПГг-65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</si>
  <si>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</si>
  <si>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</si>
  <si>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</si>
  <si>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</si>
  <si>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</si>
  <si>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</si>
  <si>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</si>
  <si>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</si>
  <si>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</si>
  <si>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</si>
  <si>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</si>
  <si>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</si>
  <si>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</si>
  <si>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</si>
  <si>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</si>
  <si>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</si>
  <si>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</si>
  <si>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</si>
  <si>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</si>
  <si>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</si>
  <si>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Отсутствие обязательств по финансированию</t>
  </si>
  <si>
    <t>Установка АОПО для ВЛ 110 кВ Артемовская ТЭЦ – Западная –Кролевцы – Штыкова №1,2.  Артемовской ТЭЦ</t>
  </si>
  <si>
    <t>J_505-ПГг-112</t>
  </si>
  <si>
    <t>Продление сроков выполнения работ подрядной организацией по причине  неисполнения работ  АО «ДРСК» по проведению комплексного опробывания с тестовым прохождением команд ВОЛС.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</si>
  <si>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</si>
  <si>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</si>
  <si>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</si>
  <si>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</si>
  <si>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</si>
  <si>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</si>
  <si>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 xml:space="preserve"> Выплачен аванс на выполнение СМР.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</si>
  <si>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</si>
  <si>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</si>
  <si>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</si>
  <si>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</si>
  <si>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</si>
  <si>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</si>
  <si>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</si>
  <si>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</si>
  <si>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</si>
  <si>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</si>
  <si>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</si>
  <si>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</si>
  <si>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</si>
  <si>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</si>
  <si>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Всвязи с длительными закупочными процедурами по выбору подрядной организации на выполнение монтажа основного оборудования в 2022 г, работы осуществлялись в  1 кв. 2023 г. Финансирование КЗ.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</si>
  <si>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</si>
  <si>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</si>
  <si>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</si>
  <si>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</si>
  <si>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</si>
  <si>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</si>
  <si>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</si>
  <si>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</si>
  <si>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</si>
  <si>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</si>
  <si>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Изменение срока реализации проекта и объемов финансирования проекта по годам реализации обусловлено корректировкой графика финансирования работ в связи с уточнением сроков гашения КЗ. Изменение стоимости за счет замены иностранного оборудования на оборудование Российского производства.</t>
  </si>
  <si>
    <t>Замена бака аккумулятора  емк. 3 000 м3 ст.№2 КЦ-1 СП Приморские тепловые сети</t>
  </si>
  <si>
    <t>K_505-ПГт-138</t>
  </si>
  <si>
    <t>Авансирование по условиям договора подряда.Принятие фактических затрат по услугам АО "РусГидро Снабжение" по регламентированным закупкам (прочие услуги)</t>
  </si>
  <si>
    <t>Техперевооружение системы управления информационной безопасности, Приморские тепловые сети</t>
  </si>
  <si>
    <t>K_505-ПГт-143</t>
  </si>
  <si>
    <t>Увеличение стоимости оборудования в соответствии с заключенным договором. Финансирование фактически сложившейся КЗ.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</si>
  <si>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</si>
  <si>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</si>
  <si>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</si>
  <si>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</si>
  <si>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действующей системы пожарной сигнализации зданий Восточной ТЭЦ (ПИР)</t>
  </si>
  <si>
    <t>N_505-ПГг-143</t>
  </si>
  <si>
    <t>Новый проект. Включен в ИПР в связи с консолидацией активов ТЭЦ Восточная на базе АО "ДГК" ввиду реорганизации ТЭЦ Восточная (протокол заседания совета директоров от 29.06.2021 №330). Финансирование фактически сложившейся КЗ в 1 кв.2023 года.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</si>
  <si>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</si>
  <si>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</si>
  <si>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</si>
  <si>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</si>
  <si>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Новый проект, включен в ИПР на основании протокола тех.совещания от 28.12.2021 №28 " О планировании работ по замене электродвигателей" ввиду окончания нормативного срока эксплуатации.Финансирование фактически сложившейся КЗ в 1 кв.2023 года.</t>
  </si>
  <si>
    <t>Автоматизация и диспечеризация ЦТП и ТНС в г. Артем (10шт), СП Приморские тепловые сети</t>
  </si>
  <si>
    <t>N_505-ПГт-178</t>
  </si>
  <si>
    <t>Новый проект, включен в ИПР на основании протокола технического совещания от 01.07.2021 №34 "О необходимости автоматизации и диспетчерезации ЦТП СП ПТС в г. Артеме" для снижения перетопа у конечных потребителей и контроля режимов работы т/с. Перераспределение прочих затрат.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</si>
  <si>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</si>
  <si>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</si>
  <si>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</si>
  <si>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</si>
  <si>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</si>
  <si>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</si>
  <si>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</si>
  <si>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</si>
  <si>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</si>
  <si>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</si>
  <si>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</si>
  <si>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</si>
  <si>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</si>
  <si>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</si>
  <si>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</si>
  <si>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 xml:space="preserve">Перераспределение затрат на содержание ОКС. </t>
  </si>
  <si>
    <t>3.6</t>
  </si>
  <si>
    <t>3.7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</si>
  <si>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</si>
  <si>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</si>
  <si>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Новый проект, включен в ИПР. Финансирование работ на основании заключенного договора.</t>
  </si>
  <si>
    <t>Покупка многофункционального устройства Артемовская ТЭЦ - 1 шт</t>
  </si>
  <si>
    <t>I_505-ПГг-39-84</t>
  </si>
  <si>
    <t>Покупка оборудования радиосвязи Артемовская ТЭЦ, 1 компл.</t>
  </si>
  <si>
    <t>I_505-ПГг-39-85</t>
  </si>
  <si>
    <t>Покупка оборудования для опто-волоконных линий связи, Артемовская ТЭЦ, 1 компл.</t>
  </si>
  <si>
    <t>I_505-ПГг-39-86</t>
  </si>
  <si>
    <t>Покупка стековых коммутаторов, Артемовская ТЭЦ, 1 компл.</t>
  </si>
  <si>
    <t>I_505-ПГг-39-87</t>
  </si>
  <si>
    <t>Поставка оборудования ранее запланированного срока. Увеличение стоимости проекта по результатам закупочных поцедур.</t>
  </si>
  <si>
    <t>Покупка бульдозера ДЭТ-400Б1З2, СП Артемовская ТЭЦ,, кол-во 5 шт.</t>
  </si>
  <si>
    <t>F_505-ПГг-39-1</t>
  </si>
  <si>
    <t>Покупка тепловоза ТЭМ-18  СП Партизанская ГРЭС, кол-во 1.шт.</t>
  </si>
  <si>
    <t>L_505-ПГг-39-149</t>
  </si>
  <si>
    <t>Проект профинансирован в 2022 г.</t>
  </si>
  <si>
    <t>Покупка спектрофотометра ПЭ-5400ВИ  Партизанская ГРЭС 4 шт.</t>
  </si>
  <si>
    <t>L_505-ПГг-39-152</t>
  </si>
  <si>
    <t>Изменение условий оплаты по результатам заключения договоров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</si>
  <si>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</si>
  <si>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</si>
  <si>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</si>
  <si>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</si>
  <si>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</si>
  <si>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</si>
  <si>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</si>
  <si>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</si>
  <si>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</si>
  <si>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</si>
  <si>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</si>
  <si>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</si>
  <si>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</si>
  <si>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</si>
  <si>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</si>
  <si>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</si>
  <si>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</si>
  <si>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</si>
  <si>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</si>
  <si>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</si>
  <si>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</si>
  <si>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</si>
  <si>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</si>
  <si>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</si>
  <si>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</si>
  <si>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</si>
  <si>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</si>
  <si>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</si>
  <si>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Поставка оборудования ранее запланированного срока.Увеличение стоимости проекта по результатам закупочных поцедур</t>
  </si>
  <si>
    <t>Покупка манометра грузопоршневого МП60 (с набором грузов) с диапазоном измерений 1-60 кгс/см2 для нужд Партизанской ГРЭС, 1 шт.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</si>
  <si>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</si>
  <si>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</si>
  <si>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</si>
  <si>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</si>
  <si>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</si>
  <si>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</si>
  <si>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</si>
  <si>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</si>
  <si>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</si>
  <si>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Реализацией проекта ранее запланированного срока. Финансирование сложившейся КЗ за 1кв. 2023.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</si>
  <si>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</si>
  <si>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</si>
  <si>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</si>
  <si>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</si>
  <si>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сушильного шкафа BINDERАртемовская ТЭЦ, 1 шт.</t>
  </si>
  <si>
    <t>L_505-ПГг-39-181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</si>
  <si>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</si>
  <si>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</si>
  <si>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</si>
  <si>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</si>
  <si>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, 1 шт.</t>
  </si>
  <si>
    <t>I_505-ПГг-39-103</t>
  </si>
  <si>
    <t>Покупка вытяжного шкафа ЛАБ-PRO ШВЛВЖ-J 1500х750х240 Артемовской ТЭЦ 1 шт.</t>
  </si>
  <si>
    <t>I_505-ПГг-39-104</t>
  </si>
  <si>
    <t>Покупка принтера imageRUNNER ADVANCE 4535i Приморские тепловые сети -  1шт.</t>
  </si>
  <si>
    <t>I_505-ПГт-11-45</t>
  </si>
  <si>
    <t>Покупка широкоформатного принтера, Приморские тепловые сети - 1шт.</t>
  </si>
  <si>
    <t>I_505-ПГт-11-44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</si>
  <si>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</si>
  <si>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</si>
  <si>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кондиционеров Daikin FTXS42K/RXS42L/-30 с зимним комплектом. Партизанская ГРЭС, 6 шт.</t>
  </si>
  <si>
    <t>L_505-ПГг-39-151</t>
  </si>
  <si>
    <t>Поставка оборудования ранее запланированного срока. Уменьшение стоимости проекта по результатам закупочных поцедур.</t>
  </si>
  <si>
    <t>Покупка сварочного аппарата EURARC 422 230V/400V, 1шт СП Приморские тепловые сети</t>
  </si>
  <si>
    <t>K_505-ПГт-11-99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</si>
  <si>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</si>
  <si>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</si>
  <si>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</si>
  <si>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</si>
  <si>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</si>
  <si>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</si>
  <si>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автомобильного крана КС-55713-1К-2 «Клинцы» на базе шасси КамАЗ-65115 (6х4), 2шт. (1шт - 2022г., 1шт - 2023г.) Приморские тепловые сети </t>
  </si>
  <si>
    <t>J_505-ПГт-11-54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</si>
  <si>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</si>
  <si>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</si>
  <si>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>Покупка электрического отбойного молотка, 2 шт. 
Приморские тепловые сети</t>
  </si>
  <si>
    <t>J_505-ПГт-11-62</t>
  </si>
  <si>
    <t>Покупка Спектрофатометра ЮНИКОМ 1201,  1шт. Приморские тепловые сети</t>
  </si>
  <si>
    <t>J_505-ПГт-11-77</t>
  </si>
  <si>
    <t>Покупка сварочного аппарата DLW-300 ESV, СП ПТС  1 шт.</t>
  </si>
  <si>
    <t>J_505-ПГт-11-83</t>
  </si>
  <si>
    <t>Покупка кондуктометра «МАРК-603», 4шт. СП Примоские тепловые сети</t>
  </si>
  <si>
    <t>L_505-ПГт-11-144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</si>
  <si>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</si>
  <si>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</si>
  <si>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</si>
  <si>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</si>
  <si>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</si>
  <si>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</si>
  <si>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</si>
  <si>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</si>
  <si>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спектрофотометра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</si>
  <si>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</si>
  <si>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</si>
  <si>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</si>
  <si>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сплит-системы настенного типа Daikin FAQ100B/RR100BV Nord-40, 1шт. Приморские тепловые сети</t>
  </si>
  <si>
    <t>I_505-ПГт-11-40</t>
  </si>
  <si>
    <t>Поставка оборудования ранее запланированного срока.Уменьшение стоимости проекта по результатам закупочных поцедур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</si>
  <si>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</si>
  <si>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</si>
  <si>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</si>
  <si>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</si>
  <si>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</si>
  <si>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</si>
  <si>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Покупка комплекта оборудования диспетчерской связи, , 1 шт. СП Приморские тепловые сети</t>
  </si>
  <si>
    <t>N_505-ПГт-11-119</t>
  </si>
  <si>
    <t>Поставка оборудования вне плана, включено в ИПР по программе снижения теплопотерь</t>
  </si>
  <si>
    <t>Покупка калибратора системы мониторинга вибраций оборудования (Калибратора универсального 8003) для Восточной ТЭЦ,  1 шт.</t>
  </si>
  <si>
    <t>N_505-ПГг-39-190</t>
  </si>
  <si>
    <t>Новый проект. Включен в ИПР в связи с консолидацией активов ТЭЦ Восточная на базе АО "ДГК" ввиду реорганизации ТЭЦ Восточная (протокол заседания совета директоров от 29.06.2021 №330). Финансирование поставленной продукции.</t>
  </si>
  <si>
    <t>Покупка Бульдозера Т-20.01 ЯБР СП Партизанская ГРЭС, 1 шт.</t>
  </si>
  <si>
    <t>N_505-ПГРЭС-39-3</t>
  </si>
  <si>
    <t>Новый проект. Включен в ИПР для обеспечения производственного процесса современной техникой взамен физически изношенной. Финансирование поставленной техники.</t>
  </si>
  <si>
    <t>Покупка установки БАН-5000 (блок абсорбера с нагревом и фильтрацией), 1 шт., СП Партизанская ГРЭС</t>
  </si>
  <si>
    <t>N_505-ПГРЭС-39-9</t>
  </si>
  <si>
    <t>Покупка тепловоза ТЭМ-2У, СП Партизанская ГРЭС, 1.шт.</t>
  </si>
  <si>
    <t>N_505-ПГРЭС-39-10</t>
  </si>
  <si>
    <t>Новый проект. Заключен договор на приобретение объекта основных средств. Финансирование возникших обязательств по договору.</t>
  </si>
  <si>
    <t>Покупка бульдозера ДЭТ-250, СП Артемовская ТЭЦ,1.шт.</t>
  </si>
  <si>
    <t>N_505-АрТЭЦ-39-13</t>
  </si>
  <si>
    <t>Опережение графика поставки оборудования поставщиком (внеплановый проект)</t>
  </si>
  <si>
    <t>Покупка течеискателя Успех АТ-407НД- 3шт. СП Приморские тепловые сети</t>
  </si>
  <si>
    <t>N_505-ПТС-11-2</t>
  </si>
  <si>
    <t>Покупка течеискателя "Искор-325НД"- 6шт. СП Приморские тепловые сети</t>
  </si>
  <si>
    <t>N_505-ПТС-11-1</t>
  </si>
  <si>
    <t>Покупка Расходомера GE TransPort PT 900 - 2шт. СП Приморские тепловые сети</t>
  </si>
  <si>
    <t>N_505-ПТС-11-3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</si>
  <si>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</si>
  <si>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</si>
  <si>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Финансирование фактически сложившейся КЗ на конец 2022 года.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</si>
  <si>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</si>
  <si>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</si>
  <si>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</si>
  <si>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</si>
  <si>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</si>
  <si>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</si>
  <si>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</si>
  <si>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</si>
  <si>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</si>
  <si>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</si>
  <si>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Возникновение обязательств для оплаты на основании заключенных  договора о компенсации затрат и комплексного договора подряда.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</si>
  <si>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</si>
  <si>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</si>
  <si>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</si>
  <si>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</si>
  <si>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</si>
  <si>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</si>
  <si>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</si>
  <si>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</si>
  <si>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</si>
  <si>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</si>
  <si>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</si>
  <si>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</si>
  <si>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</si>
  <si>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Реконструкция  котлоагрегата, турбоагрегата, генератора энергоблока ст №1 НГРЭС</t>
  </si>
  <si>
    <t>J_505-НГ-82</t>
  </si>
  <si>
    <t>Изменение условий оплаты по результатам заключения договорных отношений.Финансирование фактически сложившейся КЗ на конец 2022 года.</t>
  </si>
  <si>
    <t>4.2.2</t>
  </si>
  <si>
    <t>4.2.3</t>
  </si>
  <si>
    <t>Реконструкция  II очереди МТС г. Нерюнгри" НГРЭС</t>
  </si>
  <si>
    <t>J_505-НГ-84</t>
  </si>
  <si>
    <t>Изменение условий оплаты по результатам заключения договорных отношений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</si>
  <si>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</si>
  <si>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</si>
  <si>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</si>
  <si>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Наращивание дамбы шлакозолоотвала №1 НГРЭС</t>
  </si>
  <si>
    <t>J_505-НГ-75</t>
  </si>
  <si>
    <t>Изменение условий оплаты по результатам заключения дополнительных соглашений к договору.</t>
  </si>
  <si>
    <t>4.3</t>
  </si>
  <si>
    <t>4.3.1</t>
  </si>
  <si>
    <t>Замена оборудования энергоблока ст.№1 НГРЭС (насосы с эл. двиг.: ПЭН-1Б, ЦН-1А, ЦН-1Б; ГВ ВГ-1; МВ В-1Т 110кВ)</t>
  </si>
  <si>
    <t>L_505-НГ-103</t>
  </si>
  <si>
    <t>Продление срока реализации проекта в связи с возникшими дополнительными работами.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</si>
  <si>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</si>
  <si>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</si>
  <si>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Изменение условий оплаты по результатам заключения дополнительных соглашений</t>
  </si>
  <si>
    <t>Изменение условий оплаты по результатам заключения договоров, дополнительных соглашений</t>
  </si>
  <si>
    <t>Замена оборудования энергоблока ст.№3 НГРЭС (3Т ТДЦ-250/220 кВ; насос ПЭН-3А с эл. двиг.)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</si>
  <si>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</si>
  <si>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</si>
  <si>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</si>
  <si>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</si>
  <si>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</si>
  <si>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Финансирование фактически сложившейся КЗ на конец 2022 года</t>
  </si>
  <si>
    <t>Замена системы возбуждения турбогенераторов ТГ-2, ТГ-3 Нерюнгринской ГРЭС</t>
  </si>
  <si>
    <t>N_505-НГ-119</t>
  </si>
  <si>
    <t>Проект включен в ИПР в соответствии с  программой повышения надежности тепловых электростанций АО «ДГК».Финансирование фактически сложившейся КЗ на конец 2022 года</t>
  </si>
  <si>
    <t>Реконструкция пылесистем котлоагрегатов Нерюнгринской ГРЭС (ПИР)</t>
  </si>
  <si>
    <t>N_505-НГ-122</t>
  </si>
  <si>
    <t>Установка системы принудительного расхолаживания турбин Нерюнгринской ГРЭС</t>
  </si>
  <si>
    <t>N_505-НГ-123</t>
  </si>
  <si>
    <t>Новый проект включен в ИПР в соответствии с  программой повышения надежности тепловых электростанций АО «ДГК»</t>
  </si>
  <si>
    <t>4.3.2</t>
  </si>
  <si>
    <t>Установка редукционно-охладительной установки Чульманской ТЭЦ (2 шт.)</t>
  </si>
  <si>
    <t>N_505-НГ-124</t>
  </si>
  <si>
    <t xml:space="preserve">Изменение условий оплаты по результатам заключения договорных отношений. Новый проект включен в ИПР с целью резервирования выдачи тепловой мощности с целью обеспечения вывода т/а ст. №3.5.6. из эксплуатации. Необходимость подтверждается протоколом тех. совещания АО "ДГК" от 07.04.2022 №258пр. 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</si>
  <si>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</si>
  <si>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</si>
  <si>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</si>
  <si>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</si>
  <si>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</si>
  <si>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</si>
  <si>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</si>
  <si>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</si>
  <si>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</si>
  <si>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</si>
  <si>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Финансирование фактически сложившейся КЗ  на конец 2022 года,выплата гарантийного удержпния.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</si>
  <si>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</si>
  <si>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</si>
  <si>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</si>
  <si>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</si>
  <si>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Техперевооружение системы управления информационной безопасности, СП НГРЭС</t>
  </si>
  <si>
    <t>K_505-НГ-93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</si>
  <si>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</si>
  <si>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</si>
  <si>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</si>
  <si>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</si>
  <si>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</si>
  <si>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</si>
  <si>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</si>
  <si>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</si>
  <si>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</si>
  <si>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</si>
  <si>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</si>
  <si>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</si>
  <si>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Замена дробильно-фрезеровочных машин Нерюнгринской ГРЭС (6 шт.)</t>
  </si>
  <si>
    <t>N_505-НГ-120</t>
  </si>
  <si>
    <t>Новый проект. Проект включен в ИПР с целью замены физически изношенного оборудования на основании актов осмотра и дефектации от 18.02.2022. Финансирования сложившейся КЗ.</t>
  </si>
  <si>
    <t>Установка системы мониторинга переходных режимов (СМПР) на Нерюнгринской ГРЭС</t>
  </si>
  <si>
    <t>I_505-НГ-72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</si>
  <si>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</si>
  <si>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</si>
  <si>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Выплата гарантийного удержания 2022г.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</si>
  <si>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</si>
  <si>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</si>
  <si>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Выплата гарантийного удержания 2021-2022г.</t>
  </si>
  <si>
    <t>Реконструкция ленточного конвейера ЛК-4/1Б Нерюнгринской ГРЭС</t>
  </si>
  <si>
    <t>N_505-НГ-121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</si>
  <si>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</si>
  <si>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</si>
  <si>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</si>
  <si>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</si>
  <si>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</si>
  <si>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</si>
  <si>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</si>
  <si>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</si>
  <si>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</si>
  <si>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</si>
  <si>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</si>
  <si>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</si>
  <si>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</si>
  <si>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</si>
  <si>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Выплата аванса по результатам заключенного договора.</t>
  </si>
  <si>
    <t>4.6</t>
  </si>
  <si>
    <t>4.7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</si>
  <si>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</si>
  <si>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</si>
  <si>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Разработка ПИР для проекта "Реконструкция  III очереди МТС г. Нерюнгри" НГРЭС"</t>
  </si>
  <si>
    <t>N_505-НГ-113</t>
  </si>
  <si>
    <t>Новый проект. Включен в ИПР в рамках устранения предписаний Ленского Управления Ростехнадзора от 09.10.2020г №П-400-392-о "О перекладке аварийных участков магистральных тепловых сетей".  Выполнены ПИР в соответствии с заключенным договором. Финансирование сложившейся КЗ.</t>
  </si>
  <si>
    <t xml:space="preserve">Покупка серверного оборудования, НГРЭС, 1 компл. </t>
  </si>
  <si>
    <t>I_505-НГ-24-42</t>
  </si>
  <si>
    <t>Покупка оборудования системы хранения данных, НГРЭС, 1 компл.</t>
  </si>
  <si>
    <t>I_505-НГ-24-43</t>
  </si>
  <si>
    <t>Покупка ядра коммутации   НГРЭС 1 шт.</t>
  </si>
  <si>
    <t>I_505-НГ-24-44</t>
  </si>
  <si>
    <t>Поставка оборудования ранее запланированного срока. Уменьшение стоимости проекта по результатам закупочных поцедур</t>
  </si>
  <si>
    <t xml:space="preserve">Покупка пограничного маршрутизатора   НГРЭС 1 шт. </t>
  </si>
  <si>
    <t>I_505-НГ-24-45</t>
  </si>
  <si>
    <t>Поставка оборудования ранее запланированного срока. Увеличение стоимости проекта по результатам закупочных поцедур</t>
  </si>
  <si>
    <t>Покупка клиентского маршрутизатора НГРЭС, 1 компл.</t>
  </si>
  <si>
    <t>I_505-НГ-24-46</t>
  </si>
  <si>
    <t>Покупка блока бесперебойного питания с батарейным блоком, НГРЭС, 1 компл.</t>
  </si>
  <si>
    <t>I_505-НГ-24-47</t>
  </si>
  <si>
    <t>Покупка оборудования Wi-Fi  НГРЭС 1 шт.</t>
  </si>
  <si>
    <t>I_505-НГ-24-48</t>
  </si>
  <si>
    <t>Покупка оборудования звукозаписи, НГРЭС, 1 шт.</t>
  </si>
  <si>
    <t>I_505-НГ-24-49</t>
  </si>
  <si>
    <t>Покупка многофункционального устройства      НГРЭС   4  шт.</t>
  </si>
  <si>
    <t>I_505-НГ-24-50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</si>
  <si>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</si>
  <si>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</si>
  <si>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</si>
  <si>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</si>
  <si>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</si>
  <si>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</si>
  <si>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</si>
  <si>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</si>
  <si>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</si>
  <si>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</si>
  <si>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</si>
  <si>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</si>
  <si>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</si>
  <si>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</si>
  <si>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</si>
  <si>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</si>
  <si>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</si>
  <si>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</si>
  <si>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</si>
  <si>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</si>
  <si>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 xml:space="preserve">Покупка сварочного аппарата ВОЛС, НГРЭС, 1 компл.
</t>
  </si>
  <si>
    <t>L_505-НГ-24-111</t>
  </si>
  <si>
    <t>Покупка ультарзвукового дефектоскопа А 1214 ЭКСПЕРТ, НГРЭС, 1 шт.</t>
  </si>
  <si>
    <t>N_505-НГ-24-95</t>
  </si>
  <si>
    <t>Новый проект. Включен в ИПР для проведения контроля поверхностей нагрева в период ремонтов.Финансирование сложившейся КЗ.</t>
  </si>
  <si>
    <t>Покупка ультразвукового толщиномера А1209, НГРЭС, 1шт.</t>
  </si>
  <si>
    <t>N_505-НГ-24-96</t>
  </si>
  <si>
    <t>Покупка ручного щлифовально-полировального станка типа LaboPol, НГРЭС, 1 шт.</t>
  </si>
  <si>
    <t>N_505-НГ-24-101</t>
  </si>
  <si>
    <t>Новый проект. Включен в ИПР для обновления парка приборов неразрушающего контроля для повышения качества диагностирования котлоагрегатов и турбоагрегатов.Финансирование сложившейся КЗ.</t>
  </si>
  <si>
    <t>Покупка виброанализатора СД-23, НГРЭС, 1 шт</t>
  </si>
  <si>
    <t>N_505-НГ-24-110</t>
  </si>
  <si>
    <t>Покупка бетоносмесительной установки НГРЭС, 1 шт.</t>
  </si>
  <si>
    <t>N_505-НГ-24-118</t>
  </si>
  <si>
    <t>Покупка широкоформатного принтера НГРЭС, 1 шт.</t>
  </si>
  <si>
    <t>N_505-НГ-24-149</t>
  </si>
  <si>
    <t>Новый проект.  Приобретение ОНСС с целью беспечения производственного процесса современным оборудованием.Возникновение оплаты на основании заключенных  договоров на поставку оборудования.</t>
  </si>
  <si>
    <t>Покупка широкоформатного сканера,НГРЭС, 1 шт.</t>
  </si>
  <si>
    <t>N_505-НГ-24-150</t>
  </si>
  <si>
    <t xml:space="preserve">Выкуп сооружения производственного (промышленного) назначения, СП НГРЭС, 1 шт. </t>
  </si>
  <si>
    <t>N_505-НГ-128</t>
  </si>
  <si>
    <t xml:space="preserve">Возникновение обязательств по оплате в связи с заключением договорных обязательств по приобретению основного средства 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</si>
  <si>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</si>
  <si>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</si>
  <si>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</si>
  <si>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</si>
  <si>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</si>
  <si>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</si>
  <si>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</si>
  <si>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</si>
  <si>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</si>
  <si>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</si>
  <si>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</si>
  <si>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</si>
  <si>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</si>
  <si>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</si>
  <si>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</si>
  <si>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5.1.4</t>
  </si>
  <si>
    <t>5.2</t>
  </si>
  <si>
    <t>5.2.1</t>
  </si>
  <si>
    <t>5.2.2</t>
  </si>
  <si>
    <t>5.2.3</t>
  </si>
  <si>
    <t>5.2.4</t>
  </si>
  <si>
    <t xml:space="preserve">Техническое перевооружение топливоподачи  БТЭЦ с разработкой и внедрением системы диагностики оборудования и состояния помещений </t>
  </si>
  <si>
    <t>I_505-ХТСКб-15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</si>
  <si>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</si>
  <si>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</si>
  <si>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</si>
  <si>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</si>
  <si>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</si>
  <si>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</si>
  <si>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</si>
  <si>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Финансирование фактически сложившейся задолженности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</si>
  <si>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</si>
  <si>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</si>
  <si>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</si>
  <si>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</si>
  <si>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>Техническое перевооружение РОУ (редукционно-охладительная установка) (СП БТЭЦ)</t>
  </si>
  <si>
    <t>F_505-ХТСКб-2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</si>
  <si>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</si>
  <si>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</si>
  <si>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Новый проект включен в ИПР с целью ведения технологического  учета при транспортировке тепловой энергии. Выполнение требований ФЗ от 23.11.2009 №261-ФЗ "Об энергосбережении и о повышении энергетической эффективности и о внесении изменений в отдельные законодательные акты Российской Федерации". Выполнены ПИР в соответствии с заключенным договором. Финансирование сложившейся КЗ.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</si>
  <si>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</si>
  <si>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</si>
  <si>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</si>
  <si>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</si>
  <si>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</si>
  <si>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</si>
  <si>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</si>
  <si>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</si>
  <si>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</si>
  <si>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</si>
  <si>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</si>
  <si>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</si>
  <si>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</si>
  <si>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</si>
  <si>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5.6</t>
  </si>
  <si>
    <t>5.7</t>
  </si>
  <si>
    <t>Покупка  Автофургон грузопассажирский  – 1 шт БирТЭЦ</t>
  </si>
  <si>
    <t>L_505-БирТЭЦ-8-31</t>
  </si>
  <si>
    <t>Покупка помпы гидравлической ручной - 1 шт. , Бир.ТЭЦ</t>
  </si>
  <si>
    <t>N_505-БирТЭЦ-8-35</t>
  </si>
  <si>
    <t>Новый проект.  Выполнение требований приказа Минэнерго России от 25.10.2017 № 1013 «Об утверждении требований к обеспечению надежности электроэнергетических систем, надежности и безопасности объектов электроэнергетики и энергопринимающих установок «Правила организации технического обслуживания и ремонта объектов электроэнергетики» и приказа Ростехнадзора от 25.03.2014 № 116 «Об утверждении Федеральных норм и правил в области промышленной безопасности «Правила промышленной безопасности опасных производственных объектов, на которых используется оборудование, работающее под избыточным давлением»</t>
  </si>
  <si>
    <t>Покупка переносного прибора для определения зольности угля ASHPROBE– 1 шт, БТЭЦ</t>
  </si>
  <si>
    <t>H_505-ХТСКб-8-19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</si>
</sst>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0000000000000000000000"/>
    <numFmt numFmtId="165" formatCode="0.000000"/>
    <numFmt numFmtId="166" formatCode="0.0000000"/>
    <numFmt numFmtId="167" formatCode="0.00000"/>
    <numFmt numFmtId="168" formatCode="#,##0.000000000000000"/>
    <numFmt numFmtId="169" formatCode="#,##0.0"/>
    <numFmt numFmtId="170" formatCode="0.00000000"/>
  </numFmts>
  <fonts count="11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2"/>
      <name val="Times New Roman CYR"/>
    </font>
    <font>
      <sz val="11"/>
      <color theme="1"/>
      <name val="Calibri"/>
      <family val="2"/>
      <scheme val="minor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6" fillId="0" borderId="0"/>
    <xf numFmtId="0" fontId="6" fillId="0" borderId="0"/>
    <xf numFmtId="0" fontId="2" fillId="0" borderId="0"/>
    <xf numFmtId="0" fontId="9" fillId="0" borderId="0"/>
  </cellStyleXfs>
  <cellXfs count="136">
    <xf numFmtId="0" fontId="0" fillId="0" borderId="0" xfId="0"/>
    <xf numFmtId="2" fontId="2" fillId="0" borderId="0" xfId="1" applyNumberFormat="1" applyFont="1" applyFill="1"/>
    <xf numFmtId="1" fontId="2" fillId="0" borderId="0" xfId="1" applyNumberFormat="1" applyFont="1" applyFill="1" applyAlignment="1">
      <alignment horizontal="center"/>
    </xf>
    <xf numFmtId="2" fontId="2" fillId="0" borderId="0" xfId="1" applyNumberFormat="1" applyFont="1" applyFill="1" applyAlignment="1">
      <alignment wrapText="1"/>
    </xf>
    <xf numFmtId="164" fontId="2" fillId="0" borderId="0" xfId="1" applyNumberFormat="1" applyFont="1" applyFill="1" applyAlignment="1">
      <alignment wrapText="1"/>
    </xf>
    <xf numFmtId="4" fontId="2" fillId="0" borderId="0" xfId="1" applyNumberFormat="1" applyFont="1" applyFill="1"/>
    <xf numFmtId="4" fontId="2" fillId="0" borderId="0" xfId="1" applyNumberFormat="1" applyFont="1" applyFill="1" applyAlignment="1">
      <alignment wrapText="1"/>
    </xf>
    <xf numFmtId="4" fontId="2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2" fontId="2" fillId="0" borderId="0" xfId="1" applyNumberFormat="1" applyFont="1" applyFill="1" applyBorder="1" applyAlignment="1">
      <alignment vertical="center" wrapText="1"/>
    </xf>
    <xf numFmtId="2" fontId="2" fillId="0" borderId="0" xfId="1" applyNumberFormat="1" applyFont="1" applyFill="1" applyBorder="1" applyAlignment="1">
      <alignment vertical="center"/>
    </xf>
    <xf numFmtId="2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2" fontId="2" fillId="0" borderId="0" xfId="1" applyNumberFormat="1" applyFont="1" applyFill="1" applyAlignment="1">
      <alignment vertical="center"/>
    </xf>
    <xf numFmtId="2" fontId="7" fillId="0" borderId="2" xfId="3" applyNumberFormat="1" applyFont="1" applyFill="1" applyBorder="1" applyAlignment="1" applyProtection="1">
      <alignment horizontal="center" vertical="center" wrapText="1"/>
      <protection locked="0"/>
    </xf>
    <xf numFmtId="2" fontId="7" fillId="0" borderId="3" xfId="3" applyNumberFormat="1" applyFont="1" applyFill="1" applyBorder="1" applyAlignment="1" applyProtection="1">
      <alignment horizontal="center" vertical="center" wrapText="1"/>
      <protection locked="0"/>
    </xf>
    <xf numFmtId="2" fontId="5" fillId="0" borderId="5" xfId="2" applyNumberFormat="1" applyFont="1" applyFill="1" applyBorder="1" applyAlignment="1">
      <alignment horizontal="center" vertical="center"/>
    </xf>
    <xf numFmtId="2" fontId="5" fillId="0" borderId="5" xfId="2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/>
    </xf>
    <xf numFmtId="2" fontId="5" fillId="0" borderId="1" xfId="2" applyNumberFormat="1" applyFont="1" applyFill="1" applyBorder="1" applyAlignment="1">
      <alignment horizontal="center" vertical="center"/>
    </xf>
    <xf numFmtId="2" fontId="5" fillId="0" borderId="1" xfId="2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2" applyNumberFormat="1" applyFont="1" applyFill="1" applyBorder="1" applyAlignment="1">
      <alignment horizontal="center" vertical="center"/>
    </xf>
    <xf numFmtId="2" fontId="8" fillId="0" borderId="1" xfId="3" applyNumberFormat="1" applyFont="1" applyFill="1" applyBorder="1" applyAlignment="1" applyProtection="1">
      <alignment horizontal="left" vertical="center" wrapText="1"/>
      <protection locked="0"/>
    </xf>
    <xf numFmtId="2" fontId="8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8" fillId="0" borderId="1" xfId="4" applyNumberFormat="1" applyFont="1" applyFill="1" applyBorder="1" applyAlignment="1" applyProtection="1">
      <alignment horizontal="left" vertical="center" wrapText="1"/>
      <protection locked="0"/>
    </xf>
    <xf numFmtId="2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2" applyNumberFormat="1" applyFont="1" applyFill="1" applyBorder="1" applyAlignment="1">
      <alignment horizontal="center" vertical="center"/>
    </xf>
    <xf numFmtId="169" fontId="2" fillId="0" borderId="1" xfId="3" applyNumberFormat="1" applyFont="1" applyFill="1" applyBorder="1" applyAlignment="1" applyProtection="1">
      <alignment horizontal="left" vertical="center" wrapText="1"/>
      <protection locked="0"/>
    </xf>
    <xf numFmtId="169" fontId="8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3" applyNumberFormat="1" applyFont="1" applyFill="1" applyBorder="1" applyAlignment="1" applyProtection="1">
      <alignment horizontal="left" vertical="center" wrapText="1"/>
      <protection locked="0"/>
    </xf>
    <xf numFmtId="2" fontId="8" fillId="0" borderId="1" xfId="4" applyNumberFormat="1" applyFont="1" applyFill="1" applyBorder="1" applyAlignment="1" applyProtection="1">
      <alignment horizontal="left" vertical="top" wrapText="1"/>
      <protection locked="0"/>
    </xf>
    <xf numFmtId="2" fontId="2" fillId="0" borderId="1" xfId="2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7" fillId="0" borderId="5" xfId="4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5" xfId="0" applyNumberFormat="1" applyFont="1" applyFill="1" applyBorder="1" applyAlignment="1">
      <alignment horizontal="center" vertical="center"/>
    </xf>
    <xf numFmtId="169" fontId="8" fillId="0" borderId="1" xfId="3" applyNumberFormat="1" applyFont="1" applyFill="1" applyBorder="1" applyAlignment="1" applyProtection="1">
      <alignment horizontal="left" vertical="center" wrapText="1"/>
      <protection locked="0"/>
    </xf>
    <xf numFmtId="4" fontId="2" fillId="0" borderId="1" xfId="0" applyNumberFormat="1" applyFont="1" applyFill="1" applyBorder="1" applyAlignment="1">
      <alignment horizontal="center" vertical="center" wrapText="1"/>
    </xf>
    <xf numFmtId="2" fontId="8" fillId="0" borderId="1" xfId="3" applyNumberFormat="1" applyFont="1" applyFill="1" applyBorder="1" applyAlignment="1" applyProtection="1">
      <alignment wrapText="1"/>
      <protection locked="0"/>
    </xf>
    <xf numFmtId="2" fontId="2" fillId="0" borderId="1" xfId="0" applyNumberFormat="1" applyFont="1" applyFill="1" applyBorder="1" applyAlignment="1">
      <alignment horizontal="center" vertical="center" wrapText="1"/>
    </xf>
    <xf numFmtId="2" fontId="8" fillId="0" borderId="5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1" applyNumberFormat="1" applyFont="1" applyFill="1" applyBorder="1" applyAlignment="1">
      <alignment horizontal="center" vertical="center" wrapText="1"/>
    </xf>
    <xf numFmtId="2" fontId="2" fillId="0" borderId="5" xfId="1" applyNumberFormat="1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 applyProtection="1">
      <alignment horizontal="left" vertical="center" wrapText="1"/>
      <protection locked="0"/>
    </xf>
    <xf numFmtId="2" fontId="2" fillId="0" borderId="1" xfId="2" applyNumberFormat="1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2" fontId="2" fillId="0" borderId="1" xfId="3" applyNumberFormat="1" applyFont="1" applyFill="1" applyBorder="1" applyAlignment="1" applyProtection="1">
      <alignment wrapText="1"/>
      <protection locked="0"/>
    </xf>
    <xf numFmtId="3" fontId="2" fillId="0" borderId="1" xfId="3" applyNumberFormat="1" applyFont="1" applyFill="1" applyBorder="1" applyAlignment="1" applyProtection="1">
      <alignment horizontal="left" vertical="center" wrapText="1"/>
      <protection locked="0"/>
    </xf>
    <xf numFmtId="2" fontId="5" fillId="0" borderId="1" xfId="0" applyNumberFormat="1" applyFont="1" applyFill="1" applyBorder="1" applyAlignment="1">
      <alignment horizontal="center" vertical="top"/>
    </xf>
    <xf numFmtId="2" fontId="5" fillId="0" borderId="5" xfId="0" applyNumberFormat="1" applyFont="1" applyFill="1" applyBorder="1" applyAlignment="1">
      <alignment horizontal="center" vertical="top"/>
    </xf>
    <xf numFmtId="2" fontId="5" fillId="0" borderId="5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2" applyNumberFormat="1" applyFont="1" applyFill="1" applyBorder="1" applyAlignment="1">
      <alignment wrapText="1"/>
    </xf>
    <xf numFmtId="4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7" fillId="0" borderId="5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0" xfId="1" applyNumberFormat="1" applyFont="1" applyFill="1" applyAlignment="1">
      <alignment horizontal="right" wrapText="1"/>
    </xf>
    <xf numFmtId="165" fontId="2" fillId="0" borderId="0" xfId="1" applyNumberFormat="1" applyFont="1" applyFill="1"/>
    <xf numFmtId="166" fontId="2" fillId="0" borderId="0" xfId="1" applyNumberFormat="1" applyFont="1" applyFill="1"/>
    <xf numFmtId="167" fontId="2" fillId="0" borderId="0" xfId="1" applyNumberFormat="1" applyFont="1" applyFill="1"/>
    <xf numFmtId="4" fontId="3" fillId="0" borderId="0" xfId="1" applyNumberFormat="1" applyFont="1" applyFill="1" applyAlignment="1">
      <alignment horizontal="right"/>
    </xf>
    <xf numFmtId="4" fontId="4" fillId="0" borderId="0" xfId="1" applyNumberFormat="1" applyFont="1" applyFill="1" applyAlignment="1">
      <alignment horizontal="center" wrapText="1"/>
    </xf>
    <xf numFmtId="4" fontId="2" fillId="0" borderId="0" xfId="2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 applyAlignment="1">
      <alignment horizontal="center"/>
    </xf>
    <xf numFmtId="4" fontId="7" fillId="0" borderId="3" xfId="3" applyNumberFormat="1" applyFont="1" applyFill="1" applyBorder="1" applyAlignment="1" applyProtection="1">
      <alignment horizontal="center" vertical="center" wrapText="1"/>
      <protection locked="0"/>
    </xf>
    <xf numFmtId="10" fontId="5" fillId="0" borderId="3" xfId="1" applyNumberFormat="1" applyFont="1" applyFill="1" applyBorder="1" applyAlignment="1">
      <alignment horizontal="center" vertical="center" wrapText="1"/>
    </xf>
    <xf numFmtId="2" fontId="7" fillId="0" borderId="4" xfId="3" applyNumberFormat="1" applyFont="1" applyFill="1" applyBorder="1" applyAlignment="1" applyProtection="1">
      <alignment horizontal="center" vertical="center" wrapText="1"/>
      <protection locked="0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10" fontId="5" fillId="0" borderId="7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4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5" applyNumberFormat="1" applyFont="1" applyFill="1" applyBorder="1" applyAlignment="1">
      <alignment horizontal="center" vertical="center" wrapText="1"/>
    </xf>
    <xf numFmtId="4" fontId="8" fillId="0" borderId="1" xfId="3" applyNumberFormat="1" applyFont="1" applyFill="1" applyBorder="1" applyAlignment="1" applyProtection="1">
      <alignment horizontal="center" vertical="center" wrapText="1"/>
      <protection locked="0"/>
    </xf>
    <xf numFmtId="10" fontId="2" fillId="0" borderId="1" xfId="1" applyNumberFormat="1" applyFont="1" applyFill="1" applyBorder="1" applyAlignment="1">
      <alignment horizontal="center" vertical="center" wrapText="1"/>
    </xf>
    <xf numFmtId="10" fontId="2" fillId="0" borderId="8" xfId="1" applyNumberFormat="1" applyFont="1" applyFill="1" applyBorder="1" applyAlignment="1">
      <alignment horizontal="center" vertical="center" wrapText="1"/>
    </xf>
    <xf numFmtId="4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5" xfId="2" applyNumberFormat="1" applyFont="1" applyFill="1" applyBorder="1" applyAlignment="1">
      <alignment horizontal="center" vertical="center"/>
    </xf>
    <xf numFmtId="2" fontId="8" fillId="0" borderId="5" xfId="3" applyNumberFormat="1" applyFont="1" applyFill="1" applyBorder="1" applyAlignment="1" applyProtection="1">
      <alignment horizontal="left" vertical="center" wrapText="1"/>
      <protection locked="0"/>
    </xf>
    <xf numFmtId="2" fontId="8" fillId="0" borderId="5" xfId="4" applyNumberFormat="1" applyFont="1" applyFill="1" applyBorder="1" applyAlignment="1" applyProtection="1">
      <alignment horizontal="center" vertical="center" wrapText="1"/>
      <protection locked="0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5" xfId="1" applyNumberFormat="1" applyFont="1" applyFill="1" applyBorder="1" applyAlignment="1">
      <alignment horizontal="center" vertical="center" wrapText="1"/>
    </xf>
    <xf numFmtId="10" fontId="2" fillId="0" borderId="5" xfId="1" applyNumberFormat="1" applyFont="1" applyFill="1" applyBorder="1" applyAlignment="1">
      <alignment horizontal="center" vertical="center" wrapText="1"/>
    </xf>
    <xf numFmtId="10" fontId="2" fillId="0" borderId="6" xfId="1" applyNumberFormat="1" applyFont="1" applyFill="1" applyBorder="1" applyAlignment="1">
      <alignment horizontal="center" vertical="center" wrapText="1"/>
    </xf>
    <xf numFmtId="2" fontId="8" fillId="0" borderId="5" xfId="4" applyNumberFormat="1" applyFont="1" applyFill="1" applyBorder="1" applyAlignment="1" applyProtection="1">
      <alignment horizontal="left" vertical="center" wrapText="1"/>
      <protection locked="0"/>
    </xf>
    <xf numFmtId="2" fontId="8" fillId="0" borderId="5" xfId="4" applyNumberFormat="1" applyFont="1" applyFill="1" applyBorder="1" applyAlignment="1" applyProtection="1">
      <alignment horizontal="left" vertical="top" wrapText="1"/>
      <protection locked="0"/>
    </xf>
    <xf numFmtId="4" fontId="5" fillId="0" borderId="5" xfId="1" applyNumberFormat="1" applyFont="1" applyFill="1" applyBorder="1" applyAlignment="1">
      <alignment horizontal="center" vertical="center" wrapText="1"/>
    </xf>
    <xf numFmtId="2" fontId="2" fillId="0" borderId="5" xfId="2" applyNumberFormat="1" applyFont="1" applyFill="1" applyBorder="1" applyAlignment="1">
      <alignment horizontal="center" vertical="center" wrapText="1"/>
    </xf>
    <xf numFmtId="2" fontId="2" fillId="0" borderId="5" xfId="3" applyNumberFormat="1" applyFont="1" applyFill="1" applyBorder="1" applyAlignment="1" applyProtection="1">
      <alignment horizontal="left" vertical="center" wrapText="1"/>
      <protection locked="0"/>
    </xf>
    <xf numFmtId="4" fontId="8" fillId="0" borderId="5" xfId="4" applyNumberFormat="1" applyFont="1" applyFill="1" applyBorder="1" applyAlignment="1" applyProtection="1">
      <alignment horizontal="center" vertical="center" wrapText="1"/>
      <protection locked="0"/>
    </xf>
    <xf numFmtId="170" fontId="2" fillId="0" borderId="0" xfId="1" applyNumberFormat="1" applyFont="1" applyFill="1"/>
    <xf numFmtId="2" fontId="2" fillId="0" borderId="5" xfId="2" applyNumberFormat="1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9" fontId="2" fillId="0" borderId="1" xfId="6" applyNumberFormat="1" applyFont="1" applyFill="1" applyBorder="1" applyAlignment="1">
      <alignment horizontal="center" vertical="center"/>
    </xf>
    <xf numFmtId="169" fontId="8" fillId="0" borderId="1" xfId="3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169" fontId="2" fillId="0" borderId="1" xfId="2" applyNumberFormat="1" applyFont="1" applyFill="1" applyBorder="1" applyAlignment="1" applyProtection="1">
      <alignment horizontal="left" vertical="center" wrapText="1"/>
      <protection locked="0"/>
    </xf>
    <xf numFmtId="2" fontId="2" fillId="0" borderId="5" xfId="2" applyNumberFormat="1" applyFont="1" applyFill="1" applyBorder="1" applyAlignment="1" applyProtection="1">
      <alignment horizontal="left" vertical="center" wrapText="1"/>
      <protection locked="0"/>
    </xf>
    <xf numFmtId="2" fontId="2" fillId="0" borderId="5" xfId="2" applyNumberFormat="1" applyFont="1" applyFill="1" applyBorder="1" applyAlignment="1">
      <alignment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wrapText="1"/>
    </xf>
    <xf numFmtId="2" fontId="2" fillId="0" borderId="1" xfId="3" applyNumberFormat="1" applyFont="1" applyFill="1" applyBorder="1" applyAlignment="1" applyProtection="1">
      <alignment horizontal="left" vertical="top" wrapText="1"/>
      <protection locked="0"/>
    </xf>
    <xf numFmtId="2" fontId="10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7" fillId="0" borderId="5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>
      <alignment horizontal="center" vertical="top"/>
    </xf>
    <xf numFmtId="2" fontId="2" fillId="0" borderId="5" xfId="3" applyNumberFormat="1" applyFont="1" applyFill="1" applyBorder="1" applyAlignment="1" applyProtection="1">
      <alignment horizontal="center" vertical="center" wrapText="1"/>
      <protection locked="0"/>
    </xf>
    <xf numFmtId="169" fontId="2" fillId="0" borderId="5" xfId="3" applyNumberFormat="1" applyFont="1" applyFill="1" applyBorder="1" applyAlignment="1" applyProtection="1">
      <alignment horizontal="left" vertical="center" wrapText="1"/>
      <protection locked="0"/>
    </xf>
    <xf numFmtId="4" fontId="2" fillId="0" borderId="5" xfId="3" applyNumberFormat="1" applyFont="1" applyFill="1" applyBorder="1" applyAlignment="1" applyProtection="1">
      <alignment horizontal="center" vertical="center" wrapText="1"/>
      <protection locked="0"/>
    </xf>
    <xf numFmtId="4" fontId="7" fillId="0" borderId="5" xfId="3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1" applyNumberFormat="1" applyFont="1" applyFill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4" fontId="2" fillId="0" borderId="0" xfId="2" applyNumberFormat="1" applyFont="1" applyFill="1" applyAlignment="1">
      <alignment horizontal="center" vertical="center"/>
    </xf>
    <xf numFmtId="2" fontId="4" fillId="0" borderId="0" xfId="1" applyNumberFormat="1" applyFont="1" applyFill="1" applyAlignment="1">
      <alignment horizontal="center"/>
    </xf>
    <xf numFmtId="4" fontId="4" fillId="0" borderId="0" xfId="1" applyNumberFormat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166" fontId="5" fillId="0" borderId="1" xfId="1" applyNumberFormat="1" applyFont="1" applyFill="1" applyBorder="1" applyAlignment="1">
      <alignment horizontal="center" vertical="center" wrapText="1"/>
    </xf>
    <xf numFmtId="2" fontId="4" fillId="0" borderId="0" xfId="2" applyNumberFormat="1" applyFont="1" applyFill="1" applyAlignment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2" fontId="4" fillId="0" borderId="0" xfId="1" applyNumberFormat="1" applyFont="1" applyFill="1" applyAlignment="1">
      <alignment horizontal="center" wrapText="1"/>
    </xf>
    <xf numFmtId="4" fontId="4" fillId="0" borderId="0" xfId="1" applyNumberFormat="1" applyFont="1" applyFill="1" applyAlignment="1">
      <alignment horizontal="center" wrapText="1"/>
    </xf>
    <xf numFmtId="2" fontId="4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</cellXfs>
  <cellStyles count="7">
    <cellStyle name="Обычный" xfId="0" builtinId="0"/>
    <cellStyle name="Обычный 10" xfId="5"/>
    <cellStyle name="Обычный 3" xfId="1"/>
    <cellStyle name="Обычный 7" xfId="2"/>
    <cellStyle name="Обычный 7 4" xfId="6"/>
    <cellStyle name="Стиль 1" xfId="3"/>
    <cellStyle name="Стиль 1 2" xfId="4"/>
  </cellStyles>
  <dxfs count="983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>
          <bgColor rgb="FFFF0000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H753"/>
  <sheetViews>
    <sheetView tabSelected="1" zoomScale="60" zoomScaleNormal="60" workbookViewId="0">
      <selection activeCell="C6" sqref="C6"/>
    </sheetView>
  </sheetViews>
  <sheetFormatPr defaultColWidth="9" defaultRowHeight="15.75" x14ac:dyDescent="0.25"/>
  <cols>
    <col min="1" max="1" width="9.75" style="1" customWidth="1"/>
    <col min="2" max="2" width="55.375" style="1" customWidth="1"/>
    <col min="3" max="3" width="24" style="1" customWidth="1"/>
    <col min="4" max="4" width="22.125" style="1" customWidth="1"/>
    <col min="5" max="5" width="23.875" style="1" customWidth="1"/>
    <col min="6" max="6" width="24" style="1" customWidth="1"/>
    <col min="7" max="7" width="19.5" style="1" customWidth="1" collapsed="1"/>
    <col min="8" max="8" width="18.25" style="66" customWidth="1"/>
    <col min="9" max="10" width="19.5" style="1" customWidth="1"/>
    <col min="11" max="11" width="19.5" style="1" customWidth="1" collapsed="1"/>
    <col min="12" max="12" width="21.75" style="1" customWidth="1"/>
    <col min="13" max="16" width="19.5" style="1" customWidth="1"/>
    <col min="17" max="17" width="26.875" style="1" customWidth="1"/>
    <col min="18" max="18" width="25" style="5" customWidth="1"/>
    <col min="19" max="19" width="27.125" style="5" customWidth="1"/>
    <col min="20" max="20" width="69.75" style="121" customWidth="1"/>
    <col min="21" max="21" width="19.625" style="3" customWidth="1"/>
    <col min="22" max="22" width="21.125" style="1" customWidth="1"/>
    <col min="23" max="26" width="13.25" style="4" customWidth="1"/>
    <col min="27" max="27" width="16" style="11" customWidth="1"/>
    <col min="28" max="28" width="17.375" style="11" customWidth="1"/>
    <col min="29" max="29" width="15.25" style="11" customWidth="1"/>
    <col min="30" max="31" width="14.25" style="65" customWidth="1"/>
    <col min="32" max="32" width="9" style="1" customWidth="1"/>
    <col min="33" max="33" width="14.625" style="1" customWidth="1"/>
    <col min="34" max="34" width="18.125" style="1" customWidth="1"/>
    <col min="35" max="35" width="9" style="1" customWidth="1"/>
    <col min="36" max="16384" width="9" style="1"/>
  </cols>
  <sheetData>
    <row r="1" spans="1:31" ht="23.25" customHeight="1" x14ac:dyDescent="0.3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64" t="s">
        <v>0</v>
      </c>
    </row>
    <row r="2" spans="1:31" ht="20.25" customHeight="1" x14ac:dyDescent="0.3">
      <c r="H2" s="1"/>
      <c r="J2" s="66"/>
      <c r="L2" s="66"/>
      <c r="N2" s="67"/>
      <c r="T2" s="64" t="s">
        <v>1</v>
      </c>
    </row>
    <row r="3" spans="1:31" s="5" customFormat="1" ht="20.25" customHeight="1" x14ac:dyDescent="0.3">
      <c r="T3" s="68" t="s">
        <v>2</v>
      </c>
      <c r="U3" s="6"/>
      <c r="W3" s="6"/>
      <c r="X3" s="6"/>
      <c r="Y3" s="6"/>
      <c r="Z3" s="6"/>
      <c r="AA3" s="7"/>
      <c r="AB3" s="7"/>
      <c r="AC3" s="7"/>
      <c r="AD3" s="65"/>
      <c r="AE3" s="65"/>
    </row>
    <row r="4" spans="1:31" ht="20.25" customHeight="1" x14ac:dyDescent="0.3">
      <c r="A4" s="126" t="s">
        <v>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7"/>
      <c r="T4" s="126"/>
    </row>
    <row r="5" spans="1:31" ht="20.25" customHeight="1" x14ac:dyDescent="0.3">
      <c r="A5" s="132" t="s">
        <v>4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3"/>
      <c r="T5" s="132"/>
    </row>
    <row r="6" spans="1:31" ht="20.25" customHeigh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69"/>
      <c r="S6" s="69"/>
      <c r="T6" s="8"/>
    </row>
    <row r="7" spans="1:31" ht="20.25" customHeight="1" x14ac:dyDescent="0.3">
      <c r="A7" s="132" t="s">
        <v>5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3"/>
      <c r="T7" s="132"/>
    </row>
    <row r="8" spans="1:31" ht="20.25" customHeight="1" x14ac:dyDescent="0.25">
      <c r="A8" s="124" t="s">
        <v>6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5"/>
      <c r="T8" s="124"/>
    </row>
    <row r="9" spans="1:31" ht="20.25" customHeigh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70"/>
      <c r="S9" s="70"/>
      <c r="T9" s="9"/>
    </row>
    <row r="10" spans="1:31" ht="20.25" customHeight="1" x14ac:dyDescent="0.3">
      <c r="A10" s="134" t="s">
        <v>7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5"/>
      <c r="T10" s="134"/>
    </row>
    <row r="11" spans="1:31" ht="20.25" customHeight="1" x14ac:dyDescent="0.3">
      <c r="A11" s="10"/>
      <c r="B11" s="10"/>
      <c r="C11" s="10"/>
      <c r="D11" s="10"/>
      <c r="E11" s="10"/>
      <c r="F11" s="71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72"/>
      <c r="S11" s="73"/>
      <c r="T11" s="10"/>
    </row>
    <row r="12" spans="1:31" ht="20.25" customHeight="1" x14ac:dyDescent="0.25">
      <c r="A12" s="130" t="s">
        <v>8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1"/>
      <c r="T12" s="130"/>
    </row>
    <row r="13" spans="1:31" ht="20.25" customHeight="1" x14ac:dyDescent="0.25">
      <c r="A13" s="124" t="s">
        <v>9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5"/>
      <c r="T13" s="124"/>
    </row>
    <row r="14" spans="1:31" ht="20.25" customHeight="1" x14ac:dyDescent="0.3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7"/>
      <c r="T14" s="126"/>
      <c r="AA14" s="128"/>
      <c r="AB14" s="128"/>
      <c r="AC14" s="128"/>
    </row>
    <row r="15" spans="1:31" ht="55.5" customHeight="1" x14ac:dyDescent="0.25">
      <c r="A15" s="122" t="s">
        <v>10</v>
      </c>
      <c r="B15" s="122" t="s">
        <v>11</v>
      </c>
      <c r="C15" s="122" t="s">
        <v>12</v>
      </c>
      <c r="D15" s="122" t="s">
        <v>13</v>
      </c>
      <c r="E15" s="122" t="s">
        <v>14</v>
      </c>
      <c r="F15" s="122" t="s">
        <v>15</v>
      </c>
      <c r="G15" s="122" t="s">
        <v>16</v>
      </c>
      <c r="H15" s="129"/>
      <c r="I15" s="122"/>
      <c r="J15" s="122"/>
      <c r="K15" s="122"/>
      <c r="L15" s="122"/>
      <c r="M15" s="122"/>
      <c r="N15" s="122"/>
      <c r="O15" s="122"/>
      <c r="P15" s="122"/>
      <c r="Q15" s="122" t="s">
        <v>17</v>
      </c>
      <c r="R15" s="122" t="s">
        <v>18</v>
      </c>
      <c r="S15" s="123"/>
      <c r="T15" s="122" t="s">
        <v>19</v>
      </c>
    </row>
    <row r="16" spans="1:31" ht="50.25" customHeight="1" x14ac:dyDescent="0.25">
      <c r="A16" s="122"/>
      <c r="B16" s="122"/>
      <c r="C16" s="122"/>
      <c r="D16" s="122"/>
      <c r="E16" s="122"/>
      <c r="F16" s="122"/>
      <c r="G16" s="122" t="s">
        <v>20</v>
      </c>
      <c r="H16" s="129"/>
      <c r="I16" s="122" t="s">
        <v>21</v>
      </c>
      <c r="J16" s="122"/>
      <c r="K16" s="122" t="s">
        <v>22</v>
      </c>
      <c r="L16" s="122"/>
      <c r="M16" s="122" t="s">
        <v>23</v>
      </c>
      <c r="N16" s="122"/>
      <c r="O16" s="122" t="s">
        <v>24</v>
      </c>
      <c r="P16" s="122"/>
      <c r="Q16" s="122"/>
      <c r="R16" s="123" t="s">
        <v>25</v>
      </c>
      <c r="S16" s="123" t="s">
        <v>26</v>
      </c>
      <c r="T16" s="122"/>
      <c r="U16" s="12"/>
      <c r="V16" s="13"/>
      <c r="W16" s="13"/>
      <c r="X16" s="13"/>
      <c r="Y16" s="13"/>
      <c r="Z16" s="13"/>
    </row>
    <row r="17" spans="1:31" ht="43.5" customHeight="1" x14ac:dyDescent="0.25">
      <c r="A17" s="122"/>
      <c r="B17" s="122"/>
      <c r="C17" s="122"/>
      <c r="D17" s="122"/>
      <c r="E17" s="122"/>
      <c r="F17" s="122"/>
      <c r="G17" s="14" t="s">
        <v>27</v>
      </c>
      <c r="H17" s="15" t="s">
        <v>28</v>
      </c>
      <c r="I17" s="14" t="s">
        <v>27</v>
      </c>
      <c r="J17" s="14" t="s">
        <v>28</v>
      </c>
      <c r="K17" s="14" t="s">
        <v>27</v>
      </c>
      <c r="L17" s="14" t="s">
        <v>28</v>
      </c>
      <c r="M17" s="14" t="s">
        <v>27</v>
      </c>
      <c r="N17" s="14" t="s">
        <v>28</v>
      </c>
      <c r="O17" s="14" t="s">
        <v>27</v>
      </c>
      <c r="P17" s="14" t="s">
        <v>28</v>
      </c>
      <c r="Q17" s="122"/>
      <c r="R17" s="123"/>
      <c r="S17" s="123"/>
      <c r="T17" s="122"/>
      <c r="U17" s="12"/>
      <c r="V17" s="13"/>
      <c r="W17" s="13"/>
      <c r="X17" s="13"/>
      <c r="Y17" s="13"/>
      <c r="Z17" s="13"/>
    </row>
    <row r="18" spans="1:31" x14ac:dyDescent="0.25">
      <c r="A18" s="16">
        <v>1</v>
      </c>
      <c r="B18" s="16">
        <f t="shared" ref="B18:G18" si="0">A18+1</f>
        <v>2</v>
      </c>
      <c r="C18" s="16">
        <f t="shared" si="0"/>
        <v>3</v>
      </c>
      <c r="D18" s="16">
        <f t="shared" si="0"/>
        <v>4</v>
      </c>
      <c r="E18" s="16">
        <f t="shared" si="0"/>
        <v>5</v>
      </c>
      <c r="F18" s="16">
        <f t="shared" si="0"/>
        <v>6</v>
      </c>
      <c r="G18" s="16">
        <f t="shared" si="0"/>
        <v>7</v>
      </c>
      <c r="H18" s="16">
        <v>8</v>
      </c>
      <c r="I18" s="16">
        <f t="shared" ref="I18:T18" si="1">H18+1</f>
        <v>9</v>
      </c>
      <c r="J18" s="16">
        <f t="shared" si="1"/>
        <v>10</v>
      </c>
      <c r="K18" s="16">
        <f t="shared" si="1"/>
        <v>11</v>
      </c>
      <c r="L18" s="16">
        <f t="shared" si="1"/>
        <v>12</v>
      </c>
      <c r="M18" s="16">
        <f t="shared" si="1"/>
        <v>13</v>
      </c>
      <c r="N18" s="16">
        <f t="shared" si="1"/>
        <v>14</v>
      </c>
      <c r="O18" s="16">
        <f t="shared" si="1"/>
        <v>15</v>
      </c>
      <c r="P18" s="16">
        <f t="shared" si="1"/>
        <v>16</v>
      </c>
      <c r="Q18" s="16">
        <f t="shared" si="1"/>
        <v>17</v>
      </c>
      <c r="R18" s="16">
        <f t="shared" si="1"/>
        <v>18</v>
      </c>
      <c r="S18" s="16">
        <f t="shared" si="1"/>
        <v>19</v>
      </c>
      <c r="T18" s="16">
        <f t="shared" si="1"/>
        <v>20</v>
      </c>
      <c r="U18" s="12"/>
      <c r="V18" s="17"/>
      <c r="W18" s="17"/>
      <c r="X18" s="17"/>
      <c r="Y18" s="17"/>
      <c r="Z18" s="17"/>
    </row>
    <row r="19" spans="1:31" ht="40.5" customHeight="1" x14ac:dyDescent="0.25">
      <c r="A19" s="18" t="s">
        <v>29</v>
      </c>
      <c r="B19" s="19" t="s">
        <v>30</v>
      </c>
      <c r="C19" s="19" t="s">
        <v>31</v>
      </c>
      <c r="D19" s="74">
        <f t="shared" ref="D19:R19" si="2">D20+D21+D22+D23+D24+D25+D26</f>
        <v>33270.363136993445</v>
      </c>
      <c r="E19" s="74">
        <f t="shared" si="2"/>
        <v>9728.604259400001</v>
      </c>
      <c r="F19" s="74">
        <f t="shared" si="2"/>
        <v>23541.758877593446</v>
      </c>
      <c r="G19" s="74">
        <f t="shared" si="2"/>
        <v>5092.6870371200384</v>
      </c>
      <c r="H19" s="74">
        <f t="shared" si="2"/>
        <v>3154.0077398799999</v>
      </c>
      <c r="I19" s="74">
        <f t="shared" si="2"/>
        <v>303.4805263609266</v>
      </c>
      <c r="J19" s="74">
        <f t="shared" si="2"/>
        <v>1061.3200508800001</v>
      </c>
      <c r="K19" s="74">
        <f t="shared" si="2"/>
        <v>357.0065425308967</v>
      </c>
      <c r="L19" s="74">
        <f t="shared" si="2"/>
        <v>2092.6876889999999</v>
      </c>
      <c r="M19" s="74">
        <f t="shared" si="2"/>
        <v>402.52637522224342</v>
      </c>
      <c r="N19" s="74">
        <f t="shared" si="2"/>
        <v>0</v>
      </c>
      <c r="O19" s="74">
        <f t="shared" si="2"/>
        <v>4029.6735930059713</v>
      </c>
      <c r="P19" s="74">
        <f t="shared" si="2"/>
        <v>0</v>
      </c>
      <c r="Q19" s="74">
        <f t="shared" si="2"/>
        <v>22098.408563893441</v>
      </c>
      <c r="R19" s="74">
        <f t="shared" si="2"/>
        <v>782.86324480817677</v>
      </c>
      <c r="S19" s="75">
        <f>R19/(I19+K19)</f>
        <v>1.185281713571892</v>
      </c>
      <c r="T19" s="76" t="s">
        <v>32</v>
      </c>
      <c r="U19" s="1"/>
      <c r="W19" s="3"/>
      <c r="X19" s="3"/>
      <c r="Y19" s="3"/>
      <c r="Z19" s="3"/>
      <c r="AD19" s="1"/>
      <c r="AE19" s="1"/>
    </row>
    <row r="20" spans="1:31" ht="21.75" customHeight="1" x14ac:dyDescent="0.25">
      <c r="A20" s="20" t="s">
        <v>33</v>
      </c>
      <c r="B20" s="21" t="s">
        <v>34</v>
      </c>
      <c r="C20" s="22" t="s">
        <v>31</v>
      </c>
      <c r="D20" s="77">
        <f t="shared" ref="D20:R20" si="3">SUM(D28,D308,D399,D601,D703)</f>
        <v>1743.3457151519999</v>
      </c>
      <c r="E20" s="77">
        <f t="shared" si="3"/>
        <v>483.21692023999992</v>
      </c>
      <c r="F20" s="77">
        <f t="shared" si="3"/>
        <v>1260.1287949119999</v>
      </c>
      <c r="G20" s="77">
        <f t="shared" si="3"/>
        <v>271.98266261600003</v>
      </c>
      <c r="H20" s="77">
        <f t="shared" si="3"/>
        <v>213.97161139999994</v>
      </c>
      <c r="I20" s="77">
        <f t="shared" si="3"/>
        <v>5.2315000000000103</v>
      </c>
      <c r="J20" s="77">
        <f t="shared" si="3"/>
        <v>37.591054659999998</v>
      </c>
      <c r="K20" s="77">
        <f t="shared" si="3"/>
        <v>0.192</v>
      </c>
      <c r="L20" s="77">
        <f t="shared" si="3"/>
        <v>176.38055673999995</v>
      </c>
      <c r="M20" s="77">
        <f t="shared" si="3"/>
        <v>8.58</v>
      </c>
      <c r="N20" s="77">
        <f t="shared" si="3"/>
        <v>0</v>
      </c>
      <c r="O20" s="77">
        <f t="shared" si="3"/>
        <v>257.979162616</v>
      </c>
      <c r="P20" s="77">
        <f t="shared" si="3"/>
        <v>0</v>
      </c>
      <c r="Q20" s="78">
        <f t="shared" si="3"/>
        <v>1232.9608669119998</v>
      </c>
      <c r="R20" s="78">
        <f t="shared" si="3"/>
        <v>21.744427999999992</v>
      </c>
      <c r="S20" s="79">
        <f>R20/(I20+K20)</f>
        <v>4.0092980547616763</v>
      </c>
      <c r="T20" s="63" t="s">
        <v>32</v>
      </c>
      <c r="U20" s="1"/>
      <c r="W20" s="3"/>
      <c r="X20" s="3"/>
      <c r="Y20" s="3"/>
      <c r="Z20" s="3"/>
      <c r="AD20" s="1"/>
      <c r="AE20" s="1"/>
    </row>
    <row r="21" spans="1:31" ht="15.75" customHeight="1" x14ac:dyDescent="0.25">
      <c r="A21" s="23" t="s">
        <v>35</v>
      </c>
      <c r="B21" s="24" t="s">
        <v>36</v>
      </c>
      <c r="C21" s="25" t="s">
        <v>31</v>
      </c>
      <c r="D21" s="80">
        <f t="shared" ref="D21:R21" si="4">SUM(D49,D326,D430,D616,D717)</f>
        <v>3560.7499539479995</v>
      </c>
      <c r="E21" s="80">
        <f t="shared" si="4"/>
        <v>534.58702974999994</v>
      </c>
      <c r="F21" s="80">
        <f t="shared" si="4"/>
        <v>3026.1629241979999</v>
      </c>
      <c r="G21" s="80">
        <f t="shared" si="4"/>
        <v>649.48803426323809</v>
      </c>
      <c r="H21" s="80">
        <f t="shared" si="4"/>
        <v>121.36018058999998</v>
      </c>
      <c r="I21" s="80">
        <f t="shared" si="4"/>
        <v>49.932265447686582</v>
      </c>
      <c r="J21" s="80">
        <f t="shared" si="4"/>
        <v>17.21440982</v>
      </c>
      <c r="K21" s="80">
        <f t="shared" si="4"/>
        <v>17.872704716136628</v>
      </c>
      <c r="L21" s="80">
        <f t="shared" si="4"/>
        <v>104.14577076999998</v>
      </c>
      <c r="M21" s="80">
        <f t="shared" si="4"/>
        <v>14.157650356176788</v>
      </c>
      <c r="N21" s="80">
        <f t="shared" si="4"/>
        <v>0</v>
      </c>
      <c r="O21" s="80">
        <f t="shared" si="4"/>
        <v>567.525413743238</v>
      </c>
      <c r="P21" s="80">
        <f t="shared" si="4"/>
        <v>0</v>
      </c>
      <c r="Q21" s="80">
        <f t="shared" si="4"/>
        <v>2945.573790338</v>
      </c>
      <c r="R21" s="80">
        <f t="shared" si="4"/>
        <v>12.784163696176776</v>
      </c>
      <c r="S21" s="81">
        <f>R21/(I21+K21)</f>
        <v>0.18854316527666082</v>
      </c>
      <c r="T21" s="27" t="s">
        <v>32</v>
      </c>
      <c r="U21" s="1"/>
      <c r="W21" s="3"/>
      <c r="X21" s="3"/>
      <c r="Y21" s="3"/>
      <c r="Z21" s="3"/>
      <c r="AD21" s="1"/>
      <c r="AE21" s="1"/>
    </row>
    <row r="22" spans="1:31" ht="15.75" customHeight="1" x14ac:dyDescent="0.25">
      <c r="A22" s="23" t="s">
        <v>37</v>
      </c>
      <c r="B22" s="24" t="s">
        <v>38</v>
      </c>
      <c r="C22" s="25" t="s">
        <v>31</v>
      </c>
      <c r="D22" s="80">
        <f t="shared" ref="D22:R22" si="5">SUM(D66,D338,D438,D625,D723)</f>
        <v>14250.543623339974</v>
      </c>
      <c r="E22" s="80">
        <f t="shared" si="5"/>
        <v>5709.4011651200008</v>
      </c>
      <c r="F22" s="80">
        <f t="shared" si="5"/>
        <v>8541.1424582199743</v>
      </c>
      <c r="G22" s="80">
        <f t="shared" si="5"/>
        <v>3327.1807633695998</v>
      </c>
      <c r="H22" s="80">
        <f t="shared" si="5"/>
        <v>2023.0772532200001</v>
      </c>
      <c r="I22" s="80">
        <f t="shared" si="5"/>
        <v>177.79904333424003</v>
      </c>
      <c r="J22" s="80">
        <f t="shared" si="5"/>
        <v>448.18463898000005</v>
      </c>
      <c r="K22" s="80">
        <f t="shared" si="5"/>
        <v>302.82540071976001</v>
      </c>
      <c r="L22" s="80">
        <f t="shared" si="5"/>
        <v>1574.8926142400001</v>
      </c>
      <c r="M22" s="80">
        <f t="shared" si="5"/>
        <v>304.53578200106665</v>
      </c>
      <c r="N22" s="80">
        <f t="shared" si="5"/>
        <v>0</v>
      </c>
      <c r="O22" s="80">
        <f t="shared" si="5"/>
        <v>2542.0205373145336</v>
      </c>
      <c r="P22" s="80">
        <f t="shared" si="5"/>
        <v>0</v>
      </c>
      <c r="Q22" s="80">
        <f t="shared" si="5"/>
        <v>7469.2798950999741</v>
      </c>
      <c r="R22" s="80">
        <f t="shared" si="5"/>
        <v>591.23811906599997</v>
      </c>
      <c r="S22" s="81">
        <f>R22/(I22+K22)</f>
        <v>1.2301457538842366</v>
      </c>
      <c r="T22" s="27" t="s">
        <v>32</v>
      </c>
      <c r="U22" s="1"/>
      <c r="W22" s="3"/>
      <c r="X22" s="3"/>
      <c r="Y22" s="3"/>
      <c r="Z22" s="3"/>
      <c r="AD22" s="1"/>
      <c r="AE22" s="1"/>
    </row>
    <row r="23" spans="1:31" ht="31.5" customHeight="1" x14ac:dyDescent="0.25">
      <c r="A23" s="23" t="s">
        <v>39</v>
      </c>
      <c r="B23" s="24" t="s">
        <v>40</v>
      </c>
      <c r="C23" s="25" t="s">
        <v>31</v>
      </c>
      <c r="D23" s="80">
        <f t="shared" ref="D23:R23" si="6">SUM(D181,D363,D517,D657,D733)</f>
        <v>26.510318123999998</v>
      </c>
      <c r="E23" s="80">
        <f t="shared" si="6"/>
        <v>1.73173668</v>
      </c>
      <c r="F23" s="80">
        <f t="shared" si="6"/>
        <v>24.778581443999997</v>
      </c>
      <c r="G23" s="80">
        <f t="shared" si="6"/>
        <v>24.778581444</v>
      </c>
      <c r="H23" s="80">
        <f t="shared" si="6"/>
        <v>65.506696089999991</v>
      </c>
      <c r="I23" s="80">
        <f t="shared" si="6"/>
        <v>0</v>
      </c>
      <c r="J23" s="80">
        <f t="shared" si="6"/>
        <v>18.739040280000001</v>
      </c>
      <c r="K23" s="80">
        <f t="shared" si="6"/>
        <v>0</v>
      </c>
      <c r="L23" s="80">
        <f t="shared" si="6"/>
        <v>46.767655810000001</v>
      </c>
      <c r="M23" s="80">
        <f t="shared" si="6"/>
        <v>0</v>
      </c>
      <c r="N23" s="80">
        <f t="shared" si="6"/>
        <v>0</v>
      </c>
      <c r="O23" s="80">
        <f t="shared" si="6"/>
        <v>24.778581444</v>
      </c>
      <c r="P23" s="80">
        <f t="shared" si="6"/>
        <v>0</v>
      </c>
      <c r="Q23" s="80">
        <f t="shared" si="6"/>
        <v>24.778581443999997</v>
      </c>
      <c r="R23" s="80">
        <f t="shared" si="6"/>
        <v>0</v>
      </c>
      <c r="S23" s="81">
        <v>0</v>
      </c>
      <c r="T23" s="27" t="s">
        <v>32</v>
      </c>
      <c r="U23" s="1"/>
      <c r="W23" s="3"/>
      <c r="X23" s="3"/>
      <c r="Y23" s="3"/>
      <c r="Z23" s="3"/>
      <c r="AD23" s="1"/>
      <c r="AE23" s="1"/>
    </row>
    <row r="24" spans="1:31" ht="15.75" customHeight="1" x14ac:dyDescent="0.25">
      <c r="A24" s="23" t="s">
        <v>41</v>
      </c>
      <c r="B24" s="24" t="s">
        <v>42</v>
      </c>
      <c r="C24" s="25" t="s">
        <v>31</v>
      </c>
      <c r="D24" s="80">
        <f t="shared" ref="D24:R24" si="7">SUM(D190,D372,D524,D664,D740)</f>
        <v>12738.85788096147</v>
      </c>
      <c r="E24" s="80">
        <f t="shared" si="7"/>
        <v>2655.2845096100004</v>
      </c>
      <c r="F24" s="80">
        <f t="shared" si="7"/>
        <v>10083.573371351471</v>
      </c>
      <c r="G24" s="80">
        <f t="shared" si="7"/>
        <v>214.57027090319997</v>
      </c>
      <c r="H24" s="80">
        <f t="shared" si="7"/>
        <v>122.73044453</v>
      </c>
      <c r="I24" s="80">
        <f t="shared" si="7"/>
        <v>25.898688095000004</v>
      </c>
      <c r="J24" s="80">
        <f t="shared" si="7"/>
        <v>77.025661189999994</v>
      </c>
      <c r="K24" s="80">
        <f t="shared" si="7"/>
        <v>12.702749895</v>
      </c>
      <c r="L24" s="80">
        <f t="shared" si="7"/>
        <v>45.704783339999999</v>
      </c>
      <c r="M24" s="80">
        <f t="shared" si="7"/>
        <v>9.9784983349999994</v>
      </c>
      <c r="N24" s="80">
        <f t="shared" si="7"/>
        <v>0</v>
      </c>
      <c r="O24" s="80">
        <f t="shared" si="7"/>
        <v>165.99033457819999</v>
      </c>
      <c r="P24" s="80">
        <f t="shared" si="7"/>
        <v>0</v>
      </c>
      <c r="Q24" s="80">
        <f t="shared" si="7"/>
        <v>10070.761052791471</v>
      </c>
      <c r="R24" s="80">
        <f t="shared" si="7"/>
        <v>-25.78911943</v>
      </c>
      <c r="S24" s="81">
        <f>R24/(I24+K24)</f>
        <v>-0.66808701366723344</v>
      </c>
      <c r="T24" s="27" t="s">
        <v>32</v>
      </c>
      <c r="U24" s="1"/>
      <c r="W24" s="3"/>
      <c r="X24" s="3"/>
      <c r="Y24" s="3"/>
      <c r="Z24" s="3"/>
      <c r="AD24" s="1"/>
      <c r="AE24" s="1"/>
    </row>
    <row r="25" spans="1:31" ht="31.5" customHeight="1" x14ac:dyDescent="0.25">
      <c r="A25" s="23" t="s">
        <v>43</v>
      </c>
      <c r="B25" s="24" t="s">
        <v>44</v>
      </c>
      <c r="C25" s="25" t="s">
        <v>31</v>
      </c>
      <c r="D25" s="80">
        <f t="shared" ref="D25:R25" si="8">D206+D379+D530+D670+D746</f>
        <v>0</v>
      </c>
      <c r="E25" s="80">
        <f t="shared" si="8"/>
        <v>0</v>
      </c>
      <c r="F25" s="80">
        <f t="shared" si="8"/>
        <v>0</v>
      </c>
      <c r="G25" s="80">
        <f t="shared" si="8"/>
        <v>0</v>
      </c>
      <c r="H25" s="80">
        <f t="shared" si="8"/>
        <v>0</v>
      </c>
      <c r="I25" s="80">
        <f t="shared" si="8"/>
        <v>0</v>
      </c>
      <c r="J25" s="80">
        <f t="shared" si="8"/>
        <v>0</v>
      </c>
      <c r="K25" s="80">
        <f t="shared" si="8"/>
        <v>0</v>
      </c>
      <c r="L25" s="80">
        <f t="shared" si="8"/>
        <v>0</v>
      </c>
      <c r="M25" s="80">
        <f t="shared" si="8"/>
        <v>0</v>
      </c>
      <c r="N25" s="80">
        <f t="shared" si="8"/>
        <v>0</v>
      </c>
      <c r="O25" s="80">
        <f t="shared" si="8"/>
        <v>0</v>
      </c>
      <c r="P25" s="80">
        <f t="shared" si="8"/>
        <v>0</v>
      </c>
      <c r="Q25" s="80">
        <f t="shared" si="8"/>
        <v>0</v>
      </c>
      <c r="R25" s="80">
        <f t="shared" si="8"/>
        <v>0</v>
      </c>
      <c r="S25" s="81">
        <v>0</v>
      </c>
      <c r="T25" s="27" t="s">
        <v>32</v>
      </c>
      <c r="U25" s="1"/>
      <c r="W25" s="3"/>
      <c r="X25" s="3"/>
      <c r="Y25" s="3"/>
      <c r="Z25" s="3"/>
      <c r="AD25" s="1"/>
      <c r="AE25" s="1"/>
    </row>
    <row r="26" spans="1:31" ht="15.75" customHeight="1" x14ac:dyDescent="0.25">
      <c r="A26" s="23" t="s">
        <v>45</v>
      </c>
      <c r="B26" s="24" t="s">
        <v>46</v>
      </c>
      <c r="C26" s="25" t="s">
        <v>31</v>
      </c>
      <c r="D26" s="80">
        <f t="shared" ref="D26:R26" si="9">SUM(D207,D380,D531,D671,D747)</f>
        <v>950.35564546800003</v>
      </c>
      <c r="E26" s="80">
        <f t="shared" si="9"/>
        <v>344.38289800000001</v>
      </c>
      <c r="F26" s="80">
        <f t="shared" si="9"/>
        <v>605.97274746799997</v>
      </c>
      <c r="G26" s="80">
        <f t="shared" si="9"/>
        <v>604.68672452399994</v>
      </c>
      <c r="H26" s="80">
        <f t="shared" si="9"/>
        <v>607.36155405</v>
      </c>
      <c r="I26" s="80">
        <f t="shared" si="9"/>
        <v>44.619029484000002</v>
      </c>
      <c r="J26" s="80">
        <f t="shared" si="9"/>
        <v>462.56524595000002</v>
      </c>
      <c r="K26" s="80">
        <f t="shared" si="9"/>
        <v>23.413687200000002</v>
      </c>
      <c r="L26" s="80">
        <f t="shared" si="9"/>
        <v>144.7963081</v>
      </c>
      <c r="M26" s="80">
        <f t="shared" si="9"/>
        <v>65.274444529999997</v>
      </c>
      <c r="N26" s="80">
        <f t="shared" si="9"/>
        <v>0</v>
      </c>
      <c r="O26" s="80">
        <f t="shared" si="9"/>
        <v>471.37956331000004</v>
      </c>
      <c r="P26" s="80">
        <f t="shared" si="9"/>
        <v>0</v>
      </c>
      <c r="Q26" s="80">
        <f t="shared" si="9"/>
        <v>355.05437730799991</v>
      </c>
      <c r="R26" s="80">
        <f t="shared" si="9"/>
        <v>182.88565347600002</v>
      </c>
      <c r="S26" s="81">
        <f>R26/(I26+K26)</f>
        <v>2.6882015358209443</v>
      </c>
      <c r="T26" s="27" t="s">
        <v>32</v>
      </c>
      <c r="U26" s="1"/>
      <c r="W26" s="3"/>
      <c r="X26" s="3"/>
      <c r="Y26" s="3"/>
      <c r="Z26" s="3"/>
      <c r="AD26" s="1"/>
      <c r="AE26" s="1"/>
    </row>
    <row r="27" spans="1:31" ht="33.75" customHeight="1" x14ac:dyDescent="0.25">
      <c r="A27" s="23" t="s">
        <v>47</v>
      </c>
      <c r="B27" s="24" t="s">
        <v>48</v>
      </c>
      <c r="C27" s="25" t="s">
        <v>31</v>
      </c>
      <c r="D27" s="80">
        <f t="shared" ref="D27:R27" si="10">SUM(D28,D49,D66,D181,D190,D206,D207)</f>
        <v>15520.584664032653</v>
      </c>
      <c r="E27" s="80">
        <f t="shared" si="10"/>
        <v>4836.9731876200003</v>
      </c>
      <c r="F27" s="80">
        <f t="shared" si="10"/>
        <v>10683.611476412656</v>
      </c>
      <c r="G27" s="80">
        <f t="shared" si="10"/>
        <v>2702.3156724140381</v>
      </c>
      <c r="H27" s="80">
        <f t="shared" si="10"/>
        <v>1650.2408588999999</v>
      </c>
      <c r="I27" s="80">
        <f t="shared" si="10"/>
        <v>100.14427688124003</v>
      </c>
      <c r="J27" s="80">
        <f t="shared" si="10"/>
        <v>605.23632226999996</v>
      </c>
      <c r="K27" s="80">
        <f t="shared" si="10"/>
        <v>195.69333805576002</v>
      </c>
      <c r="L27" s="80">
        <f t="shared" si="10"/>
        <v>1045.0045366299998</v>
      </c>
      <c r="M27" s="80">
        <f t="shared" si="10"/>
        <v>314.62817530206667</v>
      </c>
      <c r="N27" s="80">
        <f t="shared" si="10"/>
        <v>0</v>
      </c>
      <c r="O27" s="80">
        <f t="shared" si="10"/>
        <v>2091.8498821749713</v>
      </c>
      <c r="P27" s="80">
        <f t="shared" si="10"/>
        <v>0</v>
      </c>
      <c r="Q27" s="80">
        <f t="shared" si="10"/>
        <v>9988.0766993326579</v>
      </c>
      <c r="R27" s="80">
        <f t="shared" si="10"/>
        <v>399.69716214300001</v>
      </c>
      <c r="S27" s="81">
        <f>R27/(I27+K27)</f>
        <v>1.3510694447293907</v>
      </c>
      <c r="T27" s="27" t="s">
        <v>32</v>
      </c>
      <c r="U27" s="1"/>
      <c r="W27" s="3"/>
      <c r="X27" s="3"/>
      <c r="Y27" s="3"/>
      <c r="Z27" s="3"/>
      <c r="AD27" s="1"/>
      <c r="AE27" s="1"/>
    </row>
    <row r="28" spans="1:31" ht="31.5" customHeight="1" x14ac:dyDescent="0.25">
      <c r="A28" s="23" t="s">
        <v>49</v>
      </c>
      <c r="B28" s="24" t="s">
        <v>50</v>
      </c>
      <c r="C28" s="25" t="s">
        <v>31</v>
      </c>
      <c r="D28" s="80">
        <f t="shared" ref="D28:R28" si="11">D29+D32+D35+D48</f>
        <v>1666.8157151519999</v>
      </c>
      <c r="E28" s="80">
        <f t="shared" si="11"/>
        <v>476.3040158099999</v>
      </c>
      <c r="F28" s="80">
        <f t="shared" si="11"/>
        <v>1190.5116993419999</v>
      </c>
      <c r="G28" s="80">
        <f t="shared" si="11"/>
        <v>247.99266261600002</v>
      </c>
      <c r="H28" s="80">
        <f t="shared" si="11"/>
        <v>19.647133020000002</v>
      </c>
      <c r="I28" s="80">
        <f t="shared" si="11"/>
        <v>5.2315000000000103</v>
      </c>
      <c r="J28" s="80">
        <f t="shared" si="11"/>
        <v>4.3165338799999997</v>
      </c>
      <c r="K28" s="80">
        <f t="shared" si="11"/>
        <v>0.192</v>
      </c>
      <c r="L28" s="80">
        <f t="shared" si="11"/>
        <v>15.33059914</v>
      </c>
      <c r="M28" s="80">
        <f t="shared" si="11"/>
        <v>0</v>
      </c>
      <c r="N28" s="80">
        <f t="shared" si="11"/>
        <v>0</v>
      </c>
      <c r="O28" s="80">
        <f t="shared" si="11"/>
        <v>242.569162616</v>
      </c>
      <c r="P28" s="80">
        <f t="shared" si="11"/>
        <v>0</v>
      </c>
      <c r="Q28" s="80">
        <f t="shared" si="11"/>
        <v>1173.4548440419999</v>
      </c>
      <c r="R28" s="80">
        <f t="shared" si="11"/>
        <v>11.633355299999989</v>
      </c>
      <c r="S28" s="81">
        <f>R28/(I28+K28)</f>
        <v>2.1449903752189483</v>
      </c>
      <c r="T28" s="27" t="s">
        <v>32</v>
      </c>
      <c r="U28" s="1"/>
      <c r="W28" s="3"/>
      <c r="X28" s="3"/>
      <c r="Y28" s="3"/>
      <c r="Z28" s="3"/>
      <c r="AD28" s="1"/>
      <c r="AE28" s="1"/>
    </row>
    <row r="29" spans="1:31" ht="78.75" customHeight="1" x14ac:dyDescent="0.25">
      <c r="A29" s="23" t="s">
        <v>51</v>
      </c>
      <c r="B29" s="24" t="s">
        <v>52</v>
      </c>
      <c r="C29" s="25" t="s">
        <v>31</v>
      </c>
      <c r="D29" s="80">
        <f t="shared" ref="D29:R29" si="12">D30</f>
        <v>0</v>
      </c>
      <c r="E29" s="80">
        <f t="shared" si="12"/>
        <v>0</v>
      </c>
      <c r="F29" s="80">
        <f t="shared" si="12"/>
        <v>0</v>
      </c>
      <c r="G29" s="80">
        <f t="shared" si="12"/>
        <v>0</v>
      </c>
      <c r="H29" s="80">
        <f t="shared" si="12"/>
        <v>0</v>
      </c>
      <c r="I29" s="80">
        <f t="shared" si="12"/>
        <v>0</v>
      </c>
      <c r="J29" s="80">
        <f t="shared" si="12"/>
        <v>0</v>
      </c>
      <c r="K29" s="80">
        <f t="shared" si="12"/>
        <v>0</v>
      </c>
      <c r="L29" s="80">
        <f t="shared" si="12"/>
        <v>0</v>
      </c>
      <c r="M29" s="80">
        <f t="shared" si="12"/>
        <v>0</v>
      </c>
      <c r="N29" s="80">
        <f t="shared" si="12"/>
        <v>0</v>
      </c>
      <c r="O29" s="80">
        <f t="shared" si="12"/>
        <v>0</v>
      </c>
      <c r="P29" s="80">
        <f t="shared" si="12"/>
        <v>0</v>
      </c>
      <c r="Q29" s="80">
        <f t="shared" si="12"/>
        <v>0</v>
      </c>
      <c r="R29" s="80">
        <f t="shared" si="12"/>
        <v>0</v>
      </c>
      <c r="S29" s="81">
        <v>0</v>
      </c>
      <c r="T29" s="27" t="s">
        <v>32</v>
      </c>
      <c r="U29" s="1"/>
      <c r="W29" s="3"/>
      <c r="X29" s="3"/>
      <c r="Y29" s="3"/>
      <c r="Z29" s="3"/>
      <c r="AD29" s="1"/>
      <c r="AE29" s="1"/>
    </row>
    <row r="30" spans="1:31" ht="27" customHeight="1" x14ac:dyDescent="0.25">
      <c r="A30" s="23" t="s">
        <v>53</v>
      </c>
      <c r="B30" s="24" t="s">
        <v>54</v>
      </c>
      <c r="C30" s="25" t="s">
        <v>31</v>
      </c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v>0</v>
      </c>
      <c r="O30" s="80">
        <v>0</v>
      </c>
      <c r="P30" s="80">
        <v>0</v>
      </c>
      <c r="Q30" s="80">
        <v>0</v>
      </c>
      <c r="R30" s="80">
        <v>0</v>
      </c>
      <c r="S30" s="81">
        <v>0</v>
      </c>
      <c r="T30" s="27" t="s">
        <v>32</v>
      </c>
      <c r="U30" s="1"/>
      <c r="W30" s="3"/>
      <c r="X30" s="3"/>
      <c r="Y30" s="3"/>
      <c r="Z30" s="3"/>
      <c r="AD30" s="1"/>
      <c r="AE30" s="1"/>
    </row>
    <row r="31" spans="1:31" ht="31.5" customHeight="1" x14ac:dyDescent="0.25">
      <c r="A31" s="23" t="s">
        <v>55</v>
      </c>
      <c r="B31" s="26" t="s">
        <v>56</v>
      </c>
      <c r="C31" s="27" t="s">
        <v>31</v>
      </c>
      <c r="D31" s="82">
        <v>0</v>
      </c>
      <c r="E31" s="83">
        <v>0</v>
      </c>
      <c r="F31" s="80">
        <v>0</v>
      </c>
      <c r="G31" s="80">
        <v>0</v>
      </c>
      <c r="H31" s="80">
        <v>0</v>
      </c>
      <c r="I31" s="80">
        <v>0</v>
      </c>
      <c r="J31" s="80">
        <v>0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80">
        <v>0</v>
      </c>
      <c r="Q31" s="80">
        <v>0</v>
      </c>
      <c r="R31" s="80">
        <v>0</v>
      </c>
      <c r="S31" s="81">
        <v>0</v>
      </c>
      <c r="T31" s="27" t="s">
        <v>32</v>
      </c>
      <c r="U31" s="1"/>
      <c r="W31" s="3"/>
      <c r="X31" s="3"/>
      <c r="Y31" s="3"/>
      <c r="Z31" s="3"/>
      <c r="AD31" s="1"/>
      <c r="AE31" s="1"/>
    </row>
    <row r="32" spans="1:31" ht="47.25" customHeight="1" x14ac:dyDescent="0.25">
      <c r="A32" s="23" t="s">
        <v>57</v>
      </c>
      <c r="B32" s="24" t="s">
        <v>58</v>
      </c>
      <c r="C32" s="25" t="s">
        <v>31</v>
      </c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80">
        <v>0</v>
      </c>
      <c r="Q32" s="80">
        <v>0</v>
      </c>
      <c r="R32" s="80">
        <v>0</v>
      </c>
      <c r="S32" s="81">
        <v>0</v>
      </c>
      <c r="T32" s="27" t="s">
        <v>32</v>
      </c>
      <c r="U32" s="1"/>
      <c r="W32" s="3"/>
      <c r="X32" s="3"/>
      <c r="Y32" s="3"/>
      <c r="Z32" s="3"/>
      <c r="AD32" s="1"/>
      <c r="AE32" s="1"/>
    </row>
    <row r="33" spans="1:31" ht="31.5" customHeight="1" x14ac:dyDescent="0.25">
      <c r="A33" s="23" t="s">
        <v>59</v>
      </c>
      <c r="B33" s="24" t="s">
        <v>56</v>
      </c>
      <c r="C33" s="25" t="s">
        <v>31</v>
      </c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v>0</v>
      </c>
      <c r="O33" s="80">
        <v>0</v>
      </c>
      <c r="P33" s="80">
        <v>0</v>
      </c>
      <c r="Q33" s="80">
        <v>0</v>
      </c>
      <c r="R33" s="80">
        <v>0</v>
      </c>
      <c r="S33" s="81">
        <v>0</v>
      </c>
      <c r="T33" s="27" t="s">
        <v>32</v>
      </c>
      <c r="U33" s="1"/>
      <c r="W33" s="3"/>
      <c r="X33" s="3"/>
      <c r="Y33" s="3"/>
      <c r="Z33" s="3"/>
      <c r="AD33" s="1"/>
      <c r="AE33" s="1"/>
    </row>
    <row r="34" spans="1:31" ht="31.5" customHeight="1" x14ac:dyDescent="0.25">
      <c r="A34" s="23" t="s">
        <v>60</v>
      </c>
      <c r="B34" s="24" t="s">
        <v>56</v>
      </c>
      <c r="C34" s="25" t="s">
        <v>31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1">
        <v>0</v>
      </c>
      <c r="T34" s="27" t="s">
        <v>32</v>
      </c>
      <c r="U34" s="1"/>
      <c r="W34" s="3"/>
      <c r="X34" s="3"/>
      <c r="Y34" s="3"/>
      <c r="Z34" s="3"/>
      <c r="AD34" s="1"/>
      <c r="AE34" s="1"/>
    </row>
    <row r="35" spans="1:31" ht="47.25" customHeight="1" x14ac:dyDescent="0.25">
      <c r="A35" s="23" t="s">
        <v>61</v>
      </c>
      <c r="B35" s="24" t="s">
        <v>62</v>
      </c>
      <c r="C35" s="25" t="s">
        <v>31</v>
      </c>
      <c r="D35" s="80">
        <f t="shared" ref="D35:R35" si="13">D36+D37+D38+D39+D40</f>
        <v>1666.8157151519999</v>
      </c>
      <c r="E35" s="80">
        <f t="shared" si="13"/>
        <v>476.3040158099999</v>
      </c>
      <c r="F35" s="80">
        <f t="shared" si="13"/>
        <v>1190.5116993419999</v>
      </c>
      <c r="G35" s="80">
        <f t="shared" si="13"/>
        <v>247.99266261600002</v>
      </c>
      <c r="H35" s="84">
        <f t="shared" si="13"/>
        <v>19.647133020000002</v>
      </c>
      <c r="I35" s="80">
        <f t="shared" si="13"/>
        <v>5.2315000000000103</v>
      </c>
      <c r="J35" s="80">
        <f t="shared" si="13"/>
        <v>4.3165338799999997</v>
      </c>
      <c r="K35" s="80">
        <f t="shared" si="13"/>
        <v>0.192</v>
      </c>
      <c r="L35" s="80">
        <f t="shared" si="13"/>
        <v>15.33059914</v>
      </c>
      <c r="M35" s="80">
        <f t="shared" si="13"/>
        <v>0</v>
      </c>
      <c r="N35" s="80">
        <f t="shared" si="13"/>
        <v>0</v>
      </c>
      <c r="O35" s="80">
        <f t="shared" si="13"/>
        <v>242.569162616</v>
      </c>
      <c r="P35" s="80">
        <f t="shared" si="13"/>
        <v>0</v>
      </c>
      <c r="Q35" s="80">
        <f t="shared" si="13"/>
        <v>1173.4548440419999</v>
      </c>
      <c r="R35" s="80">
        <f t="shared" si="13"/>
        <v>11.633355299999989</v>
      </c>
      <c r="S35" s="81">
        <f>R35/(I35+K35)</f>
        <v>2.1449903752189483</v>
      </c>
      <c r="T35" s="27" t="s">
        <v>32</v>
      </c>
      <c r="U35" s="1"/>
      <c r="W35" s="3"/>
      <c r="X35" s="3"/>
      <c r="Y35" s="3"/>
      <c r="Z35" s="3"/>
      <c r="AD35" s="1"/>
      <c r="AE35" s="1"/>
    </row>
    <row r="36" spans="1:31" ht="63" customHeight="1" x14ac:dyDescent="0.25">
      <c r="A36" s="23" t="s">
        <v>63</v>
      </c>
      <c r="B36" s="24" t="s">
        <v>64</v>
      </c>
      <c r="C36" s="25" t="s">
        <v>31</v>
      </c>
      <c r="D36" s="80">
        <v>0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v>0</v>
      </c>
      <c r="O36" s="80">
        <v>0</v>
      </c>
      <c r="P36" s="80">
        <v>0</v>
      </c>
      <c r="Q36" s="80">
        <v>0</v>
      </c>
      <c r="R36" s="80">
        <v>0</v>
      </c>
      <c r="S36" s="81">
        <v>0</v>
      </c>
      <c r="T36" s="27" t="s">
        <v>32</v>
      </c>
      <c r="U36" s="1"/>
      <c r="W36" s="3"/>
      <c r="X36" s="3"/>
      <c r="Y36" s="3"/>
      <c r="Z36" s="3"/>
      <c r="AD36" s="1"/>
      <c r="AE36" s="1"/>
    </row>
    <row r="37" spans="1:31" ht="78.75" customHeight="1" x14ac:dyDescent="0.25">
      <c r="A37" s="23" t="s">
        <v>65</v>
      </c>
      <c r="B37" s="24" t="s">
        <v>66</v>
      </c>
      <c r="C37" s="25" t="s">
        <v>31</v>
      </c>
      <c r="D37" s="80">
        <v>0</v>
      </c>
      <c r="E37" s="80">
        <v>0</v>
      </c>
      <c r="F37" s="80">
        <v>0</v>
      </c>
      <c r="G37" s="80">
        <v>0</v>
      </c>
      <c r="H37" s="80">
        <v>0</v>
      </c>
      <c r="I37" s="80">
        <v>0</v>
      </c>
      <c r="J37" s="80">
        <v>0</v>
      </c>
      <c r="K37" s="80">
        <v>0</v>
      </c>
      <c r="L37" s="80">
        <v>0</v>
      </c>
      <c r="M37" s="80">
        <v>0</v>
      </c>
      <c r="N37" s="80">
        <v>0</v>
      </c>
      <c r="O37" s="80">
        <v>0</v>
      </c>
      <c r="P37" s="80">
        <v>0</v>
      </c>
      <c r="Q37" s="80">
        <v>0</v>
      </c>
      <c r="R37" s="80">
        <v>0</v>
      </c>
      <c r="S37" s="81">
        <v>0</v>
      </c>
      <c r="T37" s="27" t="s">
        <v>32</v>
      </c>
      <c r="U37" s="1"/>
      <c r="W37" s="3"/>
      <c r="X37" s="3"/>
      <c r="Y37" s="3"/>
      <c r="Z37" s="3"/>
      <c r="AD37" s="1"/>
      <c r="AE37" s="1"/>
    </row>
    <row r="38" spans="1:31" ht="63" customHeight="1" x14ac:dyDescent="0.25">
      <c r="A38" s="23" t="s">
        <v>67</v>
      </c>
      <c r="B38" s="24" t="s">
        <v>68</v>
      </c>
      <c r="C38" s="25" t="s">
        <v>31</v>
      </c>
      <c r="D38" s="80">
        <v>0</v>
      </c>
      <c r="E38" s="80">
        <v>0</v>
      </c>
      <c r="F38" s="80">
        <v>0</v>
      </c>
      <c r="G38" s="80">
        <v>0</v>
      </c>
      <c r="H38" s="80">
        <v>0</v>
      </c>
      <c r="I38" s="80">
        <v>0</v>
      </c>
      <c r="J38" s="80">
        <v>0</v>
      </c>
      <c r="K38" s="80">
        <v>0</v>
      </c>
      <c r="L38" s="80">
        <v>0</v>
      </c>
      <c r="M38" s="80">
        <v>0</v>
      </c>
      <c r="N38" s="80">
        <v>0</v>
      </c>
      <c r="O38" s="80">
        <v>0</v>
      </c>
      <c r="P38" s="80">
        <v>0</v>
      </c>
      <c r="Q38" s="80">
        <v>0</v>
      </c>
      <c r="R38" s="80">
        <v>0</v>
      </c>
      <c r="S38" s="81">
        <v>0</v>
      </c>
      <c r="T38" s="27" t="s">
        <v>32</v>
      </c>
      <c r="U38" s="1"/>
      <c r="W38" s="3"/>
      <c r="X38" s="3"/>
      <c r="Y38" s="3"/>
      <c r="Z38" s="3"/>
      <c r="AD38" s="1"/>
      <c r="AE38" s="1"/>
    </row>
    <row r="39" spans="1:31" ht="92.25" customHeight="1" x14ac:dyDescent="0.25">
      <c r="A39" s="23" t="s">
        <v>69</v>
      </c>
      <c r="B39" s="24" t="s">
        <v>70</v>
      </c>
      <c r="C39" s="25" t="s">
        <v>31</v>
      </c>
      <c r="D39" s="80">
        <v>0</v>
      </c>
      <c r="E39" s="80">
        <v>0</v>
      </c>
      <c r="F39" s="80">
        <v>0</v>
      </c>
      <c r="G39" s="80">
        <v>0</v>
      </c>
      <c r="H39" s="80">
        <v>0</v>
      </c>
      <c r="I39" s="80">
        <v>0</v>
      </c>
      <c r="J39" s="80">
        <v>0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80">
        <v>0</v>
      </c>
      <c r="Q39" s="80">
        <v>0</v>
      </c>
      <c r="R39" s="80">
        <v>0</v>
      </c>
      <c r="S39" s="81">
        <v>0</v>
      </c>
      <c r="T39" s="27" t="s">
        <v>32</v>
      </c>
      <c r="U39" s="1"/>
      <c r="W39" s="3"/>
      <c r="X39" s="3"/>
      <c r="Y39" s="3"/>
      <c r="Z39" s="3"/>
      <c r="AD39" s="1"/>
      <c r="AE39" s="1"/>
    </row>
    <row r="40" spans="1:31" ht="78.75" customHeight="1" x14ac:dyDescent="0.25">
      <c r="A40" s="23" t="s">
        <v>71</v>
      </c>
      <c r="B40" s="24" t="s">
        <v>72</v>
      </c>
      <c r="C40" s="25" t="s">
        <v>31</v>
      </c>
      <c r="D40" s="80">
        <f t="shared" ref="D40:R40" si="14">SUM(D41:D47)</f>
        <v>1666.8157151519999</v>
      </c>
      <c r="E40" s="80">
        <f t="shared" si="14"/>
        <v>476.3040158099999</v>
      </c>
      <c r="F40" s="80">
        <f t="shared" si="14"/>
        <v>1190.5116993419999</v>
      </c>
      <c r="G40" s="80">
        <f t="shared" si="14"/>
        <v>247.99266261600002</v>
      </c>
      <c r="H40" s="80">
        <f t="shared" si="14"/>
        <v>19.647133020000002</v>
      </c>
      <c r="I40" s="80">
        <f t="shared" si="14"/>
        <v>5.2315000000000103</v>
      </c>
      <c r="J40" s="80">
        <f t="shared" si="14"/>
        <v>4.3165338799999997</v>
      </c>
      <c r="K40" s="80">
        <f t="shared" si="14"/>
        <v>0.192</v>
      </c>
      <c r="L40" s="80">
        <f t="shared" si="14"/>
        <v>15.33059914</v>
      </c>
      <c r="M40" s="80">
        <f t="shared" si="14"/>
        <v>0</v>
      </c>
      <c r="N40" s="80">
        <f t="shared" si="14"/>
        <v>0</v>
      </c>
      <c r="O40" s="80">
        <f t="shared" si="14"/>
        <v>242.569162616</v>
      </c>
      <c r="P40" s="80">
        <f t="shared" si="14"/>
        <v>0</v>
      </c>
      <c r="Q40" s="80">
        <f t="shared" si="14"/>
        <v>1173.4548440419999</v>
      </c>
      <c r="R40" s="80">
        <f t="shared" si="14"/>
        <v>11.633355299999989</v>
      </c>
      <c r="S40" s="81">
        <f>R40/(I40+K40)</f>
        <v>2.1449903752189483</v>
      </c>
      <c r="T40" s="27" t="s">
        <v>32</v>
      </c>
      <c r="U40" s="1"/>
      <c r="W40" s="3"/>
      <c r="X40" s="3"/>
      <c r="Y40" s="3"/>
      <c r="Z40" s="3"/>
      <c r="AD40" s="1"/>
      <c r="AE40" s="1"/>
    </row>
    <row r="41" spans="1:31" ht="47.25" customHeight="1" x14ac:dyDescent="0.25">
      <c r="A41" s="28" t="s">
        <v>71</v>
      </c>
      <c r="B41" s="29" t="s">
        <v>73</v>
      </c>
      <c r="C41" s="30" t="s">
        <v>74</v>
      </c>
      <c r="D41" s="85">
        <v>782.34505128199999</v>
      </c>
      <c r="E41" s="40">
        <v>460.56317633999993</v>
      </c>
      <c r="F41" s="46">
        <f>D41-E41</f>
        <v>321.78187494200006</v>
      </c>
      <c r="G41" s="46">
        <f t="shared" ref="G41:H44" si="15">I41+K41+M41+O41</f>
        <v>1.99150000000001</v>
      </c>
      <c r="H41" s="46">
        <f t="shared" si="15"/>
        <v>2.3111381400000002</v>
      </c>
      <c r="I41" s="46">
        <v>1.99150000000001</v>
      </c>
      <c r="J41" s="46">
        <v>2.3111381400000002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f>F41-H41</f>
        <v>319.47073680200003</v>
      </c>
      <c r="R41" s="46">
        <f>H41-(I41+K41)</f>
        <v>0.31963813999999013</v>
      </c>
      <c r="S41" s="86">
        <f>R41/(I41+K41)</f>
        <v>0.16050120010042104</v>
      </c>
      <c r="T41" s="30" t="s">
        <v>75</v>
      </c>
      <c r="W41" s="3"/>
      <c r="X41" s="3"/>
      <c r="Y41" s="3"/>
      <c r="Z41" s="3"/>
      <c r="AD41" s="1"/>
      <c r="AE41" s="1"/>
    </row>
    <row r="42" spans="1:31" ht="47.25" customHeight="1" x14ac:dyDescent="0.25">
      <c r="A42" s="28" t="s">
        <v>71</v>
      </c>
      <c r="B42" s="29" t="s">
        <v>76</v>
      </c>
      <c r="C42" s="30" t="s">
        <v>77</v>
      </c>
      <c r="D42" s="85">
        <v>233.31359999999998</v>
      </c>
      <c r="E42" s="40">
        <v>4.94029512</v>
      </c>
      <c r="F42" s="46">
        <f>D42-E42</f>
        <v>228.37330487999998</v>
      </c>
      <c r="G42" s="46">
        <f t="shared" si="15"/>
        <v>24.440809416000004</v>
      </c>
      <c r="H42" s="46">
        <f t="shared" si="15"/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24.440809416000004</v>
      </c>
      <c r="P42" s="46">
        <v>0</v>
      </c>
      <c r="Q42" s="46">
        <f>F42-H42</f>
        <v>228.37330487999998</v>
      </c>
      <c r="R42" s="46">
        <f>H42-(I42+K42)</f>
        <v>0</v>
      </c>
      <c r="S42" s="86">
        <v>0</v>
      </c>
      <c r="T42" s="30" t="s">
        <v>32</v>
      </c>
      <c r="W42" s="3"/>
      <c r="X42" s="3"/>
      <c r="Y42" s="3"/>
      <c r="Z42" s="3"/>
      <c r="AD42" s="1"/>
      <c r="AE42" s="1"/>
    </row>
    <row r="43" spans="1:31" ht="31.5" customHeight="1" x14ac:dyDescent="0.25">
      <c r="A43" s="28" t="s">
        <v>71</v>
      </c>
      <c r="B43" s="29" t="s">
        <v>78</v>
      </c>
      <c r="C43" s="30" t="s">
        <v>79</v>
      </c>
      <c r="D43" s="85">
        <v>515.92428839999991</v>
      </c>
      <c r="E43" s="40">
        <v>9.6465168800000001</v>
      </c>
      <c r="F43" s="46">
        <f>D43-E43</f>
        <v>506.27777151999993</v>
      </c>
      <c r="G43" s="46">
        <f t="shared" si="15"/>
        <v>96.659000000000006</v>
      </c>
      <c r="H43" s="46">
        <f t="shared" si="15"/>
        <v>12.4928621</v>
      </c>
      <c r="I43" s="46">
        <v>3.24</v>
      </c>
      <c r="J43" s="46">
        <v>1.6418309999999998</v>
      </c>
      <c r="K43" s="46">
        <v>0.192</v>
      </c>
      <c r="L43" s="46">
        <v>10.8510311</v>
      </c>
      <c r="M43" s="46">
        <v>0</v>
      </c>
      <c r="N43" s="46">
        <v>0</v>
      </c>
      <c r="O43" s="46">
        <v>93.227000000000004</v>
      </c>
      <c r="P43" s="46">
        <v>0</v>
      </c>
      <c r="Q43" s="46">
        <f>F43-H43</f>
        <v>493.78490941999991</v>
      </c>
      <c r="R43" s="46">
        <f>H43-(I43+K43)</f>
        <v>9.0608620999999996</v>
      </c>
      <c r="S43" s="86">
        <f>R43/(I43+K43)</f>
        <v>2.6401113344988341</v>
      </c>
      <c r="T43" s="30" t="s">
        <v>80</v>
      </c>
      <c r="W43" s="3"/>
      <c r="X43" s="3"/>
      <c r="Y43" s="3"/>
      <c r="Z43" s="3"/>
      <c r="AD43" s="1"/>
      <c r="AE43" s="1"/>
    </row>
    <row r="44" spans="1:31" ht="47.25" customHeight="1" x14ac:dyDescent="0.25">
      <c r="A44" s="28" t="s">
        <v>71</v>
      </c>
      <c r="B44" s="29" t="s">
        <v>81</v>
      </c>
      <c r="C44" s="30" t="s">
        <v>82</v>
      </c>
      <c r="D44" s="85">
        <v>91.77394799999999</v>
      </c>
      <c r="E44" s="40">
        <v>0</v>
      </c>
      <c r="F44" s="46">
        <f>D44-E44</f>
        <v>91.77394799999999</v>
      </c>
      <c r="G44" s="46">
        <f t="shared" si="15"/>
        <v>82.596553199999988</v>
      </c>
      <c r="H44" s="46">
        <f t="shared" si="15"/>
        <v>2.2528550599999999</v>
      </c>
      <c r="I44" s="46">
        <v>0</v>
      </c>
      <c r="J44" s="46">
        <v>2.647646E-2</v>
      </c>
      <c r="K44" s="46">
        <v>0</v>
      </c>
      <c r="L44" s="46">
        <v>2.2263785999999999</v>
      </c>
      <c r="M44" s="46">
        <v>0</v>
      </c>
      <c r="N44" s="46">
        <v>0</v>
      </c>
      <c r="O44" s="46">
        <v>82.596553199999988</v>
      </c>
      <c r="P44" s="46">
        <v>0</v>
      </c>
      <c r="Q44" s="46">
        <f>F44-H44</f>
        <v>89.521092939999988</v>
      </c>
      <c r="R44" s="46">
        <f>H44-(I44+K44)</f>
        <v>2.2528550599999999</v>
      </c>
      <c r="S44" s="86">
        <v>1</v>
      </c>
      <c r="T44" s="30" t="s">
        <v>83</v>
      </c>
      <c r="W44" s="3"/>
      <c r="X44" s="3"/>
      <c r="Y44" s="3"/>
      <c r="Z44" s="3"/>
      <c r="AD44" s="1"/>
      <c r="AE44" s="1"/>
    </row>
    <row r="45" spans="1:31" ht="88.5" customHeight="1" x14ac:dyDescent="0.25">
      <c r="A45" s="28" t="s">
        <v>71</v>
      </c>
      <c r="B45" s="29" t="s">
        <v>84</v>
      </c>
      <c r="C45" s="30" t="s">
        <v>85</v>
      </c>
      <c r="D45" s="85" t="s">
        <v>32</v>
      </c>
      <c r="E45" s="40" t="s">
        <v>32</v>
      </c>
      <c r="F45" s="46" t="s">
        <v>32</v>
      </c>
      <c r="G45" s="46" t="s">
        <v>32</v>
      </c>
      <c r="H45" s="46">
        <f>J45+L45+N45+P45</f>
        <v>2.2531894400000003</v>
      </c>
      <c r="I45" s="46" t="s">
        <v>32</v>
      </c>
      <c r="J45" s="46">
        <v>0</v>
      </c>
      <c r="K45" s="46" t="s">
        <v>32</v>
      </c>
      <c r="L45" s="46">
        <v>2.2531894400000003</v>
      </c>
      <c r="M45" s="46" t="s">
        <v>32</v>
      </c>
      <c r="N45" s="46">
        <v>0</v>
      </c>
      <c r="O45" s="46" t="s">
        <v>32</v>
      </c>
      <c r="P45" s="46">
        <v>0</v>
      </c>
      <c r="Q45" s="46" t="s">
        <v>32</v>
      </c>
      <c r="R45" s="46" t="s">
        <v>32</v>
      </c>
      <c r="S45" s="86" t="s">
        <v>32</v>
      </c>
      <c r="T45" s="30" t="s">
        <v>86</v>
      </c>
      <c r="W45" s="3"/>
      <c r="X45" s="3"/>
      <c r="Y45" s="3"/>
      <c r="Z45" s="3"/>
      <c r="AD45" s="1"/>
      <c r="AE45" s="1"/>
    </row>
    <row r="46" spans="1:31" ht="47.25" customHeight="1" x14ac:dyDescent="0.25">
      <c r="A46" s="28" t="s">
        <v>71</v>
      </c>
      <c r="B46" s="29" t="s">
        <v>87</v>
      </c>
      <c r="C46" s="30" t="s">
        <v>88</v>
      </c>
      <c r="D46" s="85" t="s">
        <v>32</v>
      </c>
      <c r="E46" s="85" t="s">
        <v>32</v>
      </c>
      <c r="F46" s="85" t="s">
        <v>32</v>
      </c>
      <c r="G46" s="85" t="s">
        <v>32</v>
      </c>
      <c r="H46" s="46">
        <f>J46+L46+N46+P46</f>
        <v>0.33708828000000007</v>
      </c>
      <c r="I46" s="46" t="s">
        <v>32</v>
      </c>
      <c r="J46" s="46">
        <v>0.33708828000000007</v>
      </c>
      <c r="K46" s="46" t="s">
        <v>32</v>
      </c>
      <c r="L46" s="46">
        <v>0</v>
      </c>
      <c r="M46" s="46" t="s">
        <v>32</v>
      </c>
      <c r="N46" s="46">
        <v>0</v>
      </c>
      <c r="O46" s="46" t="s">
        <v>32</v>
      </c>
      <c r="P46" s="46">
        <v>0</v>
      </c>
      <c r="Q46" s="46" t="s">
        <v>32</v>
      </c>
      <c r="R46" s="46" t="s">
        <v>32</v>
      </c>
      <c r="S46" s="46" t="s">
        <v>32</v>
      </c>
      <c r="T46" s="46" t="s">
        <v>75</v>
      </c>
      <c r="W46" s="3"/>
      <c r="X46" s="3"/>
      <c r="Y46" s="3"/>
      <c r="Z46" s="3"/>
      <c r="AD46" s="1"/>
      <c r="AE46" s="1"/>
    </row>
    <row r="47" spans="1:31" ht="47.25" customHeight="1" x14ac:dyDescent="0.25">
      <c r="A47" s="28" t="s">
        <v>71</v>
      </c>
      <c r="B47" s="29" t="s">
        <v>89</v>
      </c>
      <c r="C47" s="30" t="s">
        <v>90</v>
      </c>
      <c r="D47" s="85">
        <v>43.458827469999996</v>
      </c>
      <c r="E47" s="40">
        <v>1.1540274699999999</v>
      </c>
      <c r="F47" s="46">
        <f>D47-E47</f>
        <v>42.304799999999993</v>
      </c>
      <c r="G47" s="46">
        <f>I47+K47+M47+O47</f>
        <v>42.304799999999993</v>
      </c>
      <c r="H47" s="46">
        <f>J47+L47+N47+P47</f>
        <v>0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42.304799999999993</v>
      </c>
      <c r="P47" s="46">
        <v>0</v>
      </c>
      <c r="Q47" s="46">
        <f>F47-H47</f>
        <v>42.304799999999993</v>
      </c>
      <c r="R47" s="46">
        <f>H47-(I47+K47)</f>
        <v>0</v>
      </c>
      <c r="S47" s="87">
        <v>0</v>
      </c>
      <c r="T47" s="40" t="s">
        <v>32</v>
      </c>
      <c r="W47" s="3"/>
      <c r="X47" s="3"/>
      <c r="Y47" s="3"/>
      <c r="Z47" s="3"/>
      <c r="AD47" s="1"/>
      <c r="AE47" s="1"/>
    </row>
    <row r="48" spans="1:31" ht="31.5" customHeight="1" x14ac:dyDescent="0.25">
      <c r="A48" s="20" t="s">
        <v>91</v>
      </c>
      <c r="B48" s="21" t="s">
        <v>92</v>
      </c>
      <c r="C48" s="22" t="s">
        <v>31</v>
      </c>
      <c r="D48" s="77">
        <v>0</v>
      </c>
      <c r="E48" s="77">
        <v>0</v>
      </c>
      <c r="F48" s="77">
        <v>0</v>
      </c>
      <c r="G48" s="77">
        <v>0</v>
      </c>
      <c r="H48" s="77">
        <v>0</v>
      </c>
      <c r="I48" s="77">
        <v>0</v>
      </c>
      <c r="J48" s="77">
        <v>0</v>
      </c>
      <c r="K48" s="77">
        <v>0</v>
      </c>
      <c r="L48" s="77">
        <v>0</v>
      </c>
      <c r="M48" s="77">
        <v>0</v>
      </c>
      <c r="N48" s="77">
        <v>0</v>
      </c>
      <c r="O48" s="77">
        <v>0</v>
      </c>
      <c r="P48" s="77">
        <v>0</v>
      </c>
      <c r="Q48" s="77">
        <v>0</v>
      </c>
      <c r="R48" s="77">
        <v>0</v>
      </c>
      <c r="S48" s="81">
        <v>0</v>
      </c>
      <c r="T48" s="63" t="s">
        <v>32</v>
      </c>
      <c r="U48" s="1"/>
      <c r="W48" s="3"/>
      <c r="X48" s="3"/>
      <c r="Y48" s="3"/>
      <c r="Z48" s="3"/>
      <c r="AD48" s="1"/>
      <c r="AE48" s="1"/>
    </row>
    <row r="49" spans="1:31" ht="47.25" customHeight="1" x14ac:dyDescent="0.25">
      <c r="A49" s="23" t="s">
        <v>93</v>
      </c>
      <c r="B49" s="24" t="s">
        <v>94</v>
      </c>
      <c r="C49" s="25" t="s">
        <v>31</v>
      </c>
      <c r="D49" s="80">
        <f t="shared" ref="D49:R49" si="16">D50+D55+D58+D60</f>
        <v>1869.6738905279999</v>
      </c>
      <c r="E49" s="80">
        <f t="shared" si="16"/>
        <v>322.14754094999995</v>
      </c>
      <c r="F49" s="80">
        <f t="shared" si="16"/>
        <v>1547.526349578</v>
      </c>
      <c r="G49" s="80">
        <f t="shared" si="16"/>
        <v>479.25431399923804</v>
      </c>
      <c r="H49" s="80">
        <f t="shared" si="16"/>
        <v>98.857946289999973</v>
      </c>
      <c r="I49" s="80">
        <f t="shared" si="16"/>
        <v>4.50580684</v>
      </c>
      <c r="J49" s="80">
        <f t="shared" si="16"/>
        <v>8.3618067600000003</v>
      </c>
      <c r="K49" s="80">
        <f t="shared" si="16"/>
        <v>5.1180068399999996</v>
      </c>
      <c r="L49" s="80">
        <f t="shared" si="16"/>
        <v>90.496139529999979</v>
      </c>
      <c r="M49" s="80">
        <f t="shared" si="16"/>
        <v>1.7508068400000001</v>
      </c>
      <c r="N49" s="80">
        <f t="shared" si="16"/>
        <v>0</v>
      </c>
      <c r="O49" s="80">
        <f t="shared" si="16"/>
        <v>467.87969347923797</v>
      </c>
      <c r="P49" s="80">
        <f t="shared" si="16"/>
        <v>0</v>
      </c>
      <c r="Q49" s="80">
        <f t="shared" si="16"/>
        <v>1486.0926491180001</v>
      </c>
      <c r="R49" s="80">
        <f t="shared" si="16"/>
        <v>51.809886779999985</v>
      </c>
      <c r="S49" s="81">
        <f>R49/(I49+K49)</f>
        <v>5.3835089188883787</v>
      </c>
      <c r="T49" s="27" t="s">
        <v>32</v>
      </c>
      <c r="U49" s="1"/>
      <c r="W49" s="3"/>
      <c r="X49" s="3"/>
      <c r="Y49" s="3"/>
      <c r="Z49" s="3"/>
      <c r="AD49" s="1"/>
      <c r="AE49" s="1"/>
    </row>
    <row r="50" spans="1:31" ht="31.5" customHeight="1" x14ac:dyDescent="0.25">
      <c r="A50" s="23" t="s">
        <v>95</v>
      </c>
      <c r="B50" s="24" t="s">
        <v>96</v>
      </c>
      <c r="C50" s="25" t="s">
        <v>31</v>
      </c>
      <c r="D50" s="80">
        <f t="shared" ref="D50:R50" si="17">SUM(D51:D54)</f>
        <v>392.22696814400001</v>
      </c>
      <c r="E50" s="80">
        <f t="shared" si="17"/>
        <v>121.82356580999996</v>
      </c>
      <c r="F50" s="80">
        <f t="shared" si="17"/>
        <v>270.40340233400002</v>
      </c>
      <c r="G50" s="80">
        <f t="shared" si="17"/>
        <v>110.93607842</v>
      </c>
      <c r="H50" s="80">
        <f t="shared" si="17"/>
        <v>77.864940469999979</v>
      </c>
      <c r="I50" s="80">
        <f t="shared" si="17"/>
        <v>0</v>
      </c>
      <c r="J50" s="80">
        <f t="shared" si="17"/>
        <v>2.8710418600000001</v>
      </c>
      <c r="K50" s="80">
        <f t="shared" si="17"/>
        <v>3.4922</v>
      </c>
      <c r="L50" s="80">
        <f t="shared" si="17"/>
        <v>74.993898609999988</v>
      </c>
      <c r="M50" s="80">
        <f t="shared" si="17"/>
        <v>1.7450000000000001</v>
      </c>
      <c r="N50" s="80">
        <f t="shared" si="17"/>
        <v>0</v>
      </c>
      <c r="O50" s="80">
        <f t="shared" si="17"/>
        <v>105.69887842</v>
      </c>
      <c r="P50" s="80">
        <f t="shared" si="17"/>
        <v>0</v>
      </c>
      <c r="Q50" s="80">
        <f t="shared" si="17"/>
        <v>218.22765160400004</v>
      </c>
      <c r="R50" s="80">
        <f t="shared" si="17"/>
        <v>48.683550729999986</v>
      </c>
      <c r="S50" s="81">
        <f>R50/(I50+K50)</f>
        <v>13.940653665311261</v>
      </c>
      <c r="T50" s="27" t="s">
        <v>32</v>
      </c>
      <c r="U50" s="1"/>
      <c r="W50" s="3"/>
      <c r="X50" s="3"/>
      <c r="Y50" s="3"/>
      <c r="Z50" s="3"/>
      <c r="AD50" s="1"/>
      <c r="AE50" s="1"/>
    </row>
    <row r="51" spans="1:31" ht="31.5" customHeight="1" x14ac:dyDescent="0.25">
      <c r="A51" s="28" t="s">
        <v>95</v>
      </c>
      <c r="B51" s="31" t="s">
        <v>97</v>
      </c>
      <c r="C51" s="32" t="s">
        <v>98</v>
      </c>
      <c r="D51" s="46">
        <v>96.745999999999995</v>
      </c>
      <c r="E51" s="46">
        <v>0</v>
      </c>
      <c r="F51" s="46">
        <f>D51-E51</f>
        <v>96.745999999999995</v>
      </c>
      <c r="G51" s="46">
        <f>I51+K51+M51+O51</f>
        <v>10.8</v>
      </c>
      <c r="H51" s="46">
        <f>J51+L51+N51+P51</f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10.8</v>
      </c>
      <c r="P51" s="46">
        <v>0</v>
      </c>
      <c r="Q51" s="46">
        <f>F51-H51</f>
        <v>96.745999999999995</v>
      </c>
      <c r="R51" s="46">
        <f>H51-(I51+K51)</f>
        <v>0</v>
      </c>
      <c r="S51" s="86">
        <v>0</v>
      </c>
      <c r="T51" s="30" t="s">
        <v>32</v>
      </c>
      <c r="W51" s="3"/>
      <c r="X51" s="3"/>
      <c r="Y51" s="3"/>
      <c r="Z51" s="3"/>
      <c r="AD51" s="1"/>
      <c r="AE51" s="1"/>
    </row>
    <row r="52" spans="1:31" ht="31.5" customHeight="1" x14ac:dyDescent="0.25">
      <c r="A52" s="28" t="s">
        <v>95</v>
      </c>
      <c r="B52" s="31" t="s">
        <v>99</v>
      </c>
      <c r="C52" s="32" t="s">
        <v>100</v>
      </c>
      <c r="D52" s="40">
        <v>59.300832020000001</v>
      </c>
      <c r="E52" s="40">
        <v>1.3679999999999999</v>
      </c>
      <c r="F52" s="46">
        <f>D52-E52</f>
        <v>57.932832019999999</v>
      </c>
      <c r="G52" s="46">
        <f>I52+K52+M52+O52</f>
        <v>43.537632020000004</v>
      </c>
      <c r="H52" s="46">
        <f>J52+L52+N52+P52</f>
        <v>7.8474452099999992</v>
      </c>
      <c r="I52" s="46">
        <v>0</v>
      </c>
      <c r="J52" s="46">
        <v>0.51682282000000002</v>
      </c>
      <c r="K52" s="46">
        <v>3.4922</v>
      </c>
      <c r="L52" s="46">
        <v>7.3306223899999994</v>
      </c>
      <c r="M52" s="46">
        <v>1.7450000000000001</v>
      </c>
      <c r="N52" s="46">
        <v>0</v>
      </c>
      <c r="O52" s="46">
        <v>38.300432020000002</v>
      </c>
      <c r="P52" s="46">
        <v>0</v>
      </c>
      <c r="Q52" s="46">
        <f>F52-H52</f>
        <v>50.085386810000003</v>
      </c>
      <c r="R52" s="46">
        <f>H52-(I52+K52)</f>
        <v>4.3552452099999996</v>
      </c>
      <c r="S52" s="86">
        <f>R52/(I52+K52)</f>
        <v>1.2471351039459366</v>
      </c>
      <c r="T52" s="30" t="s">
        <v>101</v>
      </c>
      <c r="W52" s="3"/>
      <c r="X52" s="3"/>
      <c r="Y52" s="3"/>
      <c r="Z52" s="3"/>
      <c r="AD52" s="1"/>
      <c r="AE52" s="1"/>
    </row>
    <row r="53" spans="1:31" ht="51" customHeight="1" x14ac:dyDescent="0.25">
      <c r="A53" s="28" t="s">
        <v>95</v>
      </c>
      <c r="B53" s="31" t="s">
        <v>102</v>
      </c>
      <c r="C53" s="32" t="s">
        <v>103</v>
      </c>
      <c r="D53" s="40" t="s">
        <v>32</v>
      </c>
      <c r="E53" s="40" t="s">
        <v>32</v>
      </c>
      <c r="F53" s="46" t="s">
        <v>32</v>
      </c>
      <c r="G53" s="46" t="s">
        <v>32</v>
      </c>
      <c r="H53" s="46">
        <f>J53+L53+N53+P53</f>
        <v>25.689189739999996</v>
      </c>
      <c r="I53" s="46" t="s">
        <v>32</v>
      </c>
      <c r="J53" s="46">
        <v>0</v>
      </c>
      <c r="K53" s="46" t="s">
        <v>32</v>
      </c>
      <c r="L53" s="46">
        <v>25.689189739999996</v>
      </c>
      <c r="M53" s="46" t="s">
        <v>32</v>
      </c>
      <c r="N53" s="46">
        <v>0</v>
      </c>
      <c r="O53" s="46" t="s">
        <v>32</v>
      </c>
      <c r="P53" s="46">
        <v>0</v>
      </c>
      <c r="Q53" s="46" t="s">
        <v>32</v>
      </c>
      <c r="R53" s="46" t="s">
        <v>32</v>
      </c>
      <c r="S53" s="86" t="s">
        <v>32</v>
      </c>
      <c r="T53" s="30" t="s">
        <v>104</v>
      </c>
      <c r="W53" s="3"/>
      <c r="X53" s="3"/>
      <c r="Y53" s="3"/>
      <c r="Z53" s="3"/>
      <c r="AD53" s="1"/>
      <c r="AE53" s="1"/>
    </row>
    <row r="54" spans="1:31" ht="67.5" customHeight="1" x14ac:dyDescent="0.25">
      <c r="A54" s="28" t="s">
        <v>95</v>
      </c>
      <c r="B54" s="31" t="s">
        <v>105</v>
      </c>
      <c r="C54" s="32" t="s">
        <v>106</v>
      </c>
      <c r="D54" s="40">
        <v>236.180136124</v>
      </c>
      <c r="E54" s="40">
        <v>120.45556580999997</v>
      </c>
      <c r="F54" s="46">
        <f>D54-E54</f>
        <v>115.72457031400003</v>
      </c>
      <c r="G54" s="46">
        <f>I54+K54+M54+O54</f>
        <v>56.598446399999993</v>
      </c>
      <c r="H54" s="46">
        <f>J54+L54+N54+P54</f>
        <v>44.328305519999986</v>
      </c>
      <c r="I54" s="46">
        <v>0</v>
      </c>
      <c r="J54" s="46">
        <v>2.3542190399999998</v>
      </c>
      <c r="K54" s="46">
        <v>0</v>
      </c>
      <c r="L54" s="46">
        <v>41.97408647999999</v>
      </c>
      <c r="M54" s="46">
        <v>0</v>
      </c>
      <c r="N54" s="46">
        <v>0</v>
      </c>
      <c r="O54" s="46">
        <v>56.598446399999993</v>
      </c>
      <c r="P54" s="46">
        <v>0</v>
      </c>
      <c r="Q54" s="46">
        <f>F54-H54</f>
        <v>71.396264794000047</v>
      </c>
      <c r="R54" s="46">
        <f>H54-(I54+K54)</f>
        <v>44.328305519999986</v>
      </c>
      <c r="S54" s="87">
        <v>1</v>
      </c>
      <c r="T54" s="30" t="s">
        <v>107</v>
      </c>
      <c r="W54" s="3"/>
      <c r="X54" s="3"/>
      <c r="Y54" s="3"/>
      <c r="Z54" s="3"/>
      <c r="AD54" s="1"/>
      <c r="AE54" s="1"/>
    </row>
    <row r="55" spans="1:31" ht="21.75" customHeight="1" x14ac:dyDescent="0.25">
      <c r="A55" s="20" t="s">
        <v>108</v>
      </c>
      <c r="B55" s="21" t="s">
        <v>109</v>
      </c>
      <c r="C55" s="22" t="s">
        <v>31</v>
      </c>
      <c r="D55" s="77">
        <f t="shared" ref="D55:R55" si="18">SUM(D56:D57)</f>
        <v>135.83443573000002</v>
      </c>
      <c r="E55" s="77">
        <f t="shared" si="18"/>
        <v>177.31358268000002</v>
      </c>
      <c r="F55" s="77">
        <f t="shared" si="18"/>
        <v>-41.479146950000001</v>
      </c>
      <c r="G55" s="77">
        <f t="shared" si="18"/>
        <v>4.5</v>
      </c>
      <c r="H55" s="77">
        <f t="shared" si="18"/>
        <v>1.96647075</v>
      </c>
      <c r="I55" s="77">
        <f t="shared" si="18"/>
        <v>4.5</v>
      </c>
      <c r="J55" s="77">
        <f t="shared" si="18"/>
        <v>1.2760303500000001</v>
      </c>
      <c r="K55" s="77">
        <f t="shared" si="18"/>
        <v>0</v>
      </c>
      <c r="L55" s="77">
        <f t="shared" si="18"/>
        <v>0.69044039999999995</v>
      </c>
      <c r="M55" s="77">
        <f t="shared" si="18"/>
        <v>0</v>
      </c>
      <c r="N55" s="77">
        <f t="shared" si="18"/>
        <v>0</v>
      </c>
      <c r="O55" s="77">
        <f t="shared" si="18"/>
        <v>0</v>
      </c>
      <c r="P55" s="77">
        <f t="shared" si="18"/>
        <v>0</v>
      </c>
      <c r="Q55" s="77">
        <f t="shared" si="18"/>
        <v>-41.479146950000001</v>
      </c>
      <c r="R55" s="77">
        <f t="shared" si="18"/>
        <v>-4.5</v>
      </c>
      <c r="S55" s="81">
        <f>R55/(I55+K55)</f>
        <v>-1</v>
      </c>
      <c r="T55" s="63" t="s">
        <v>32</v>
      </c>
      <c r="U55" s="1"/>
      <c r="W55" s="3"/>
      <c r="X55" s="3"/>
      <c r="Y55" s="3"/>
      <c r="Z55" s="3"/>
      <c r="AD55" s="1"/>
      <c r="AE55" s="1"/>
    </row>
    <row r="56" spans="1:31" ht="31.5" customHeight="1" x14ac:dyDescent="0.25">
      <c r="A56" s="28" t="s">
        <v>108</v>
      </c>
      <c r="B56" s="31" t="s">
        <v>110</v>
      </c>
      <c r="C56" s="32" t="s">
        <v>111</v>
      </c>
      <c r="D56" s="46">
        <v>135.83443573000002</v>
      </c>
      <c r="E56" s="46">
        <v>177.31358268000002</v>
      </c>
      <c r="F56" s="46">
        <f>D56-E56</f>
        <v>-41.479146950000001</v>
      </c>
      <c r="G56" s="46">
        <f>I56+K56+M56+O56</f>
        <v>4.5</v>
      </c>
      <c r="H56" s="46">
        <f>J56+L56+N56+P56</f>
        <v>0</v>
      </c>
      <c r="I56" s="46">
        <v>4.5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f>F56-H56</f>
        <v>-41.479146950000001</v>
      </c>
      <c r="R56" s="46">
        <f>H56-(I56+K56)</f>
        <v>-4.5</v>
      </c>
      <c r="S56" s="86">
        <f>R56/(I56+K56)</f>
        <v>-1</v>
      </c>
      <c r="T56" s="30" t="s">
        <v>112</v>
      </c>
      <c r="W56" s="3"/>
      <c r="X56" s="3"/>
      <c r="Y56" s="3"/>
      <c r="Z56" s="3"/>
      <c r="AD56" s="1"/>
      <c r="AE56" s="1"/>
    </row>
    <row r="57" spans="1:31" ht="73.5" customHeight="1" x14ac:dyDescent="0.25">
      <c r="A57" s="28" t="s">
        <v>108</v>
      </c>
      <c r="B57" s="31" t="s">
        <v>113</v>
      </c>
      <c r="C57" s="32" t="s">
        <v>114</v>
      </c>
      <c r="D57" s="88" t="s">
        <v>32</v>
      </c>
      <c r="E57" s="40" t="s">
        <v>32</v>
      </c>
      <c r="F57" s="46" t="s">
        <v>32</v>
      </c>
      <c r="G57" s="46" t="s">
        <v>32</v>
      </c>
      <c r="H57" s="46">
        <f>J57+L57+N57+P57</f>
        <v>1.96647075</v>
      </c>
      <c r="I57" s="46" t="s">
        <v>32</v>
      </c>
      <c r="J57" s="46">
        <v>1.2760303500000001</v>
      </c>
      <c r="K57" s="46" t="s">
        <v>32</v>
      </c>
      <c r="L57" s="46">
        <v>0.69044039999999995</v>
      </c>
      <c r="M57" s="46" t="s">
        <v>32</v>
      </c>
      <c r="N57" s="46">
        <v>0</v>
      </c>
      <c r="O57" s="88" t="s">
        <v>32</v>
      </c>
      <c r="P57" s="46">
        <v>0</v>
      </c>
      <c r="Q57" s="46" t="s">
        <v>32</v>
      </c>
      <c r="R57" s="46" t="s">
        <v>32</v>
      </c>
      <c r="S57" s="87" t="s">
        <v>32</v>
      </c>
      <c r="T57" s="30" t="s">
        <v>80</v>
      </c>
      <c r="W57" s="3"/>
      <c r="X57" s="3"/>
      <c r="Y57" s="3"/>
      <c r="Z57" s="3"/>
      <c r="AD57" s="1"/>
      <c r="AE57" s="1"/>
    </row>
    <row r="58" spans="1:31" ht="15.75" customHeight="1" x14ac:dyDescent="0.25">
      <c r="A58" s="20" t="s">
        <v>115</v>
      </c>
      <c r="B58" s="21" t="s">
        <v>116</v>
      </c>
      <c r="C58" s="22" t="s">
        <v>31</v>
      </c>
      <c r="D58" s="77">
        <f t="shared" ref="D58:R58" si="19">SUM(D59)</f>
        <v>0</v>
      </c>
      <c r="E58" s="77">
        <f t="shared" si="19"/>
        <v>0</v>
      </c>
      <c r="F58" s="77">
        <f t="shared" si="19"/>
        <v>0</v>
      </c>
      <c r="G58" s="77">
        <f t="shared" si="19"/>
        <v>0</v>
      </c>
      <c r="H58" s="77">
        <f t="shared" si="19"/>
        <v>4.0724424899999994</v>
      </c>
      <c r="I58" s="77">
        <f t="shared" si="19"/>
        <v>0</v>
      </c>
      <c r="J58" s="77">
        <f t="shared" si="19"/>
        <v>1.1765890000000001E-2</v>
      </c>
      <c r="K58" s="77">
        <f t="shared" si="19"/>
        <v>0</v>
      </c>
      <c r="L58" s="77">
        <f t="shared" si="19"/>
        <v>4.060676599999999</v>
      </c>
      <c r="M58" s="77">
        <f t="shared" si="19"/>
        <v>0</v>
      </c>
      <c r="N58" s="77">
        <f t="shared" si="19"/>
        <v>0</v>
      </c>
      <c r="O58" s="77">
        <f t="shared" si="19"/>
        <v>0</v>
      </c>
      <c r="P58" s="77">
        <f t="shared" si="19"/>
        <v>0</v>
      </c>
      <c r="Q58" s="77">
        <f t="shared" si="19"/>
        <v>0</v>
      </c>
      <c r="R58" s="77">
        <f t="shared" si="19"/>
        <v>0</v>
      </c>
      <c r="S58" s="81">
        <v>0</v>
      </c>
      <c r="T58" s="63" t="s">
        <v>32</v>
      </c>
      <c r="U58" s="1"/>
      <c r="W58" s="3"/>
      <c r="X58" s="3"/>
      <c r="Y58" s="3"/>
      <c r="Z58" s="3"/>
      <c r="AD58" s="1"/>
      <c r="AE58" s="1"/>
    </row>
    <row r="59" spans="1:31" ht="138.75" customHeight="1" x14ac:dyDescent="0.25">
      <c r="A59" s="28" t="s">
        <v>115</v>
      </c>
      <c r="B59" s="38" t="s">
        <v>117</v>
      </c>
      <c r="C59" s="39" t="s">
        <v>118</v>
      </c>
      <c r="D59" s="46" t="s">
        <v>32</v>
      </c>
      <c r="E59" s="46" t="s">
        <v>32</v>
      </c>
      <c r="F59" s="46" t="s">
        <v>32</v>
      </c>
      <c r="G59" s="46" t="s">
        <v>32</v>
      </c>
      <c r="H59" s="46">
        <f>J59+L59+N59+P59</f>
        <v>4.0724424899999994</v>
      </c>
      <c r="I59" s="46" t="s">
        <v>32</v>
      </c>
      <c r="J59" s="46">
        <v>1.1765890000000001E-2</v>
      </c>
      <c r="K59" s="46" t="s">
        <v>32</v>
      </c>
      <c r="L59" s="46">
        <v>4.060676599999999</v>
      </c>
      <c r="M59" s="46" t="s">
        <v>32</v>
      </c>
      <c r="N59" s="46">
        <v>0</v>
      </c>
      <c r="O59" s="88" t="s">
        <v>32</v>
      </c>
      <c r="P59" s="46">
        <v>0</v>
      </c>
      <c r="Q59" s="46" t="s">
        <v>32</v>
      </c>
      <c r="R59" s="46" t="s">
        <v>32</v>
      </c>
      <c r="S59" s="87" t="s">
        <v>32</v>
      </c>
      <c r="T59" s="30" t="s">
        <v>119</v>
      </c>
      <c r="W59" s="3"/>
      <c r="X59" s="3"/>
      <c r="Y59" s="3"/>
      <c r="Z59" s="3"/>
      <c r="AD59" s="1"/>
      <c r="AE59" s="1"/>
    </row>
    <row r="60" spans="1:31" ht="31.5" customHeight="1" x14ac:dyDescent="0.25">
      <c r="A60" s="20" t="s">
        <v>121</v>
      </c>
      <c r="B60" s="21" t="s">
        <v>122</v>
      </c>
      <c r="C60" s="22" t="s">
        <v>31</v>
      </c>
      <c r="D60" s="77">
        <f t="shared" ref="D60:R60" si="20">SUM(D61:D65)</f>
        <v>1341.6124866539999</v>
      </c>
      <c r="E60" s="77">
        <f t="shared" si="20"/>
        <v>23.010392459999998</v>
      </c>
      <c r="F60" s="77">
        <f t="shared" si="20"/>
        <v>1318.6020941940001</v>
      </c>
      <c r="G60" s="77">
        <f t="shared" si="20"/>
        <v>363.81823557923803</v>
      </c>
      <c r="H60" s="77">
        <f t="shared" si="20"/>
        <v>14.954092580000001</v>
      </c>
      <c r="I60" s="77">
        <f t="shared" si="20"/>
        <v>5.8068400000000006E-3</v>
      </c>
      <c r="J60" s="77">
        <f t="shared" si="20"/>
        <v>4.2029686599999998</v>
      </c>
      <c r="K60" s="77">
        <f t="shared" si="20"/>
        <v>1.6258068399999999</v>
      </c>
      <c r="L60" s="77">
        <f t="shared" si="20"/>
        <v>10.75112392</v>
      </c>
      <c r="M60" s="77">
        <f t="shared" si="20"/>
        <v>5.8068400000000006E-3</v>
      </c>
      <c r="N60" s="77">
        <f t="shared" si="20"/>
        <v>0</v>
      </c>
      <c r="O60" s="77">
        <f t="shared" si="20"/>
        <v>362.180815059238</v>
      </c>
      <c r="P60" s="77">
        <f t="shared" si="20"/>
        <v>0</v>
      </c>
      <c r="Q60" s="77">
        <f t="shared" si="20"/>
        <v>1309.344144464</v>
      </c>
      <c r="R60" s="77">
        <f t="shared" si="20"/>
        <v>7.626336049999999</v>
      </c>
      <c r="S60" s="81">
        <f>R60/(I60+K60)</f>
        <v>4.6741064649568269</v>
      </c>
      <c r="T60" s="63" t="s">
        <v>32</v>
      </c>
      <c r="U60" s="1"/>
      <c r="W60" s="3"/>
      <c r="X60" s="3"/>
      <c r="Y60" s="3"/>
      <c r="Z60" s="3"/>
      <c r="AD60" s="1"/>
      <c r="AE60" s="1"/>
    </row>
    <row r="61" spans="1:31" ht="47.25" customHeight="1" x14ac:dyDescent="0.25">
      <c r="A61" s="33" t="s">
        <v>121</v>
      </c>
      <c r="B61" s="34" t="s">
        <v>123</v>
      </c>
      <c r="C61" s="35" t="s">
        <v>124</v>
      </c>
      <c r="D61" s="46">
        <v>96.134381397999988</v>
      </c>
      <c r="E61" s="46">
        <v>10.930057389999998</v>
      </c>
      <c r="F61" s="46">
        <f>D61-E61</f>
        <v>85.204324007999986</v>
      </c>
      <c r="G61" s="46">
        <f>I61+K61+M61+O61</f>
        <v>76.961565284000002</v>
      </c>
      <c r="H61" s="46">
        <f>J61+L61+N61+P61</f>
        <v>8.47108493</v>
      </c>
      <c r="I61" s="46">
        <v>5.8068400000000006E-3</v>
      </c>
      <c r="J61" s="46">
        <v>1.1768170099999999</v>
      </c>
      <c r="K61" s="46">
        <v>1.6258068399999999</v>
      </c>
      <c r="L61" s="46">
        <v>7.2942679200000002</v>
      </c>
      <c r="M61" s="46">
        <v>5.8068400000000006E-3</v>
      </c>
      <c r="N61" s="46">
        <v>0</v>
      </c>
      <c r="O61" s="46">
        <v>75.324144763999996</v>
      </c>
      <c r="P61" s="46">
        <v>0</v>
      </c>
      <c r="Q61" s="46">
        <f>F61-H61</f>
        <v>76.733239077999983</v>
      </c>
      <c r="R61" s="46">
        <f>H61-(I61+K61)</f>
        <v>6.8394712499999999</v>
      </c>
      <c r="S61" s="86">
        <f>R61/(I61+K61)</f>
        <v>4.1918447570260629</v>
      </c>
      <c r="T61" s="30" t="s">
        <v>120</v>
      </c>
      <c r="W61" s="3"/>
      <c r="X61" s="3"/>
      <c r="Y61" s="3"/>
      <c r="Z61" s="3"/>
      <c r="AD61" s="1"/>
      <c r="AE61" s="1"/>
    </row>
    <row r="62" spans="1:31" ht="31.5" customHeight="1" x14ac:dyDescent="0.25">
      <c r="A62" s="28" t="s">
        <v>121</v>
      </c>
      <c r="B62" s="36" t="s">
        <v>125</v>
      </c>
      <c r="C62" s="30" t="s">
        <v>126</v>
      </c>
      <c r="D62" s="85" t="s">
        <v>32</v>
      </c>
      <c r="E62" s="40" t="s">
        <v>32</v>
      </c>
      <c r="F62" s="46" t="s">
        <v>32</v>
      </c>
      <c r="G62" s="46" t="s">
        <v>32</v>
      </c>
      <c r="H62" s="46">
        <f>J62+L62+N62+P62</f>
        <v>3.0826736600000002</v>
      </c>
      <c r="I62" s="46" t="s">
        <v>32</v>
      </c>
      <c r="J62" s="46">
        <v>3.0261516499999996</v>
      </c>
      <c r="K62" s="46" t="s">
        <v>32</v>
      </c>
      <c r="L62" s="46">
        <v>5.6522010000000365E-2</v>
      </c>
      <c r="M62" s="46" t="s">
        <v>32</v>
      </c>
      <c r="N62" s="46">
        <v>0</v>
      </c>
      <c r="O62" s="88" t="s">
        <v>32</v>
      </c>
      <c r="P62" s="46">
        <v>0</v>
      </c>
      <c r="Q62" s="46" t="s">
        <v>32</v>
      </c>
      <c r="R62" s="46" t="s">
        <v>32</v>
      </c>
      <c r="S62" s="86" t="s">
        <v>32</v>
      </c>
      <c r="T62" s="30" t="s">
        <v>127</v>
      </c>
      <c r="W62" s="3"/>
      <c r="X62" s="3"/>
      <c r="Y62" s="3"/>
      <c r="Z62" s="3"/>
      <c r="AD62" s="1"/>
      <c r="AE62" s="1"/>
    </row>
    <row r="63" spans="1:31" ht="31.5" customHeight="1" x14ac:dyDescent="0.25">
      <c r="A63" s="28" t="s">
        <v>121</v>
      </c>
      <c r="B63" s="36" t="s">
        <v>128</v>
      </c>
      <c r="C63" s="30" t="s">
        <v>129</v>
      </c>
      <c r="D63" s="85">
        <v>1189.224696</v>
      </c>
      <c r="E63" s="40">
        <v>8.8949949299999993</v>
      </c>
      <c r="F63" s="46">
        <f>D63-E63</f>
        <v>1180.3297010700001</v>
      </c>
      <c r="G63" s="46">
        <f>I63+K63+M63+O63</f>
        <v>236.34895411799999</v>
      </c>
      <c r="H63" s="46">
        <f>J63+L63+N63+P63</f>
        <v>0.53162989999999999</v>
      </c>
      <c r="I63" s="46">
        <v>0</v>
      </c>
      <c r="J63" s="46">
        <v>0</v>
      </c>
      <c r="K63" s="46">
        <v>0</v>
      </c>
      <c r="L63" s="46">
        <v>0.53162989999999999</v>
      </c>
      <c r="M63" s="46">
        <v>0</v>
      </c>
      <c r="N63" s="46">
        <v>0</v>
      </c>
      <c r="O63" s="46">
        <v>236.34895411799999</v>
      </c>
      <c r="P63" s="46">
        <v>0</v>
      </c>
      <c r="Q63" s="46">
        <f>F63-H63</f>
        <v>1179.79807117</v>
      </c>
      <c r="R63" s="46">
        <f>H63-(I63+K63)</f>
        <v>0.53162989999999999</v>
      </c>
      <c r="S63" s="86">
        <v>1</v>
      </c>
      <c r="T63" s="30" t="s">
        <v>130</v>
      </c>
      <c r="W63" s="3"/>
      <c r="X63" s="3"/>
      <c r="Y63" s="3"/>
      <c r="Z63" s="3"/>
      <c r="AD63" s="1"/>
      <c r="AE63" s="1"/>
    </row>
    <row r="64" spans="1:31" ht="31.5" customHeight="1" x14ac:dyDescent="0.25">
      <c r="A64" s="28" t="s">
        <v>121</v>
      </c>
      <c r="B64" s="36" t="s">
        <v>131</v>
      </c>
      <c r="C64" s="30" t="s">
        <v>132</v>
      </c>
      <c r="D64" s="40">
        <v>56.253409256000012</v>
      </c>
      <c r="E64" s="40">
        <v>3.1853401400000001</v>
      </c>
      <c r="F64" s="46">
        <f>D64-E64</f>
        <v>53.068069116000011</v>
      </c>
      <c r="G64" s="46">
        <f>I64+K64+M64+O64</f>
        <v>50.507716177238002</v>
      </c>
      <c r="H64" s="46">
        <f>J64+L64+N64+P64</f>
        <v>0.25523489999999999</v>
      </c>
      <c r="I64" s="46">
        <v>0</v>
      </c>
      <c r="J64" s="46">
        <v>0</v>
      </c>
      <c r="K64" s="46">
        <v>0</v>
      </c>
      <c r="L64" s="46">
        <v>0.25523489999999999</v>
      </c>
      <c r="M64" s="46">
        <v>0</v>
      </c>
      <c r="N64" s="46">
        <v>0</v>
      </c>
      <c r="O64" s="46">
        <v>50.507716177238002</v>
      </c>
      <c r="P64" s="46">
        <v>0</v>
      </c>
      <c r="Q64" s="46">
        <f>F64-H64</f>
        <v>52.812834216000013</v>
      </c>
      <c r="R64" s="46">
        <f>H64-(I64+K64)</f>
        <v>0.25523489999999999</v>
      </c>
      <c r="S64" s="86">
        <v>1</v>
      </c>
      <c r="T64" s="30" t="s">
        <v>101</v>
      </c>
      <c r="W64" s="3"/>
      <c r="X64" s="3"/>
      <c r="Y64" s="3"/>
      <c r="Z64" s="3"/>
      <c r="AD64" s="1"/>
      <c r="AE64" s="1"/>
    </row>
    <row r="65" spans="1:31" ht="78.75" customHeight="1" x14ac:dyDescent="0.25">
      <c r="A65" s="28" t="s">
        <v>121</v>
      </c>
      <c r="B65" s="36" t="s">
        <v>133</v>
      </c>
      <c r="C65" s="30" t="s">
        <v>134</v>
      </c>
      <c r="D65" s="40" t="s">
        <v>32</v>
      </c>
      <c r="E65" s="40" t="s">
        <v>32</v>
      </c>
      <c r="F65" s="46" t="s">
        <v>32</v>
      </c>
      <c r="G65" s="46" t="s">
        <v>32</v>
      </c>
      <c r="H65" s="46">
        <f>J65+L65+N65+P65</f>
        <v>2.61346919</v>
      </c>
      <c r="I65" s="46" t="s">
        <v>32</v>
      </c>
      <c r="J65" s="46">
        <v>0</v>
      </c>
      <c r="K65" s="46" t="s">
        <v>32</v>
      </c>
      <c r="L65" s="46">
        <v>2.61346919</v>
      </c>
      <c r="M65" s="46" t="s">
        <v>32</v>
      </c>
      <c r="N65" s="46">
        <v>0</v>
      </c>
      <c r="O65" s="88" t="s">
        <v>32</v>
      </c>
      <c r="P65" s="46">
        <v>0</v>
      </c>
      <c r="Q65" s="46" t="s">
        <v>32</v>
      </c>
      <c r="R65" s="46" t="s">
        <v>32</v>
      </c>
      <c r="S65" s="87" t="s">
        <v>32</v>
      </c>
      <c r="T65" s="30" t="s">
        <v>135</v>
      </c>
      <c r="W65" s="3"/>
      <c r="X65" s="3"/>
      <c r="Y65" s="3"/>
      <c r="Z65" s="3"/>
      <c r="AD65" s="1"/>
      <c r="AE65" s="1"/>
    </row>
    <row r="66" spans="1:31" ht="31.5" customHeight="1" x14ac:dyDescent="0.25">
      <c r="A66" s="20" t="s">
        <v>136</v>
      </c>
      <c r="B66" s="21" t="s">
        <v>137</v>
      </c>
      <c r="C66" s="22" t="s">
        <v>31</v>
      </c>
      <c r="D66" s="77">
        <f t="shared" ref="D66:R66" si="21">D67+D78+D79+D98</f>
        <v>7788.0809413865836</v>
      </c>
      <c r="E66" s="77">
        <f t="shared" si="21"/>
        <v>3149.6203923800003</v>
      </c>
      <c r="F66" s="77">
        <f t="shared" si="21"/>
        <v>4638.4605490065842</v>
      </c>
      <c r="G66" s="77">
        <f t="shared" si="21"/>
        <v>1438.8248756816001</v>
      </c>
      <c r="H66" s="77">
        <f t="shared" si="21"/>
        <v>962.13162869000007</v>
      </c>
      <c r="I66" s="77">
        <f t="shared" si="21"/>
        <v>66.292754186240003</v>
      </c>
      <c r="J66" s="77">
        <f t="shared" si="21"/>
        <v>193.85287558000002</v>
      </c>
      <c r="K66" s="77">
        <f t="shared" si="21"/>
        <v>159.77228016076003</v>
      </c>
      <c r="L66" s="77">
        <f t="shared" si="21"/>
        <v>768.27875311000003</v>
      </c>
      <c r="M66" s="77">
        <f t="shared" si="21"/>
        <v>248.32250512706668</v>
      </c>
      <c r="N66" s="77">
        <f t="shared" si="21"/>
        <v>0</v>
      </c>
      <c r="O66" s="77">
        <f t="shared" si="21"/>
        <v>964.43733620753335</v>
      </c>
      <c r="P66" s="77">
        <f t="shared" si="21"/>
        <v>0</v>
      </c>
      <c r="Q66" s="77">
        <f t="shared" si="21"/>
        <v>4219.1771947565849</v>
      </c>
      <c r="R66" s="77">
        <f t="shared" si="21"/>
        <v>193.21831990300004</v>
      </c>
      <c r="S66" s="81">
        <f>R66/(I66+K66)</f>
        <v>0.85470236678184508</v>
      </c>
      <c r="T66" s="63" t="s">
        <v>32</v>
      </c>
      <c r="U66" s="1"/>
      <c r="W66" s="3"/>
      <c r="X66" s="3"/>
      <c r="Y66" s="3"/>
      <c r="Z66" s="3"/>
      <c r="AD66" s="1"/>
      <c r="AE66" s="1"/>
    </row>
    <row r="67" spans="1:31" ht="47.25" customHeight="1" x14ac:dyDescent="0.25">
      <c r="A67" s="23" t="s">
        <v>138</v>
      </c>
      <c r="B67" s="24" t="s">
        <v>139</v>
      </c>
      <c r="C67" s="25" t="s">
        <v>31</v>
      </c>
      <c r="D67" s="80">
        <f t="shared" ref="D67:R67" si="22">SUM(D68:D77)</f>
        <v>1749.437973672</v>
      </c>
      <c r="E67" s="80">
        <f t="shared" si="22"/>
        <v>920.56487296</v>
      </c>
      <c r="F67" s="80">
        <f t="shared" si="22"/>
        <v>828.873100712</v>
      </c>
      <c r="G67" s="80">
        <f t="shared" si="22"/>
        <v>306.15521647600002</v>
      </c>
      <c r="H67" s="80">
        <f t="shared" si="22"/>
        <v>124.46127551000002</v>
      </c>
      <c r="I67" s="80">
        <f t="shared" si="22"/>
        <v>16.935312716000013</v>
      </c>
      <c r="J67" s="80">
        <f t="shared" si="22"/>
        <v>72.127528359999999</v>
      </c>
      <c r="K67" s="80">
        <f t="shared" si="22"/>
        <v>27.649000000000001</v>
      </c>
      <c r="L67" s="80">
        <f t="shared" si="22"/>
        <v>52.333747150000001</v>
      </c>
      <c r="M67" s="80">
        <f t="shared" si="22"/>
        <v>84.641000000000005</v>
      </c>
      <c r="N67" s="80">
        <f t="shared" si="22"/>
        <v>0</v>
      </c>
      <c r="O67" s="80">
        <f t="shared" si="22"/>
        <v>176.92990376</v>
      </c>
      <c r="P67" s="80">
        <f t="shared" si="22"/>
        <v>0</v>
      </c>
      <c r="Q67" s="80">
        <f t="shared" si="22"/>
        <v>756.40069091199996</v>
      </c>
      <c r="R67" s="80">
        <f t="shared" si="22"/>
        <v>27.888097083999995</v>
      </c>
      <c r="S67" s="81">
        <f>R67/(I67+K67)</f>
        <v>0.62551367028232263</v>
      </c>
      <c r="T67" s="27" t="s">
        <v>32</v>
      </c>
      <c r="U67" s="1"/>
      <c r="W67" s="3"/>
      <c r="X67" s="3"/>
      <c r="Y67" s="3"/>
      <c r="Z67" s="3"/>
      <c r="AD67" s="1"/>
      <c r="AE67" s="1"/>
    </row>
    <row r="68" spans="1:31" ht="36.75" customHeight="1" x14ac:dyDescent="0.25">
      <c r="A68" s="28" t="s">
        <v>138</v>
      </c>
      <c r="B68" s="38" t="s">
        <v>140</v>
      </c>
      <c r="C68" s="39" t="s">
        <v>141</v>
      </c>
      <c r="D68" s="46" t="s">
        <v>32</v>
      </c>
      <c r="E68" s="46" t="s">
        <v>32</v>
      </c>
      <c r="F68" s="46" t="s">
        <v>32</v>
      </c>
      <c r="G68" s="46" t="s">
        <v>32</v>
      </c>
      <c r="H68" s="46">
        <f t="shared" ref="H68:H77" si="23">J68+L68+N68+P68</f>
        <v>44.90325885</v>
      </c>
      <c r="I68" s="46" t="s">
        <v>32</v>
      </c>
      <c r="J68" s="46">
        <v>40.439740610000001</v>
      </c>
      <c r="K68" s="46" t="s">
        <v>32</v>
      </c>
      <c r="L68" s="46">
        <v>4.46351824</v>
      </c>
      <c r="M68" s="46" t="s">
        <v>32</v>
      </c>
      <c r="N68" s="46">
        <v>0</v>
      </c>
      <c r="O68" s="46" t="s">
        <v>32</v>
      </c>
      <c r="P68" s="46">
        <v>0</v>
      </c>
      <c r="Q68" s="46" t="s">
        <v>32</v>
      </c>
      <c r="R68" s="46" t="s">
        <v>32</v>
      </c>
      <c r="S68" s="86" t="s">
        <v>32</v>
      </c>
      <c r="T68" s="30" t="s">
        <v>142</v>
      </c>
      <c r="W68" s="3"/>
      <c r="X68" s="3"/>
      <c r="Y68" s="3"/>
      <c r="Z68" s="3"/>
      <c r="AD68" s="1"/>
      <c r="AE68" s="1"/>
    </row>
    <row r="69" spans="1:31" ht="20.25" customHeight="1" x14ac:dyDescent="0.25">
      <c r="A69" s="28" t="s">
        <v>138</v>
      </c>
      <c r="B69" s="31" t="s">
        <v>143</v>
      </c>
      <c r="C69" s="32" t="s">
        <v>144</v>
      </c>
      <c r="D69" s="46">
        <v>281.16206807199995</v>
      </c>
      <c r="E69" s="40">
        <v>279.88539555</v>
      </c>
      <c r="F69" s="46">
        <f>D69-E69</f>
        <v>1.2766725219999557</v>
      </c>
      <c r="G69" s="46">
        <f>I69+K69+M69+O69</f>
        <v>13.297312716000015</v>
      </c>
      <c r="H69" s="46">
        <f t="shared" si="23"/>
        <v>0</v>
      </c>
      <c r="I69" s="46">
        <v>13.297312716000015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f>F69-H69</f>
        <v>1.2766725219999557</v>
      </c>
      <c r="R69" s="46">
        <f>H69-(I69+K69)</f>
        <v>-13.297312716000015</v>
      </c>
      <c r="S69" s="86">
        <f>R69/(I69+K69)</f>
        <v>-1</v>
      </c>
      <c r="T69" s="30" t="s">
        <v>145</v>
      </c>
      <c r="W69" s="3"/>
      <c r="X69" s="3"/>
      <c r="Y69" s="3"/>
      <c r="Z69" s="3"/>
      <c r="AD69" s="1"/>
      <c r="AE69" s="1"/>
    </row>
    <row r="70" spans="1:31" ht="42" customHeight="1" x14ac:dyDescent="0.25">
      <c r="A70" s="28" t="s">
        <v>138</v>
      </c>
      <c r="B70" s="31" t="s">
        <v>146</v>
      </c>
      <c r="C70" s="32" t="s">
        <v>147</v>
      </c>
      <c r="D70" s="46" t="s">
        <v>32</v>
      </c>
      <c r="E70" s="40" t="s">
        <v>32</v>
      </c>
      <c r="F70" s="46" t="s">
        <v>32</v>
      </c>
      <c r="G70" s="46" t="s">
        <v>32</v>
      </c>
      <c r="H70" s="46">
        <f t="shared" si="23"/>
        <v>-0.25878165000000003</v>
      </c>
      <c r="I70" s="46" t="s">
        <v>32</v>
      </c>
      <c r="J70" s="46">
        <v>0</v>
      </c>
      <c r="K70" s="46" t="s">
        <v>32</v>
      </c>
      <c r="L70" s="46">
        <v>-0.25878165000000003</v>
      </c>
      <c r="M70" s="46" t="s">
        <v>32</v>
      </c>
      <c r="N70" s="46">
        <v>0</v>
      </c>
      <c r="O70" s="46" t="s">
        <v>32</v>
      </c>
      <c r="P70" s="46">
        <v>0</v>
      </c>
      <c r="Q70" s="46" t="s">
        <v>32</v>
      </c>
      <c r="R70" s="46" t="s">
        <v>32</v>
      </c>
      <c r="S70" s="86" t="s">
        <v>32</v>
      </c>
      <c r="T70" s="30" t="s">
        <v>148</v>
      </c>
      <c r="W70" s="3"/>
      <c r="X70" s="3"/>
      <c r="Y70" s="3"/>
      <c r="Z70" s="3"/>
      <c r="AD70" s="1"/>
      <c r="AE70" s="1"/>
    </row>
    <row r="71" spans="1:31" ht="42" customHeight="1" x14ac:dyDescent="0.25">
      <c r="A71" s="28" t="s">
        <v>138</v>
      </c>
      <c r="B71" s="31" t="s">
        <v>149</v>
      </c>
      <c r="C71" s="32" t="s">
        <v>150</v>
      </c>
      <c r="D71" s="46" t="s">
        <v>32</v>
      </c>
      <c r="E71" s="46" t="s">
        <v>32</v>
      </c>
      <c r="F71" s="46" t="s">
        <v>32</v>
      </c>
      <c r="G71" s="46" t="s">
        <v>32</v>
      </c>
      <c r="H71" s="46">
        <f t="shared" si="23"/>
        <v>-6.709412750000002</v>
      </c>
      <c r="I71" s="46" t="s">
        <v>32</v>
      </c>
      <c r="J71" s="46">
        <v>6.2542178600000007</v>
      </c>
      <c r="K71" s="46" t="s">
        <v>32</v>
      </c>
      <c r="L71" s="46">
        <v>-12.963630610000003</v>
      </c>
      <c r="M71" s="46" t="s">
        <v>32</v>
      </c>
      <c r="N71" s="46">
        <v>0</v>
      </c>
      <c r="O71" s="46" t="s">
        <v>32</v>
      </c>
      <c r="P71" s="46">
        <v>0</v>
      </c>
      <c r="Q71" s="46" t="s">
        <v>32</v>
      </c>
      <c r="R71" s="46" t="s">
        <v>32</v>
      </c>
      <c r="S71" s="86" t="s">
        <v>32</v>
      </c>
      <c r="T71" s="30" t="s">
        <v>148</v>
      </c>
      <c r="W71" s="3"/>
      <c r="X71" s="3"/>
      <c r="Y71" s="3"/>
      <c r="Z71" s="3"/>
      <c r="AD71" s="1"/>
      <c r="AE71" s="1"/>
    </row>
    <row r="72" spans="1:31" ht="42" customHeight="1" x14ac:dyDescent="0.25">
      <c r="A72" s="28" t="s">
        <v>138</v>
      </c>
      <c r="B72" s="31" t="s">
        <v>151</v>
      </c>
      <c r="C72" s="32" t="s">
        <v>152</v>
      </c>
      <c r="D72" s="46" t="s">
        <v>32</v>
      </c>
      <c r="E72" s="46" t="s">
        <v>32</v>
      </c>
      <c r="F72" s="46" t="s">
        <v>32</v>
      </c>
      <c r="G72" s="46" t="s">
        <v>32</v>
      </c>
      <c r="H72" s="46">
        <f t="shared" si="23"/>
        <v>11.946934089999999</v>
      </c>
      <c r="I72" s="46" t="s">
        <v>32</v>
      </c>
      <c r="J72" s="46">
        <v>11.70376849</v>
      </c>
      <c r="K72" s="46" t="s">
        <v>32</v>
      </c>
      <c r="L72" s="46">
        <v>0.24316559999999982</v>
      </c>
      <c r="M72" s="46" t="s">
        <v>32</v>
      </c>
      <c r="N72" s="46">
        <v>0</v>
      </c>
      <c r="O72" s="46" t="s">
        <v>32</v>
      </c>
      <c r="P72" s="46">
        <v>0</v>
      </c>
      <c r="Q72" s="46" t="s">
        <v>32</v>
      </c>
      <c r="R72" s="46" t="s">
        <v>32</v>
      </c>
      <c r="S72" s="86" t="s">
        <v>32</v>
      </c>
      <c r="T72" s="30" t="s">
        <v>75</v>
      </c>
      <c r="W72" s="3"/>
      <c r="X72" s="3"/>
      <c r="Y72" s="3"/>
      <c r="Z72" s="3"/>
      <c r="AD72" s="1"/>
      <c r="AE72" s="1"/>
    </row>
    <row r="73" spans="1:31" ht="42" customHeight="1" x14ac:dyDescent="0.25">
      <c r="A73" s="28" t="s">
        <v>138</v>
      </c>
      <c r="B73" s="31" t="s">
        <v>153</v>
      </c>
      <c r="C73" s="32" t="s">
        <v>154</v>
      </c>
      <c r="D73" s="46" t="s">
        <v>32</v>
      </c>
      <c r="E73" s="46" t="s">
        <v>32</v>
      </c>
      <c r="F73" s="46" t="s">
        <v>32</v>
      </c>
      <c r="G73" s="46" t="s">
        <v>32</v>
      </c>
      <c r="H73" s="46">
        <f t="shared" si="23"/>
        <v>5.0071300000000003E-3</v>
      </c>
      <c r="I73" s="46" t="s">
        <v>32</v>
      </c>
      <c r="J73" s="46">
        <v>2.7382000000000001E-3</v>
      </c>
      <c r="K73" s="46" t="s">
        <v>32</v>
      </c>
      <c r="L73" s="46">
        <v>2.2689300000000002E-3</v>
      </c>
      <c r="M73" s="46" t="s">
        <v>32</v>
      </c>
      <c r="N73" s="46">
        <v>0</v>
      </c>
      <c r="O73" s="46" t="s">
        <v>32</v>
      </c>
      <c r="P73" s="46">
        <v>0</v>
      </c>
      <c r="Q73" s="46" t="s">
        <v>32</v>
      </c>
      <c r="R73" s="46" t="s">
        <v>32</v>
      </c>
      <c r="S73" s="86" t="s">
        <v>32</v>
      </c>
      <c r="T73" s="30" t="s">
        <v>75</v>
      </c>
      <c r="W73" s="3"/>
      <c r="X73" s="3"/>
      <c r="Y73" s="3"/>
      <c r="Z73" s="3"/>
      <c r="AD73" s="1"/>
      <c r="AE73" s="1"/>
    </row>
    <row r="74" spans="1:31" ht="47.25" customHeight="1" x14ac:dyDescent="0.25">
      <c r="A74" s="28" t="s">
        <v>138</v>
      </c>
      <c r="B74" s="37" t="s">
        <v>155</v>
      </c>
      <c r="C74" s="32" t="s">
        <v>156</v>
      </c>
      <c r="D74" s="46">
        <v>421.18882406</v>
      </c>
      <c r="E74" s="40">
        <v>104.76174319</v>
      </c>
      <c r="F74" s="46">
        <f>D74-E74</f>
        <v>316.42708087</v>
      </c>
      <c r="G74" s="46">
        <f>I74+K74+M74+O74</f>
        <v>225.25865519999999</v>
      </c>
      <c r="H74" s="46">
        <f t="shared" si="23"/>
        <v>72.472409800000008</v>
      </c>
      <c r="I74" s="46">
        <v>3.6379999999999999</v>
      </c>
      <c r="J74" s="46">
        <v>12.245771380000001</v>
      </c>
      <c r="K74" s="46">
        <v>27.649000000000001</v>
      </c>
      <c r="L74" s="46">
        <v>60.22663842</v>
      </c>
      <c r="M74" s="46">
        <v>84.641000000000005</v>
      </c>
      <c r="N74" s="46">
        <v>0</v>
      </c>
      <c r="O74" s="46">
        <v>109.3306552</v>
      </c>
      <c r="P74" s="46">
        <v>0</v>
      </c>
      <c r="Q74" s="46">
        <f>F74-H74</f>
        <v>243.95467106999999</v>
      </c>
      <c r="R74" s="46">
        <f>H74-(I74+K74)</f>
        <v>41.185409800000009</v>
      </c>
      <c r="S74" s="86">
        <f>R74/(I74+K74)</f>
        <v>1.3163745261610258</v>
      </c>
      <c r="T74" s="30" t="s">
        <v>157</v>
      </c>
      <c r="W74" s="3"/>
      <c r="X74" s="3"/>
      <c r="Y74" s="3"/>
      <c r="Z74" s="3"/>
      <c r="AD74" s="1"/>
      <c r="AE74" s="1"/>
    </row>
    <row r="75" spans="1:31" ht="52.5" customHeight="1" x14ac:dyDescent="0.25">
      <c r="A75" s="28" t="s">
        <v>138</v>
      </c>
      <c r="B75" s="31" t="s">
        <v>158</v>
      </c>
      <c r="C75" s="32" t="s">
        <v>159</v>
      </c>
      <c r="D75" s="46">
        <v>1047.0870815400001</v>
      </c>
      <c r="E75" s="46">
        <v>535.91773422000006</v>
      </c>
      <c r="F75" s="46">
        <f>D75-E75</f>
        <v>511.16934732000004</v>
      </c>
      <c r="G75" s="46">
        <f>I75+K75+M75+O75</f>
        <v>67.599248560000007</v>
      </c>
      <c r="H75" s="46">
        <f t="shared" si="23"/>
        <v>0</v>
      </c>
      <c r="I75" s="46">
        <v>0</v>
      </c>
      <c r="J75" s="46">
        <v>0</v>
      </c>
      <c r="K75" s="46">
        <v>0</v>
      </c>
      <c r="L75" s="46">
        <v>0</v>
      </c>
      <c r="M75" s="46">
        <v>0</v>
      </c>
      <c r="N75" s="46">
        <v>0</v>
      </c>
      <c r="O75" s="46">
        <v>67.599248560000007</v>
      </c>
      <c r="P75" s="46">
        <v>0</v>
      </c>
      <c r="Q75" s="46">
        <f>F75-H75</f>
        <v>511.16934732000004</v>
      </c>
      <c r="R75" s="46">
        <f>H75-(I75+K75)</f>
        <v>0</v>
      </c>
      <c r="S75" s="86">
        <v>0</v>
      </c>
      <c r="T75" s="30" t="s">
        <v>32</v>
      </c>
      <c r="W75" s="3"/>
      <c r="X75" s="3"/>
      <c r="Y75" s="3"/>
      <c r="Z75" s="3"/>
      <c r="AD75" s="1"/>
      <c r="AE75" s="1"/>
    </row>
    <row r="76" spans="1:31" ht="63" customHeight="1" x14ac:dyDescent="0.25">
      <c r="A76" s="28" t="s">
        <v>138</v>
      </c>
      <c r="B76" s="29" t="s">
        <v>160</v>
      </c>
      <c r="C76" s="30" t="s">
        <v>161</v>
      </c>
      <c r="D76" s="46" t="s">
        <v>32</v>
      </c>
      <c r="E76" s="40" t="s">
        <v>32</v>
      </c>
      <c r="F76" s="46" t="s">
        <v>32</v>
      </c>
      <c r="G76" s="46" t="s">
        <v>32</v>
      </c>
      <c r="H76" s="46">
        <f t="shared" si="23"/>
        <v>0.99619841000000009</v>
      </c>
      <c r="I76" s="46" t="s">
        <v>32</v>
      </c>
      <c r="J76" s="46">
        <v>0.704321435</v>
      </c>
      <c r="K76" s="46" t="s">
        <v>32</v>
      </c>
      <c r="L76" s="46">
        <v>0.29187697500000015</v>
      </c>
      <c r="M76" s="46" t="s">
        <v>32</v>
      </c>
      <c r="N76" s="46">
        <v>0</v>
      </c>
      <c r="O76" s="88" t="s">
        <v>32</v>
      </c>
      <c r="P76" s="46">
        <v>0</v>
      </c>
      <c r="Q76" s="46" t="s">
        <v>32</v>
      </c>
      <c r="R76" s="46" t="s">
        <v>32</v>
      </c>
      <c r="S76" s="86" t="s">
        <v>32</v>
      </c>
      <c r="T76" s="30" t="s">
        <v>162</v>
      </c>
      <c r="W76" s="3"/>
      <c r="X76" s="3"/>
      <c r="Y76" s="3"/>
      <c r="Z76" s="3"/>
      <c r="AD76" s="1"/>
      <c r="AE76" s="1"/>
    </row>
    <row r="77" spans="1:31" ht="63" customHeight="1" x14ac:dyDescent="0.25">
      <c r="A77" s="28" t="s">
        <v>138</v>
      </c>
      <c r="B77" s="29" t="s">
        <v>163</v>
      </c>
      <c r="C77" s="30" t="s">
        <v>164</v>
      </c>
      <c r="D77" s="46" t="s">
        <v>32</v>
      </c>
      <c r="E77" s="40" t="s">
        <v>32</v>
      </c>
      <c r="F77" s="46" t="s">
        <v>32</v>
      </c>
      <c r="G77" s="46" t="s">
        <v>32</v>
      </c>
      <c r="H77" s="46">
        <f t="shared" si="23"/>
        <v>1.1056616299999997</v>
      </c>
      <c r="I77" s="46" t="s">
        <v>32</v>
      </c>
      <c r="J77" s="46">
        <v>0.77697038500000004</v>
      </c>
      <c r="K77" s="46" t="s">
        <v>32</v>
      </c>
      <c r="L77" s="46">
        <v>0.32869124499999974</v>
      </c>
      <c r="M77" s="46" t="s">
        <v>32</v>
      </c>
      <c r="N77" s="46">
        <v>0</v>
      </c>
      <c r="O77" s="88" t="s">
        <v>32</v>
      </c>
      <c r="P77" s="46">
        <v>0</v>
      </c>
      <c r="Q77" s="46" t="s">
        <v>32</v>
      </c>
      <c r="R77" s="46" t="s">
        <v>32</v>
      </c>
      <c r="S77" s="87" t="s">
        <v>32</v>
      </c>
      <c r="T77" s="30" t="s">
        <v>162</v>
      </c>
      <c r="W77" s="3"/>
      <c r="X77" s="3"/>
      <c r="Y77" s="3"/>
      <c r="Z77" s="3"/>
      <c r="AD77" s="1"/>
      <c r="AE77" s="1"/>
    </row>
    <row r="78" spans="1:31" ht="31.5" customHeight="1" x14ac:dyDescent="0.25">
      <c r="A78" s="20" t="s">
        <v>165</v>
      </c>
      <c r="B78" s="21" t="s">
        <v>166</v>
      </c>
      <c r="C78" s="22" t="s">
        <v>31</v>
      </c>
      <c r="D78" s="77">
        <v>0</v>
      </c>
      <c r="E78" s="77">
        <v>0</v>
      </c>
      <c r="F78" s="77">
        <v>0</v>
      </c>
      <c r="G78" s="77">
        <v>0</v>
      </c>
      <c r="H78" s="77">
        <v>0</v>
      </c>
      <c r="I78" s="77">
        <v>0</v>
      </c>
      <c r="J78" s="77">
        <v>0</v>
      </c>
      <c r="K78" s="77">
        <v>0</v>
      </c>
      <c r="L78" s="77">
        <v>0</v>
      </c>
      <c r="M78" s="77">
        <v>0</v>
      </c>
      <c r="N78" s="77">
        <v>0</v>
      </c>
      <c r="O78" s="77">
        <v>0</v>
      </c>
      <c r="P78" s="77">
        <v>0</v>
      </c>
      <c r="Q78" s="77">
        <v>0</v>
      </c>
      <c r="R78" s="77">
        <v>0</v>
      </c>
      <c r="S78" s="81">
        <v>0</v>
      </c>
      <c r="T78" s="63" t="s">
        <v>32</v>
      </c>
      <c r="U78" s="1"/>
      <c r="W78" s="3"/>
      <c r="X78" s="3"/>
      <c r="Y78" s="3"/>
      <c r="Z78" s="3"/>
      <c r="AD78" s="1"/>
      <c r="AE78" s="1"/>
    </row>
    <row r="79" spans="1:31" ht="31.5" customHeight="1" x14ac:dyDescent="0.25">
      <c r="A79" s="23" t="s">
        <v>167</v>
      </c>
      <c r="B79" s="24" t="s">
        <v>168</v>
      </c>
      <c r="C79" s="25" t="s">
        <v>31</v>
      </c>
      <c r="D79" s="80">
        <f t="shared" ref="D79:R79" si="24">SUM(D80:D97)</f>
        <v>2803.4488859395992</v>
      </c>
      <c r="E79" s="80">
        <f t="shared" si="24"/>
        <v>1403.23856765</v>
      </c>
      <c r="F79" s="80">
        <f t="shared" si="24"/>
        <v>1400.2103182895999</v>
      </c>
      <c r="G79" s="80">
        <f t="shared" si="24"/>
        <v>642.64858179099997</v>
      </c>
      <c r="H79" s="80">
        <f t="shared" si="24"/>
        <v>308.68799480000007</v>
      </c>
      <c r="I79" s="80">
        <f t="shared" si="24"/>
        <v>29.067251754039994</v>
      </c>
      <c r="J79" s="80">
        <f t="shared" si="24"/>
        <v>17.961140960000002</v>
      </c>
      <c r="K79" s="80">
        <f t="shared" si="24"/>
        <v>73.231975670760008</v>
      </c>
      <c r="L79" s="80">
        <f t="shared" si="24"/>
        <v>290.72685384000005</v>
      </c>
      <c r="M79" s="80">
        <f t="shared" si="24"/>
        <v>114.45860167266667</v>
      </c>
      <c r="N79" s="80">
        <f t="shared" si="24"/>
        <v>0</v>
      </c>
      <c r="O79" s="80">
        <f t="shared" si="24"/>
        <v>425.89075269353322</v>
      </c>
      <c r="P79" s="80">
        <f t="shared" si="24"/>
        <v>0</v>
      </c>
      <c r="Q79" s="80">
        <f t="shared" si="24"/>
        <v>1162.7254172795999</v>
      </c>
      <c r="R79" s="80">
        <f t="shared" si="24"/>
        <v>135.18567358520002</v>
      </c>
      <c r="S79" s="81">
        <f>R79/(I79+K79)</f>
        <v>1.3214730647362396</v>
      </c>
      <c r="T79" s="27" t="s">
        <v>32</v>
      </c>
      <c r="U79" s="1"/>
      <c r="W79" s="3"/>
      <c r="X79" s="3"/>
      <c r="Y79" s="3"/>
      <c r="Z79" s="3"/>
      <c r="AD79" s="1"/>
      <c r="AE79" s="1"/>
    </row>
    <row r="80" spans="1:31" ht="47.25" customHeight="1" x14ac:dyDescent="0.25">
      <c r="A80" s="28" t="s">
        <v>167</v>
      </c>
      <c r="B80" s="38" t="s">
        <v>169</v>
      </c>
      <c r="C80" s="39" t="s">
        <v>170</v>
      </c>
      <c r="D80" s="46">
        <v>225</v>
      </c>
      <c r="E80" s="46">
        <v>9.5815218000000009</v>
      </c>
      <c r="F80" s="46">
        <f t="shared" ref="F80:F87" si="25">D80-E80</f>
        <v>215.41847820000001</v>
      </c>
      <c r="G80" s="46">
        <f t="shared" ref="G80:H95" si="26">I80+K80+M80+O80</f>
        <v>123.01037420399999</v>
      </c>
      <c r="H80" s="46">
        <f t="shared" si="26"/>
        <v>0</v>
      </c>
      <c r="I80" s="46">
        <v>2.4557000000000003E-3</v>
      </c>
      <c r="J80" s="46">
        <v>0</v>
      </c>
      <c r="K80" s="46">
        <v>0</v>
      </c>
      <c r="L80" s="46">
        <v>0</v>
      </c>
      <c r="M80" s="46">
        <v>46.840287539999999</v>
      </c>
      <c r="N80" s="46">
        <v>0</v>
      </c>
      <c r="O80" s="46">
        <v>76.167630963999997</v>
      </c>
      <c r="P80" s="46">
        <v>0</v>
      </c>
      <c r="Q80" s="46">
        <f t="shared" ref="Q80:Q87" si="27">F80-H80</f>
        <v>215.41847820000001</v>
      </c>
      <c r="R80" s="46">
        <f t="shared" ref="R80:R87" si="28">H80-(I80+K80)</f>
        <v>-2.4557000000000003E-3</v>
      </c>
      <c r="S80" s="86">
        <v>0</v>
      </c>
      <c r="T80" s="30" t="s">
        <v>32</v>
      </c>
      <c r="W80" s="3"/>
      <c r="X80" s="3"/>
      <c r="Y80" s="3"/>
      <c r="Z80" s="3"/>
      <c r="AD80" s="1"/>
      <c r="AE80" s="1"/>
    </row>
    <row r="81" spans="1:31" ht="31.5" customHeight="1" x14ac:dyDescent="0.25">
      <c r="A81" s="28" t="s">
        <v>167</v>
      </c>
      <c r="B81" s="38" t="s">
        <v>171</v>
      </c>
      <c r="C81" s="39" t="s">
        <v>172</v>
      </c>
      <c r="D81" s="46">
        <v>171.55086451259996</v>
      </c>
      <c r="E81" s="40">
        <v>96.30167428</v>
      </c>
      <c r="F81" s="46">
        <f t="shared" si="25"/>
        <v>75.249190232599958</v>
      </c>
      <c r="G81" s="46">
        <f t="shared" si="26"/>
        <v>15.758925833999999</v>
      </c>
      <c r="H81" s="46">
        <f t="shared" si="26"/>
        <v>9.6321683399999998</v>
      </c>
      <c r="I81" s="46">
        <v>0</v>
      </c>
      <c r="J81" s="46">
        <v>5.0922919699999989</v>
      </c>
      <c r="K81" s="46">
        <v>0</v>
      </c>
      <c r="L81" s="46">
        <v>4.5398763700000009</v>
      </c>
      <c r="M81" s="46">
        <v>0</v>
      </c>
      <c r="N81" s="46">
        <v>0</v>
      </c>
      <c r="O81" s="46">
        <v>15.758925833999999</v>
      </c>
      <c r="P81" s="46">
        <v>0</v>
      </c>
      <c r="Q81" s="46">
        <f t="shared" si="27"/>
        <v>65.617021892599951</v>
      </c>
      <c r="R81" s="46">
        <f t="shared" si="28"/>
        <v>9.6321683399999998</v>
      </c>
      <c r="S81" s="86">
        <v>1</v>
      </c>
      <c r="T81" s="30" t="s">
        <v>173</v>
      </c>
      <c r="W81" s="3"/>
      <c r="X81" s="3"/>
      <c r="Y81" s="3"/>
      <c r="Z81" s="3"/>
      <c r="AD81" s="1"/>
      <c r="AE81" s="1"/>
    </row>
    <row r="82" spans="1:31" ht="31.5" customHeight="1" x14ac:dyDescent="0.25">
      <c r="A82" s="28" t="s">
        <v>167</v>
      </c>
      <c r="B82" s="29" t="s">
        <v>174</v>
      </c>
      <c r="C82" s="32" t="s">
        <v>175</v>
      </c>
      <c r="D82" s="46">
        <v>313.75069999999994</v>
      </c>
      <c r="E82" s="40">
        <v>209.78274707999998</v>
      </c>
      <c r="F82" s="46">
        <f t="shared" si="25"/>
        <v>103.96795291999996</v>
      </c>
      <c r="G82" s="46">
        <f t="shared" si="26"/>
        <v>35.097431779999994</v>
      </c>
      <c r="H82" s="46">
        <f t="shared" si="26"/>
        <v>14.796353260000004</v>
      </c>
      <c r="I82" s="46">
        <v>6.3930447119999991</v>
      </c>
      <c r="J82" s="46">
        <v>0.7123295999999999</v>
      </c>
      <c r="K82" s="46">
        <v>10.1817623916</v>
      </c>
      <c r="L82" s="46">
        <v>14.084023660000003</v>
      </c>
      <c r="M82" s="46">
        <v>11.7222986382</v>
      </c>
      <c r="N82" s="46">
        <v>0</v>
      </c>
      <c r="O82" s="46">
        <v>6.8003260381999997</v>
      </c>
      <c r="P82" s="46">
        <v>0</v>
      </c>
      <c r="Q82" s="46">
        <f t="shared" si="27"/>
        <v>89.171599659999956</v>
      </c>
      <c r="R82" s="46">
        <f t="shared" si="28"/>
        <v>-1.7784538435999941</v>
      </c>
      <c r="S82" s="86">
        <f>R82/(I82+K82)</f>
        <v>-0.10729861484865905</v>
      </c>
      <c r="T82" s="30" t="s">
        <v>173</v>
      </c>
      <c r="W82" s="3"/>
      <c r="X82" s="3"/>
      <c r="Y82" s="3"/>
      <c r="Z82" s="3"/>
      <c r="AD82" s="1"/>
      <c r="AE82" s="1"/>
    </row>
    <row r="83" spans="1:31" ht="31.5" customHeight="1" x14ac:dyDescent="0.25">
      <c r="A83" s="28" t="s">
        <v>167</v>
      </c>
      <c r="B83" s="29" t="s">
        <v>176</v>
      </c>
      <c r="C83" s="32" t="s">
        <v>177</v>
      </c>
      <c r="D83" s="46">
        <v>186.41013648299997</v>
      </c>
      <c r="E83" s="40">
        <v>88.435570259999992</v>
      </c>
      <c r="F83" s="46">
        <f t="shared" si="25"/>
        <v>97.974566222999982</v>
      </c>
      <c r="G83" s="46">
        <f t="shared" si="26"/>
        <v>23.283200000000001</v>
      </c>
      <c r="H83" s="46">
        <f t="shared" si="26"/>
        <v>5.6345781400000003</v>
      </c>
      <c r="I83" s="46">
        <v>2.1369507300000006</v>
      </c>
      <c r="J83" s="46">
        <v>1.13750442</v>
      </c>
      <c r="K83" s="46">
        <v>6.9348326806666698</v>
      </c>
      <c r="L83" s="46">
        <v>4.4970737200000004</v>
      </c>
      <c r="M83" s="46">
        <v>6.5884255350000007</v>
      </c>
      <c r="N83" s="46">
        <v>0</v>
      </c>
      <c r="O83" s="46">
        <v>7.6229910543333297</v>
      </c>
      <c r="P83" s="46">
        <v>0</v>
      </c>
      <c r="Q83" s="46">
        <f t="shared" si="27"/>
        <v>92.33998808299998</v>
      </c>
      <c r="R83" s="46">
        <f t="shared" si="28"/>
        <v>-3.43720527066667</v>
      </c>
      <c r="S83" s="86">
        <f>R83/(I83+K83)</f>
        <v>-0.37888969732513439</v>
      </c>
      <c r="T83" s="30" t="s">
        <v>173</v>
      </c>
      <c r="W83" s="3"/>
      <c r="X83" s="3"/>
      <c r="Y83" s="3"/>
      <c r="Z83" s="3"/>
      <c r="AD83" s="1"/>
      <c r="AE83" s="1"/>
    </row>
    <row r="84" spans="1:31" ht="31.5" customHeight="1" x14ac:dyDescent="0.25">
      <c r="A84" s="28" t="s">
        <v>167</v>
      </c>
      <c r="B84" s="29" t="s">
        <v>179</v>
      </c>
      <c r="C84" s="32" t="s">
        <v>180</v>
      </c>
      <c r="D84" s="46">
        <v>215.0130382774</v>
      </c>
      <c r="E84" s="40">
        <v>166.14953801000001</v>
      </c>
      <c r="F84" s="46">
        <f t="shared" si="25"/>
        <v>48.863500267399985</v>
      </c>
      <c r="G84" s="46">
        <f t="shared" si="26"/>
        <v>12.469000000000001</v>
      </c>
      <c r="H84" s="46">
        <f t="shared" si="26"/>
        <v>9.8170183699999995</v>
      </c>
      <c r="I84" s="46">
        <v>2.9424000000000001</v>
      </c>
      <c r="J84" s="46">
        <v>0.48920751000000001</v>
      </c>
      <c r="K84" s="46">
        <v>1.0035703833333334</v>
      </c>
      <c r="L84" s="46">
        <v>9.3278108599999996</v>
      </c>
      <c r="M84" s="46">
        <v>3.6252828266666661</v>
      </c>
      <c r="N84" s="46">
        <v>0</v>
      </c>
      <c r="O84" s="46">
        <v>4.8977467900000002</v>
      </c>
      <c r="P84" s="46">
        <v>0</v>
      </c>
      <c r="Q84" s="46">
        <f t="shared" si="27"/>
        <v>39.046481897399985</v>
      </c>
      <c r="R84" s="46">
        <f t="shared" si="28"/>
        <v>5.8710479866666656</v>
      </c>
      <c r="S84" s="86">
        <f>R84/(I84+K84)</f>
        <v>1.4878591110223018</v>
      </c>
      <c r="T84" s="30" t="s">
        <v>173</v>
      </c>
      <c r="W84" s="3"/>
      <c r="X84" s="3"/>
      <c r="Y84" s="3"/>
      <c r="Z84" s="3"/>
      <c r="AD84" s="1"/>
      <c r="AE84" s="1"/>
    </row>
    <row r="85" spans="1:31" ht="31.5" customHeight="1" x14ac:dyDescent="0.25">
      <c r="A85" s="28" t="s">
        <v>167</v>
      </c>
      <c r="B85" s="29" t="s">
        <v>181</v>
      </c>
      <c r="C85" s="32" t="s">
        <v>182</v>
      </c>
      <c r="D85" s="46">
        <v>163.19261551399998</v>
      </c>
      <c r="E85" s="40">
        <v>115.27391039000001</v>
      </c>
      <c r="F85" s="46">
        <f t="shared" si="25"/>
        <v>47.91870512399997</v>
      </c>
      <c r="G85" s="46">
        <f t="shared" si="26"/>
        <v>6.6559999999999997</v>
      </c>
      <c r="H85" s="46">
        <f t="shared" si="26"/>
        <v>1.5124819999999999E-2</v>
      </c>
      <c r="I85" s="46">
        <v>1.3794067639999994</v>
      </c>
      <c r="J85" s="46">
        <v>1.5124819999999999E-2</v>
      </c>
      <c r="K85" s="46">
        <v>5.2765932360000001</v>
      </c>
      <c r="L85" s="46">
        <v>0</v>
      </c>
      <c r="M85" s="46">
        <v>0</v>
      </c>
      <c r="N85" s="46">
        <v>0</v>
      </c>
      <c r="O85" s="46">
        <v>0</v>
      </c>
      <c r="P85" s="46">
        <v>0</v>
      </c>
      <c r="Q85" s="46">
        <f t="shared" si="27"/>
        <v>47.903580303999973</v>
      </c>
      <c r="R85" s="46">
        <f t="shared" si="28"/>
        <v>-6.6408751800000001</v>
      </c>
      <c r="S85" s="86">
        <f>R85/(I85+K85)</f>
        <v>-0.99772764122596158</v>
      </c>
      <c r="T85" s="30" t="s">
        <v>173</v>
      </c>
      <c r="W85" s="3"/>
      <c r="X85" s="3"/>
      <c r="Y85" s="3"/>
      <c r="Z85" s="3"/>
      <c r="AD85" s="1"/>
      <c r="AE85" s="1"/>
    </row>
    <row r="86" spans="1:31" ht="31.5" customHeight="1" x14ac:dyDescent="0.25">
      <c r="A86" s="28" t="s">
        <v>167</v>
      </c>
      <c r="B86" s="29" t="s">
        <v>183</v>
      </c>
      <c r="C86" s="32" t="s">
        <v>184</v>
      </c>
      <c r="D86" s="46">
        <v>81.625199999999992</v>
      </c>
      <c r="E86" s="40">
        <v>0</v>
      </c>
      <c r="F86" s="46">
        <f t="shared" si="25"/>
        <v>81.625199999999992</v>
      </c>
      <c r="G86" s="46">
        <f t="shared" si="26"/>
        <v>8.2315094280000007</v>
      </c>
      <c r="H86" s="46">
        <f t="shared" si="26"/>
        <v>4.9599381400000011</v>
      </c>
      <c r="I86" s="46">
        <v>0</v>
      </c>
      <c r="J86" s="46">
        <v>0.12020865999999999</v>
      </c>
      <c r="K86" s="46">
        <v>0</v>
      </c>
      <c r="L86" s="46">
        <v>4.8397294800000008</v>
      </c>
      <c r="M86" s="46">
        <v>0</v>
      </c>
      <c r="N86" s="46">
        <v>0</v>
      </c>
      <c r="O86" s="46">
        <v>8.2315094280000007</v>
      </c>
      <c r="P86" s="46">
        <v>0</v>
      </c>
      <c r="Q86" s="46">
        <f t="shared" si="27"/>
        <v>76.665261859999987</v>
      </c>
      <c r="R86" s="46">
        <f t="shared" si="28"/>
        <v>4.9599381400000011</v>
      </c>
      <c r="S86" s="86">
        <v>1</v>
      </c>
      <c r="T86" s="40" t="s">
        <v>173</v>
      </c>
      <c r="W86" s="3"/>
      <c r="X86" s="3"/>
      <c r="Y86" s="3"/>
      <c r="Z86" s="3"/>
      <c r="AD86" s="1"/>
      <c r="AE86" s="1"/>
    </row>
    <row r="87" spans="1:31" ht="31.5" customHeight="1" x14ac:dyDescent="0.25">
      <c r="A87" s="28" t="s">
        <v>167</v>
      </c>
      <c r="B87" s="29" t="s">
        <v>185</v>
      </c>
      <c r="C87" s="32" t="s">
        <v>186</v>
      </c>
      <c r="D87" s="46">
        <v>8.2847999999999988</v>
      </c>
      <c r="E87" s="40">
        <v>0</v>
      </c>
      <c r="F87" s="46">
        <f t="shared" si="25"/>
        <v>8.2847999999999988</v>
      </c>
      <c r="G87" s="46">
        <f t="shared" si="26"/>
        <v>8.2847999999999988</v>
      </c>
      <c r="H87" s="46">
        <f t="shared" si="26"/>
        <v>3.8590112400000001</v>
      </c>
      <c r="I87" s="46">
        <v>0</v>
      </c>
      <c r="J87" s="46">
        <v>0.29566722000000001</v>
      </c>
      <c r="K87" s="46">
        <v>0</v>
      </c>
      <c r="L87" s="46">
        <v>3.5633440200000002</v>
      </c>
      <c r="M87" s="46">
        <v>0</v>
      </c>
      <c r="N87" s="46">
        <v>0</v>
      </c>
      <c r="O87" s="46">
        <v>8.2847999999999988</v>
      </c>
      <c r="P87" s="46">
        <v>0</v>
      </c>
      <c r="Q87" s="46">
        <f t="shared" si="27"/>
        <v>4.4257887599999988</v>
      </c>
      <c r="R87" s="46">
        <f t="shared" si="28"/>
        <v>3.8590112400000001</v>
      </c>
      <c r="S87" s="86">
        <v>1</v>
      </c>
      <c r="T87" s="40" t="s">
        <v>173</v>
      </c>
      <c r="W87" s="3"/>
      <c r="X87" s="3"/>
      <c r="Y87" s="3"/>
      <c r="Z87" s="3"/>
      <c r="AD87" s="1"/>
      <c r="AE87" s="1"/>
    </row>
    <row r="88" spans="1:31" ht="31.5" customHeight="1" x14ac:dyDescent="0.25">
      <c r="A88" s="28" t="s">
        <v>167</v>
      </c>
      <c r="B88" s="29" t="s">
        <v>187</v>
      </c>
      <c r="C88" s="32" t="s">
        <v>188</v>
      </c>
      <c r="D88" s="85" t="s">
        <v>32</v>
      </c>
      <c r="E88" s="85" t="s">
        <v>32</v>
      </c>
      <c r="F88" s="85" t="s">
        <v>32</v>
      </c>
      <c r="G88" s="85" t="s">
        <v>32</v>
      </c>
      <c r="H88" s="46">
        <f t="shared" si="26"/>
        <v>2.1480000000000001</v>
      </c>
      <c r="I88" s="46" t="s">
        <v>32</v>
      </c>
      <c r="J88" s="46">
        <v>2.1480000000000001</v>
      </c>
      <c r="K88" s="46" t="s">
        <v>32</v>
      </c>
      <c r="L88" s="46">
        <v>0</v>
      </c>
      <c r="M88" s="46" t="s">
        <v>32</v>
      </c>
      <c r="N88" s="46">
        <v>0</v>
      </c>
      <c r="O88" s="46" t="s">
        <v>32</v>
      </c>
      <c r="P88" s="46">
        <v>0</v>
      </c>
      <c r="Q88" s="46" t="s">
        <v>32</v>
      </c>
      <c r="R88" s="46" t="s">
        <v>32</v>
      </c>
      <c r="S88" s="46" t="s">
        <v>32</v>
      </c>
      <c r="T88" s="46" t="s">
        <v>75</v>
      </c>
      <c r="W88" s="3"/>
      <c r="X88" s="3"/>
      <c r="Y88" s="3"/>
      <c r="Z88" s="3"/>
      <c r="AD88" s="1"/>
      <c r="AE88" s="1"/>
    </row>
    <row r="89" spans="1:31" ht="31.5" customHeight="1" x14ac:dyDescent="0.25">
      <c r="A89" s="28" t="s">
        <v>167</v>
      </c>
      <c r="B89" s="29" t="s">
        <v>189</v>
      </c>
      <c r="C89" s="32" t="s">
        <v>190</v>
      </c>
      <c r="D89" s="46">
        <v>177.18503197299998</v>
      </c>
      <c r="E89" s="40">
        <v>120.59546516</v>
      </c>
      <c r="F89" s="46">
        <f>D89-E89</f>
        <v>56.589566812999976</v>
      </c>
      <c r="G89" s="46">
        <f>I89+K89+M89+O89</f>
        <v>1.228</v>
      </c>
      <c r="H89" s="46">
        <f t="shared" si="26"/>
        <v>0</v>
      </c>
      <c r="I89" s="46">
        <v>1.228</v>
      </c>
      <c r="J89" s="46">
        <v>0</v>
      </c>
      <c r="K89" s="46">
        <v>0</v>
      </c>
      <c r="L89" s="46">
        <v>0</v>
      </c>
      <c r="M89" s="46">
        <v>0</v>
      </c>
      <c r="N89" s="46">
        <v>0</v>
      </c>
      <c r="O89" s="46">
        <v>0</v>
      </c>
      <c r="P89" s="46">
        <v>0</v>
      </c>
      <c r="Q89" s="46">
        <f>F89-H89</f>
        <v>56.589566812999976</v>
      </c>
      <c r="R89" s="46">
        <f>H89-(I89+K89)</f>
        <v>-1.228</v>
      </c>
      <c r="S89" s="86">
        <f>R89/(I89+K89)</f>
        <v>-1</v>
      </c>
      <c r="T89" s="40" t="s">
        <v>191</v>
      </c>
      <c r="W89" s="3"/>
      <c r="X89" s="3"/>
      <c r="Y89" s="3"/>
      <c r="Z89" s="3"/>
      <c r="AD89" s="1"/>
      <c r="AE89" s="1"/>
    </row>
    <row r="90" spans="1:31" ht="31.5" customHeight="1" x14ac:dyDescent="0.25">
      <c r="A90" s="28" t="s">
        <v>167</v>
      </c>
      <c r="B90" s="29" t="s">
        <v>193</v>
      </c>
      <c r="C90" s="32" t="s">
        <v>194</v>
      </c>
      <c r="D90" s="46">
        <v>551.9275702356</v>
      </c>
      <c r="E90" s="46">
        <v>355.22744335000004</v>
      </c>
      <c r="F90" s="46">
        <f>D90-E90</f>
        <v>196.70012688559996</v>
      </c>
      <c r="G90" s="46">
        <f>I90+K90+M90+O90</f>
        <v>107.16063416099993</v>
      </c>
      <c r="H90" s="46">
        <f t="shared" si="26"/>
        <v>82.16918806000001</v>
      </c>
      <c r="I90" s="46">
        <v>6.64686875652</v>
      </c>
      <c r="J90" s="46">
        <v>2.2627063299999999</v>
      </c>
      <c r="K90" s="46">
        <v>24.327330715880002</v>
      </c>
      <c r="L90" s="46">
        <v>79.90648173000001</v>
      </c>
      <c r="M90" s="46">
        <v>19.004099106400002</v>
      </c>
      <c r="N90" s="46">
        <v>0</v>
      </c>
      <c r="O90" s="46">
        <v>57.182335582199926</v>
      </c>
      <c r="P90" s="46">
        <v>0</v>
      </c>
      <c r="Q90" s="46">
        <f>F90-H90</f>
        <v>114.53093882559995</v>
      </c>
      <c r="R90" s="46">
        <f>H90-(I90+K90)</f>
        <v>51.194988587600008</v>
      </c>
      <c r="S90" s="86">
        <f>R90/(I90+K90)</f>
        <v>1.6528268513676367</v>
      </c>
      <c r="T90" s="85" t="s">
        <v>195</v>
      </c>
      <c r="W90" s="3"/>
      <c r="X90" s="3"/>
      <c r="Y90" s="3"/>
      <c r="Z90" s="3"/>
      <c r="AD90" s="1"/>
      <c r="AE90" s="1"/>
    </row>
    <row r="91" spans="1:31" ht="31.5" customHeight="1" x14ac:dyDescent="0.25">
      <c r="A91" s="28" t="s">
        <v>167</v>
      </c>
      <c r="B91" s="29" t="s">
        <v>196</v>
      </c>
      <c r="C91" s="32" t="s">
        <v>197</v>
      </c>
      <c r="D91" s="46">
        <v>130.41720039</v>
      </c>
      <c r="E91" s="40">
        <v>22.30247687</v>
      </c>
      <c r="F91" s="46">
        <f>D91-E91</f>
        <v>108.11472352000001</v>
      </c>
      <c r="G91" s="46">
        <f>I91+K91+M91+O91</f>
        <v>81.086689481999997</v>
      </c>
      <c r="H91" s="46">
        <f t="shared" si="26"/>
        <v>35.084733549999996</v>
      </c>
      <c r="I91" s="46">
        <v>0</v>
      </c>
      <c r="J91" s="46">
        <v>0</v>
      </c>
      <c r="K91" s="46">
        <v>0</v>
      </c>
      <c r="L91" s="46">
        <v>35.084733549999996</v>
      </c>
      <c r="M91" s="46">
        <v>0</v>
      </c>
      <c r="N91" s="46">
        <v>0</v>
      </c>
      <c r="O91" s="46">
        <v>81.086689481999997</v>
      </c>
      <c r="P91" s="46">
        <v>0</v>
      </c>
      <c r="Q91" s="46">
        <f>F91-H91</f>
        <v>73.029989970000017</v>
      </c>
      <c r="R91" s="46">
        <f>H91-(I91+K91)</f>
        <v>35.084733549999996</v>
      </c>
      <c r="S91" s="86">
        <v>1</v>
      </c>
      <c r="T91" s="85" t="s">
        <v>195</v>
      </c>
      <c r="W91" s="3"/>
      <c r="X91" s="3"/>
      <c r="Y91" s="3"/>
      <c r="Z91" s="3"/>
      <c r="AD91" s="1"/>
      <c r="AE91" s="1"/>
    </row>
    <row r="92" spans="1:31" ht="31.5" customHeight="1" x14ac:dyDescent="0.25">
      <c r="A92" s="28" t="s">
        <v>167</v>
      </c>
      <c r="B92" s="29" t="s">
        <v>198</v>
      </c>
      <c r="C92" s="32" t="s">
        <v>199</v>
      </c>
      <c r="D92" s="46">
        <v>344.87247318200002</v>
      </c>
      <c r="E92" s="40">
        <v>117.71744773</v>
      </c>
      <c r="F92" s="46">
        <f>D92-E92</f>
        <v>227.15502545200002</v>
      </c>
      <c r="G92" s="46">
        <f>I92+K92+M92+O92</f>
        <v>115.814958424</v>
      </c>
      <c r="H92" s="46">
        <f t="shared" si="26"/>
        <v>38.737467129999999</v>
      </c>
      <c r="I92" s="46">
        <v>2.6603001600000002</v>
      </c>
      <c r="J92" s="46">
        <v>0</v>
      </c>
      <c r="K92" s="46">
        <v>0</v>
      </c>
      <c r="L92" s="46">
        <v>38.737467129999999</v>
      </c>
      <c r="M92" s="46">
        <v>0</v>
      </c>
      <c r="N92" s="46">
        <v>0</v>
      </c>
      <c r="O92" s="46">
        <v>113.15465826399999</v>
      </c>
      <c r="P92" s="46">
        <v>0</v>
      </c>
      <c r="Q92" s="46">
        <f>F92-H92</f>
        <v>188.41755832200002</v>
      </c>
      <c r="R92" s="46">
        <f>H92-(I92+K92)</f>
        <v>36.07716697</v>
      </c>
      <c r="S92" s="86">
        <f>R92/(I92+K92)</f>
        <v>13.561314438292555</v>
      </c>
      <c r="T92" s="85" t="s">
        <v>195</v>
      </c>
      <c r="W92" s="3"/>
      <c r="X92" s="3"/>
      <c r="Y92" s="3"/>
      <c r="Z92" s="3"/>
      <c r="AD92" s="1"/>
      <c r="AE92" s="1"/>
    </row>
    <row r="93" spans="1:31" ht="31.5" customHeight="1" x14ac:dyDescent="0.25">
      <c r="A93" s="28" t="s">
        <v>167</v>
      </c>
      <c r="B93" s="29" t="s">
        <v>200</v>
      </c>
      <c r="C93" s="32" t="s">
        <v>201</v>
      </c>
      <c r="D93" s="46">
        <v>234.21925537200002</v>
      </c>
      <c r="E93" s="40">
        <v>101.87077272000001</v>
      </c>
      <c r="F93" s="46">
        <f>D93-E93</f>
        <v>132.34848265200003</v>
      </c>
      <c r="G93" s="46">
        <f>I93+K93+M93+O93</f>
        <v>104.56705847800001</v>
      </c>
      <c r="H93" s="46">
        <f t="shared" si="26"/>
        <v>32.779319959999995</v>
      </c>
      <c r="I93" s="46">
        <v>5.67782493152</v>
      </c>
      <c r="J93" s="46">
        <v>5.6881004300000004</v>
      </c>
      <c r="K93" s="46">
        <v>25.50788626328</v>
      </c>
      <c r="L93" s="46">
        <v>27.091219529999996</v>
      </c>
      <c r="M93" s="46">
        <v>26.678208026400007</v>
      </c>
      <c r="N93" s="46">
        <v>0</v>
      </c>
      <c r="O93" s="46">
        <v>46.7031392568</v>
      </c>
      <c r="P93" s="46">
        <v>0</v>
      </c>
      <c r="Q93" s="46">
        <f>F93-H93</f>
        <v>99.569162692000035</v>
      </c>
      <c r="R93" s="46">
        <f>H93-(I93+K93)</f>
        <v>1.5936087651999955</v>
      </c>
      <c r="S93" s="86">
        <f>R93/(I93+K93)</f>
        <v>5.1100606788974517E-2</v>
      </c>
      <c r="T93" s="85" t="s">
        <v>195</v>
      </c>
      <c r="W93" s="3"/>
      <c r="X93" s="3"/>
      <c r="Y93" s="3"/>
      <c r="Z93" s="3"/>
      <c r="AD93" s="1"/>
      <c r="AE93" s="1"/>
    </row>
    <row r="94" spans="1:31" ht="69" customHeight="1" x14ac:dyDescent="0.25">
      <c r="A94" s="89" t="s">
        <v>167</v>
      </c>
      <c r="B94" s="90" t="s">
        <v>202</v>
      </c>
      <c r="C94" s="91" t="s">
        <v>203</v>
      </c>
      <c r="D94" s="92" t="s">
        <v>32</v>
      </c>
      <c r="E94" s="93" t="s">
        <v>32</v>
      </c>
      <c r="F94" s="92" t="s">
        <v>32</v>
      </c>
      <c r="G94" s="92" t="s">
        <v>32</v>
      </c>
      <c r="H94" s="46">
        <f t="shared" si="26"/>
        <v>8.2861769199999991</v>
      </c>
      <c r="I94" s="92" t="s">
        <v>32</v>
      </c>
      <c r="J94" s="92">
        <v>0</v>
      </c>
      <c r="K94" s="92" t="s">
        <v>32</v>
      </c>
      <c r="L94" s="92">
        <v>8.2861769199999991</v>
      </c>
      <c r="M94" s="92" t="s">
        <v>32</v>
      </c>
      <c r="N94" s="92">
        <v>0</v>
      </c>
      <c r="O94" s="92" t="s">
        <v>32</v>
      </c>
      <c r="P94" s="92">
        <v>0</v>
      </c>
      <c r="Q94" s="92" t="s">
        <v>32</v>
      </c>
      <c r="R94" s="92" t="s">
        <v>32</v>
      </c>
      <c r="S94" s="94" t="s">
        <v>32</v>
      </c>
      <c r="T94" s="93" t="s">
        <v>204</v>
      </c>
      <c r="W94" s="3"/>
      <c r="X94" s="3"/>
      <c r="Y94" s="3"/>
      <c r="Z94" s="3"/>
      <c r="AD94" s="1"/>
      <c r="AE94" s="1"/>
    </row>
    <row r="95" spans="1:31" ht="69" customHeight="1" x14ac:dyDescent="0.25">
      <c r="A95" s="89" t="s">
        <v>167</v>
      </c>
      <c r="B95" s="90" t="s">
        <v>205</v>
      </c>
      <c r="C95" s="91" t="s">
        <v>206</v>
      </c>
      <c r="D95" s="92" t="s">
        <v>32</v>
      </c>
      <c r="E95" s="93" t="s">
        <v>32</v>
      </c>
      <c r="F95" s="92" t="s">
        <v>32</v>
      </c>
      <c r="G95" s="92" t="s">
        <v>32</v>
      </c>
      <c r="H95" s="46">
        <f t="shared" si="26"/>
        <v>27.860964510000006</v>
      </c>
      <c r="I95" s="92" t="s">
        <v>32</v>
      </c>
      <c r="J95" s="92">
        <v>0</v>
      </c>
      <c r="K95" s="92" t="s">
        <v>32</v>
      </c>
      <c r="L95" s="92">
        <v>27.860964510000006</v>
      </c>
      <c r="M95" s="92" t="s">
        <v>32</v>
      </c>
      <c r="N95" s="92">
        <v>0</v>
      </c>
      <c r="O95" s="92" t="s">
        <v>32</v>
      </c>
      <c r="P95" s="92">
        <v>0</v>
      </c>
      <c r="Q95" s="92" t="s">
        <v>32</v>
      </c>
      <c r="R95" s="92" t="s">
        <v>32</v>
      </c>
      <c r="S95" s="94" t="s">
        <v>32</v>
      </c>
      <c r="T95" s="93" t="s">
        <v>204</v>
      </c>
      <c r="W95" s="3"/>
      <c r="X95" s="3"/>
      <c r="Y95" s="3"/>
      <c r="Z95" s="3"/>
      <c r="AD95" s="1"/>
      <c r="AE95" s="1"/>
    </row>
    <row r="96" spans="1:31" ht="69" customHeight="1" x14ac:dyDescent="0.25">
      <c r="A96" s="89" t="s">
        <v>167</v>
      </c>
      <c r="B96" s="90" t="s">
        <v>207</v>
      </c>
      <c r="C96" s="91" t="s">
        <v>208</v>
      </c>
      <c r="D96" s="92" t="s">
        <v>32</v>
      </c>
      <c r="E96" s="93" t="s">
        <v>32</v>
      </c>
      <c r="F96" s="92" t="s">
        <v>32</v>
      </c>
      <c r="G96" s="92" t="s">
        <v>32</v>
      </c>
      <c r="H96" s="46">
        <f t="shared" ref="H96:H97" si="29">J96+L96+N96+P96</f>
        <v>18.591009109999998</v>
      </c>
      <c r="I96" s="92" t="s">
        <v>32</v>
      </c>
      <c r="J96" s="92">
        <v>0</v>
      </c>
      <c r="K96" s="92" t="s">
        <v>32</v>
      </c>
      <c r="L96" s="92">
        <v>18.591009109999998</v>
      </c>
      <c r="M96" s="92" t="s">
        <v>32</v>
      </c>
      <c r="N96" s="92">
        <v>0</v>
      </c>
      <c r="O96" s="92" t="s">
        <v>32</v>
      </c>
      <c r="P96" s="92">
        <v>0</v>
      </c>
      <c r="Q96" s="92" t="s">
        <v>32</v>
      </c>
      <c r="R96" s="92" t="s">
        <v>32</v>
      </c>
      <c r="S96" s="94" t="s">
        <v>32</v>
      </c>
      <c r="T96" s="93" t="s">
        <v>204</v>
      </c>
      <c r="W96" s="3"/>
      <c r="X96" s="3"/>
      <c r="Y96" s="3"/>
      <c r="Z96" s="3"/>
      <c r="AD96" s="1"/>
      <c r="AE96" s="1"/>
    </row>
    <row r="97" spans="1:31" ht="69" customHeight="1" x14ac:dyDescent="0.25">
      <c r="A97" s="89" t="s">
        <v>167</v>
      </c>
      <c r="B97" s="90" t="s">
        <v>209</v>
      </c>
      <c r="C97" s="91" t="s">
        <v>210</v>
      </c>
      <c r="D97" s="92" t="s">
        <v>32</v>
      </c>
      <c r="E97" s="93" t="s">
        <v>32</v>
      </c>
      <c r="F97" s="92" t="s">
        <v>32</v>
      </c>
      <c r="G97" s="92" t="s">
        <v>32</v>
      </c>
      <c r="H97" s="46">
        <f t="shared" si="29"/>
        <v>14.316943249999998</v>
      </c>
      <c r="I97" s="92" t="s">
        <v>32</v>
      </c>
      <c r="J97" s="92">
        <v>0</v>
      </c>
      <c r="K97" s="92" t="s">
        <v>32</v>
      </c>
      <c r="L97" s="92">
        <v>14.316943249999998</v>
      </c>
      <c r="M97" s="92" t="s">
        <v>32</v>
      </c>
      <c r="N97" s="92">
        <v>0</v>
      </c>
      <c r="O97" s="92" t="s">
        <v>32</v>
      </c>
      <c r="P97" s="92">
        <v>0</v>
      </c>
      <c r="Q97" s="92" t="s">
        <v>32</v>
      </c>
      <c r="R97" s="92" t="s">
        <v>32</v>
      </c>
      <c r="S97" s="95" t="s">
        <v>32</v>
      </c>
      <c r="T97" s="93" t="s">
        <v>204</v>
      </c>
      <c r="W97" s="3"/>
      <c r="X97" s="3"/>
      <c r="Y97" s="3"/>
      <c r="Z97" s="3"/>
      <c r="AD97" s="1"/>
      <c r="AE97" s="1"/>
    </row>
    <row r="98" spans="1:31" ht="31.5" customHeight="1" x14ac:dyDescent="0.25">
      <c r="A98" s="20" t="s">
        <v>211</v>
      </c>
      <c r="B98" s="21" t="s">
        <v>212</v>
      </c>
      <c r="C98" s="22" t="s">
        <v>31</v>
      </c>
      <c r="D98" s="77">
        <f t="shared" ref="D98:R98" si="30">SUM(D99:D180)</f>
        <v>3235.1940817749846</v>
      </c>
      <c r="E98" s="77">
        <f t="shared" si="30"/>
        <v>825.81695177000006</v>
      </c>
      <c r="F98" s="77">
        <f t="shared" si="30"/>
        <v>2409.3771300049848</v>
      </c>
      <c r="G98" s="77">
        <f t="shared" si="30"/>
        <v>490.02107741459997</v>
      </c>
      <c r="H98" s="77">
        <f t="shared" si="30"/>
        <v>528.98235838000005</v>
      </c>
      <c r="I98" s="77">
        <f t="shared" si="30"/>
        <v>20.2901897162</v>
      </c>
      <c r="J98" s="77">
        <f t="shared" si="30"/>
        <v>103.76420626000001</v>
      </c>
      <c r="K98" s="77">
        <f t="shared" si="30"/>
        <v>58.89130449000001</v>
      </c>
      <c r="L98" s="77">
        <f t="shared" si="30"/>
        <v>425.21815212000001</v>
      </c>
      <c r="M98" s="77">
        <f t="shared" si="30"/>
        <v>49.222903454400011</v>
      </c>
      <c r="N98" s="77">
        <f t="shared" si="30"/>
        <v>0</v>
      </c>
      <c r="O98" s="77">
        <f t="shared" si="30"/>
        <v>361.61667975400007</v>
      </c>
      <c r="P98" s="77">
        <f t="shared" si="30"/>
        <v>0</v>
      </c>
      <c r="Q98" s="77">
        <f t="shared" si="30"/>
        <v>2300.0510865649844</v>
      </c>
      <c r="R98" s="77">
        <f t="shared" si="30"/>
        <v>30.144549233800007</v>
      </c>
      <c r="S98" s="81">
        <f>R98/(I98+K98)</f>
        <v>0.38070194981796202</v>
      </c>
      <c r="T98" s="63" t="s">
        <v>32</v>
      </c>
      <c r="U98" s="1"/>
      <c r="W98" s="3"/>
      <c r="X98" s="3"/>
      <c r="Y98" s="3"/>
      <c r="Z98" s="3"/>
      <c r="AD98" s="1"/>
      <c r="AE98" s="1"/>
    </row>
    <row r="99" spans="1:31" ht="73.5" customHeight="1" x14ac:dyDescent="0.25">
      <c r="A99" s="28" t="s">
        <v>211</v>
      </c>
      <c r="B99" s="36" t="s">
        <v>213</v>
      </c>
      <c r="C99" s="30" t="s">
        <v>214</v>
      </c>
      <c r="D99" s="46">
        <v>293.55357750220003</v>
      </c>
      <c r="E99" s="40">
        <v>77.41342951</v>
      </c>
      <c r="F99" s="46">
        <f>D99-E99</f>
        <v>216.14014799220001</v>
      </c>
      <c r="G99" s="46">
        <f t="shared" ref="G99:H114" si="31">I99+K99+M99+O99</f>
        <v>1.2760000000000002</v>
      </c>
      <c r="H99" s="46">
        <f t="shared" si="31"/>
        <v>0.10711061000000001</v>
      </c>
      <c r="I99" s="46">
        <v>0.31900000000000001</v>
      </c>
      <c r="J99" s="46">
        <v>1.9547190000000002E-2</v>
      </c>
      <c r="K99" s="46">
        <v>0.31900000000000001</v>
      </c>
      <c r="L99" s="46">
        <v>8.7563420000000003E-2</v>
      </c>
      <c r="M99" s="46">
        <v>0.31900000000000001</v>
      </c>
      <c r="N99" s="46">
        <v>0</v>
      </c>
      <c r="O99" s="46">
        <v>0.31900000000000012</v>
      </c>
      <c r="P99" s="46">
        <v>0</v>
      </c>
      <c r="Q99" s="46">
        <f>F99-H99</f>
        <v>216.03303738220001</v>
      </c>
      <c r="R99" s="46">
        <f>H99-(I99+K99)</f>
        <v>-0.53088939000000002</v>
      </c>
      <c r="S99" s="86">
        <f>R99/(I99+K99)</f>
        <v>-0.83211503134796239</v>
      </c>
      <c r="T99" s="30" t="s">
        <v>120</v>
      </c>
      <c r="W99" s="3"/>
      <c r="X99" s="3"/>
      <c r="Y99" s="3"/>
      <c r="Z99" s="3"/>
      <c r="AD99" s="1"/>
      <c r="AE99" s="1"/>
    </row>
    <row r="100" spans="1:31" ht="69" customHeight="1" x14ac:dyDescent="0.25">
      <c r="A100" s="28" t="s">
        <v>211</v>
      </c>
      <c r="B100" s="31" t="s">
        <v>215</v>
      </c>
      <c r="C100" s="32" t="s">
        <v>216</v>
      </c>
      <c r="D100" s="40">
        <v>392.27368778248439</v>
      </c>
      <c r="E100" s="40">
        <v>99.945057140000003</v>
      </c>
      <c r="F100" s="46">
        <f>D100-E100</f>
        <v>292.32863064248437</v>
      </c>
      <c r="G100" s="46">
        <f t="shared" si="31"/>
        <v>34.130000000000003</v>
      </c>
      <c r="H100" s="46">
        <f t="shared" si="31"/>
        <v>1.5376245699999997</v>
      </c>
      <c r="I100" s="46">
        <v>0.73229646000000004</v>
      </c>
      <c r="J100" s="46">
        <v>1.3441545399999999</v>
      </c>
      <c r="K100" s="46">
        <v>0.16875000000000001</v>
      </c>
      <c r="L100" s="46">
        <v>0.19347002999999996</v>
      </c>
      <c r="M100" s="40">
        <v>3.8047499999999999</v>
      </c>
      <c r="N100" s="46">
        <v>0</v>
      </c>
      <c r="O100" s="40">
        <v>29.424203540000001</v>
      </c>
      <c r="P100" s="46">
        <v>0</v>
      </c>
      <c r="Q100" s="46">
        <f>F100-H100</f>
        <v>290.79100607248438</v>
      </c>
      <c r="R100" s="46">
        <f>H100-(I100+K100)</f>
        <v>0.63657810999999964</v>
      </c>
      <c r="S100" s="86">
        <f>R100/(I100+K100)</f>
        <v>0.70648755448192935</v>
      </c>
      <c r="T100" s="30" t="s">
        <v>178</v>
      </c>
      <c r="W100" s="3"/>
      <c r="X100" s="3"/>
      <c r="Y100" s="3"/>
      <c r="Z100" s="3"/>
      <c r="AD100" s="1"/>
      <c r="AE100" s="1"/>
    </row>
    <row r="101" spans="1:31" ht="31.5" customHeight="1" x14ac:dyDescent="0.25">
      <c r="A101" s="28" t="s">
        <v>211</v>
      </c>
      <c r="B101" s="41" t="s">
        <v>217</v>
      </c>
      <c r="C101" s="30" t="s">
        <v>218</v>
      </c>
      <c r="D101" s="88">
        <v>155.22384537599999</v>
      </c>
      <c r="E101" s="40">
        <v>109.30783224</v>
      </c>
      <c r="F101" s="46">
        <f>D101-E101</f>
        <v>45.916013135999989</v>
      </c>
      <c r="G101" s="46">
        <f t="shared" si="31"/>
        <v>0.71499999999999997</v>
      </c>
      <c r="H101" s="46">
        <f t="shared" si="31"/>
        <v>1.8807680099999999</v>
      </c>
      <c r="I101" s="46">
        <v>0.71499999999999997</v>
      </c>
      <c r="J101" s="46">
        <v>0.53908635999999999</v>
      </c>
      <c r="K101" s="46">
        <v>0</v>
      </c>
      <c r="L101" s="46">
        <v>1.3416816499999999</v>
      </c>
      <c r="M101" s="46">
        <v>0</v>
      </c>
      <c r="N101" s="46">
        <v>0</v>
      </c>
      <c r="O101" s="46">
        <v>0</v>
      </c>
      <c r="P101" s="46">
        <v>0</v>
      </c>
      <c r="Q101" s="46">
        <f>F101-H101</f>
        <v>44.035245125999992</v>
      </c>
      <c r="R101" s="46">
        <f>H101-(I101+K101)</f>
        <v>1.1657680099999999</v>
      </c>
      <c r="S101" s="86">
        <f>R101/(I101+K101)</f>
        <v>1.6304447692307691</v>
      </c>
      <c r="T101" s="30" t="s">
        <v>219</v>
      </c>
      <c r="W101" s="3"/>
      <c r="X101" s="3"/>
      <c r="Y101" s="3"/>
      <c r="Z101" s="3"/>
      <c r="AD101" s="1"/>
      <c r="AE101" s="1"/>
    </row>
    <row r="102" spans="1:31" ht="31.5" customHeight="1" x14ac:dyDescent="0.25">
      <c r="A102" s="28" t="s">
        <v>211</v>
      </c>
      <c r="B102" s="29" t="s">
        <v>220</v>
      </c>
      <c r="C102" s="30" t="s">
        <v>221</v>
      </c>
      <c r="D102" s="46" t="s">
        <v>32</v>
      </c>
      <c r="E102" s="40" t="s">
        <v>32</v>
      </c>
      <c r="F102" s="46" t="s">
        <v>32</v>
      </c>
      <c r="G102" s="46" t="s">
        <v>32</v>
      </c>
      <c r="H102" s="46">
        <f t="shared" si="31"/>
        <v>5.2794004500000007</v>
      </c>
      <c r="I102" s="46" t="s">
        <v>32</v>
      </c>
      <c r="J102" s="46">
        <v>1.3686390900000001</v>
      </c>
      <c r="K102" s="46" t="s">
        <v>32</v>
      </c>
      <c r="L102" s="46">
        <v>3.9107613600000004</v>
      </c>
      <c r="M102" s="46" t="s">
        <v>32</v>
      </c>
      <c r="N102" s="46">
        <v>0</v>
      </c>
      <c r="O102" s="88" t="s">
        <v>32</v>
      </c>
      <c r="P102" s="46">
        <v>0</v>
      </c>
      <c r="Q102" s="46" t="s">
        <v>32</v>
      </c>
      <c r="R102" s="46" t="s">
        <v>32</v>
      </c>
      <c r="S102" s="86" t="s">
        <v>32</v>
      </c>
      <c r="T102" s="30" t="s">
        <v>222</v>
      </c>
      <c r="W102" s="3"/>
      <c r="X102" s="3"/>
      <c r="Y102" s="3"/>
      <c r="Z102" s="3"/>
      <c r="AD102" s="1"/>
      <c r="AE102" s="1"/>
    </row>
    <row r="103" spans="1:31" ht="63" customHeight="1" x14ac:dyDescent="0.25">
      <c r="A103" s="28" t="s">
        <v>211</v>
      </c>
      <c r="B103" s="29" t="s">
        <v>223</v>
      </c>
      <c r="C103" s="32" t="s">
        <v>224</v>
      </c>
      <c r="D103" s="46">
        <v>227.46042743929999</v>
      </c>
      <c r="E103" s="40">
        <v>130.08469958000001</v>
      </c>
      <c r="F103" s="46">
        <f>D103-E103</f>
        <v>97.375727859299985</v>
      </c>
      <c r="G103" s="46">
        <f>I103+K103+M103+O103</f>
        <v>5.9552937361999936</v>
      </c>
      <c r="H103" s="46">
        <f t="shared" si="31"/>
        <v>6.9348459499999997</v>
      </c>
      <c r="I103" s="46">
        <v>5.9552937361999936</v>
      </c>
      <c r="J103" s="46">
        <v>5.1016016300000002</v>
      </c>
      <c r="K103" s="46">
        <v>0</v>
      </c>
      <c r="L103" s="46">
        <v>1.8332443199999999</v>
      </c>
      <c r="M103" s="46">
        <v>0</v>
      </c>
      <c r="N103" s="46">
        <v>0</v>
      </c>
      <c r="O103" s="46">
        <v>0</v>
      </c>
      <c r="P103" s="46">
        <v>0</v>
      </c>
      <c r="Q103" s="46">
        <f>F103-H103</f>
        <v>90.440881909299989</v>
      </c>
      <c r="R103" s="46">
        <f>H103-(I103+K103)</f>
        <v>0.97955221380000612</v>
      </c>
      <c r="S103" s="86">
        <f>R103/(I103+K103)</f>
        <v>0.16448428191638578</v>
      </c>
      <c r="T103" s="30" t="s">
        <v>225</v>
      </c>
      <c r="W103" s="3"/>
      <c r="X103" s="3"/>
      <c r="Y103" s="3"/>
      <c r="Z103" s="3"/>
      <c r="AD103" s="1"/>
      <c r="AE103" s="1"/>
    </row>
    <row r="104" spans="1:31" ht="47.25" customHeight="1" x14ac:dyDescent="0.25">
      <c r="A104" s="28" t="s">
        <v>211</v>
      </c>
      <c r="B104" s="29" t="s">
        <v>226</v>
      </c>
      <c r="C104" s="32" t="s">
        <v>227</v>
      </c>
      <c r="D104" s="46">
        <v>175.605682452</v>
      </c>
      <c r="E104" s="40">
        <v>38.899840759999996</v>
      </c>
      <c r="F104" s="46">
        <f>D104-E104</f>
        <v>136.70584169200001</v>
      </c>
      <c r="G104" s="46">
        <f>I104+K104+M104+O104</f>
        <v>60.629599999999989</v>
      </c>
      <c r="H104" s="46">
        <f t="shared" si="31"/>
        <v>8.192816E-2</v>
      </c>
      <c r="I104" s="46">
        <v>0</v>
      </c>
      <c r="J104" s="46">
        <v>8.192816E-2</v>
      </c>
      <c r="K104" s="46">
        <v>9.7200000000000006</v>
      </c>
      <c r="L104" s="46">
        <v>0</v>
      </c>
      <c r="M104" s="46">
        <v>24.4</v>
      </c>
      <c r="N104" s="46">
        <v>0</v>
      </c>
      <c r="O104" s="46">
        <v>26.509599999999992</v>
      </c>
      <c r="P104" s="46">
        <v>0</v>
      </c>
      <c r="Q104" s="46">
        <f>F104-H104</f>
        <v>136.62391353200002</v>
      </c>
      <c r="R104" s="46">
        <f>H104-(I104+K104)</f>
        <v>-9.6380718400000003</v>
      </c>
      <c r="S104" s="86">
        <f>R104/(I104+K104)</f>
        <v>-0.99157117695473251</v>
      </c>
      <c r="T104" s="30" t="s">
        <v>178</v>
      </c>
      <c r="W104" s="3"/>
      <c r="X104" s="3"/>
      <c r="Y104" s="3"/>
      <c r="Z104" s="3"/>
      <c r="AD104" s="1"/>
      <c r="AE104" s="1"/>
    </row>
    <row r="105" spans="1:31" ht="31.5" customHeight="1" x14ac:dyDescent="0.25">
      <c r="A105" s="28" t="s">
        <v>211</v>
      </c>
      <c r="B105" s="29" t="s">
        <v>228</v>
      </c>
      <c r="C105" s="32" t="s">
        <v>229</v>
      </c>
      <c r="D105" s="46">
        <v>141.25683686400001</v>
      </c>
      <c r="E105" s="40">
        <v>58.939528539999991</v>
      </c>
      <c r="F105" s="46">
        <f>D105-E105</f>
        <v>82.31730832400001</v>
      </c>
      <c r="G105" s="46">
        <f>I105+K105+M105+O105</f>
        <v>44.766115947999999</v>
      </c>
      <c r="H105" s="46">
        <f t="shared" si="31"/>
        <v>1.1718700200000001</v>
      </c>
      <c r="I105" s="46">
        <v>9.687852229999999</v>
      </c>
      <c r="J105" s="46">
        <v>0.71249993000000011</v>
      </c>
      <c r="K105" s="46">
        <v>0</v>
      </c>
      <c r="L105" s="46">
        <v>0.45937009000000001</v>
      </c>
      <c r="M105" s="46">
        <v>0</v>
      </c>
      <c r="N105" s="46">
        <v>0</v>
      </c>
      <c r="O105" s="46">
        <v>35.078263718000002</v>
      </c>
      <c r="P105" s="46">
        <v>0</v>
      </c>
      <c r="Q105" s="46">
        <f>F105-H105</f>
        <v>81.14543830400001</v>
      </c>
      <c r="R105" s="46">
        <f>H105-(I105+K105)</f>
        <v>-8.5159822099999989</v>
      </c>
      <c r="S105" s="86">
        <f>R105/(I105+K105)</f>
        <v>-0.87903717024387351</v>
      </c>
      <c r="T105" s="30" t="s">
        <v>178</v>
      </c>
      <c r="W105" s="3"/>
      <c r="X105" s="3"/>
      <c r="Y105" s="3"/>
      <c r="Z105" s="3"/>
      <c r="AD105" s="1"/>
      <c r="AE105" s="1"/>
    </row>
    <row r="106" spans="1:31" ht="31.5" customHeight="1" x14ac:dyDescent="0.25">
      <c r="A106" s="28" t="s">
        <v>211</v>
      </c>
      <c r="B106" s="29" t="s">
        <v>230</v>
      </c>
      <c r="C106" s="32" t="s">
        <v>231</v>
      </c>
      <c r="D106" s="46">
        <v>422.33309861999999</v>
      </c>
      <c r="E106" s="46">
        <v>127.74346881000001</v>
      </c>
      <c r="F106" s="46">
        <f>D106-E106</f>
        <v>294.58962980999996</v>
      </c>
      <c r="G106" s="46">
        <f>I106+K106+M106+O106</f>
        <v>44.34</v>
      </c>
      <c r="H106" s="46">
        <f t="shared" si="31"/>
        <v>8.2975749300000015</v>
      </c>
      <c r="I106" s="46">
        <v>1.8067500000000001</v>
      </c>
      <c r="J106" s="46">
        <v>0</v>
      </c>
      <c r="K106" s="46">
        <v>19.460750000000001</v>
      </c>
      <c r="L106" s="46">
        <v>8.2975749300000015</v>
      </c>
      <c r="M106" s="46">
        <v>8.2427499999999991</v>
      </c>
      <c r="N106" s="46">
        <v>0</v>
      </c>
      <c r="O106" s="46">
        <v>14.829750000000004</v>
      </c>
      <c r="P106" s="46">
        <v>0</v>
      </c>
      <c r="Q106" s="46">
        <f>F106-H106</f>
        <v>286.29205487999997</v>
      </c>
      <c r="R106" s="46">
        <f>H106-(I106+K106)</f>
        <v>-12.96992507</v>
      </c>
      <c r="S106" s="86">
        <f>R106/(I106+K106)</f>
        <v>-0.60984718796285409</v>
      </c>
      <c r="T106" s="30" t="s">
        <v>232</v>
      </c>
      <c r="W106" s="3"/>
      <c r="X106" s="3"/>
      <c r="Y106" s="3"/>
      <c r="Z106" s="3"/>
      <c r="AD106" s="1"/>
      <c r="AE106" s="1"/>
    </row>
    <row r="107" spans="1:31" ht="63" customHeight="1" x14ac:dyDescent="0.25">
      <c r="A107" s="28" t="s">
        <v>211</v>
      </c>
      <c r="B107" s="29" t="s">
        <v>233</v>
      </c>
      <c r="C107" s="32" t="s">
        <v>234</v>
      </c>
      <c r="D107" s="46" t="s">
        <v>32</v>
      </c>
      <c r="E107" s="46" t="s">
        <v>32</v>
      </c>
      <c r="F107" s="46" t="s">
        <v>32</v>
      </c>
      <c r="G107" s="46" t="s">
        <v>32</v>
      </c>
      <c r="H107" s="46">
        <f t="shared" si="31"/>
        <v>1.06204958</v>
      </c>
      <c r="I107" s="46" t="s">
        <v>32</v>
      </c>
      <c r="J107" s="46">
        <v>1.06204958</v>
      </c>
      <c r="K107" s="46" t="s">
        <v>32</v>
      </c>
      <c r="L107" s="46">
        <v>0</v>
      </c>
      <c r="M107" s="46" t="s">
        <v>32</v>
      </c>
      <c r="N107" s="46">
        <v>0</v>
      </c>
      <c r="O107" s="46" t="s">
        <v>32</v>
      </c>
      <c r="P107" s="46">
        <v>0</v>
      </c>
      <c r="Q107" s="46" t="s">
        <v>32</v>
      </c>
      <c r="R107" s="46" t="s">
        <v>32</v>
      </c>
      <c r="S107" s="86" t="s">
        <v>32</v>
      </c>
      <c r="T107" s="30" t="s">
        <v>235</v>
      </c>
      <c r="W107" s="3"/>
      <c r="X107" s="3"/>
      <c r="Y107" s="3"/>
      <c r="Z107" s="3"/>
      <c r="AD107" s="1"/>
      <c r="AE107" s="1"/>
    </row>
    <row r="108" spans="1:31" ht="63" customHeight="1" x14ac:dyDescent="0.25">
      <c r="A108" s="28" t="s">
        <v>211</v>
      </c>
      <c r="B108" s="29" t="s">
        <v>236</v>
      </c>
      <c r="C108" s="32" t="s">
        <v>237</v>
      </c>
      <c r="D108" s="46" t="s">
        <v>32</v>
      </c>
      <c r="E108" s="46" t="s">
        <v>32</v>
      </c>
      <c r="F108" s="46" t="s">
        <v>32</v>
      </c>
      <c r="G108" s="46" t="s">
        <v>32</v>
      </c>
      <c r="H108" s="46">
        <f t="shared" si="31"/>
        <v>0.47407919000000004</v>
      </c>
      <c r="I108" s="46" t="s">
        <v>32</v>
      </c>
      <c r="J108" s="46">
        <v>0.47407919000000004</v>
      </c>
      <c r="K108" s="46" t="s">
        <v>32</v>
      </c>
      <c r="L108" s="46">
        <v>0</v>
      </c>
      <c r="M108" s="46" t="s">
        <v>32</v>
      </c>
      <c r="N108" s="46">
        <v>0</v>
      </c>
      <c r="O108" s="46" t="s">
        <v>32</v>
      </c>
      <c r="P108" s="46">
        <v>0</v>
      </c>
      <c r="Q108" s="46" t="s">
        <v>32</v>
      </c>
      <c r="R108" s="46" t="s">
        <v>32</v>
      </c>
      <c r="S108" s="86" t="s">
        <v>32</v>
      </c>
      <c r="T108" s="30" t="s">
        <v>235</v>
      </c>
      <c r="W108" s="3"/>
      <c r="X108" s="3"/>
      <c r="Y108" s="3"/>
      <c r="Z108" s="3"/>
      <c r="AD108" s="1"/>
      <c r="AE108" s="1"/>
    </row>
    <row r="109" spans="1:31" ht="101.25" customHeight="1" x14ac:dyDescent="0.25">
      <c r="A109" s="28" t="s">
        <v>211</v>
      </c>
      <c r="B109" s="29" t="s">
        <v>238</v>
      </c>
      <c r="C109" s="32" t="s">
        <v>239</v>
      </c>
      <c r="D109" s="46">
        <v>66.794615019999995</v>
      </c>
      <c r="E109" s="40">
        <v>0.15714781</v>
      </c>
      <c r="F109" s="46">
        <f>D109-E109</f>
        <v>66.637467209999997</v>
      </c>
      <c r="G109" s="46">
        <f>I109+K109+M109+O109</f>
        <v>1.7915999999999999</v>
      </c>
      <c r="H109" s="46">
        <f t="shared" si="31"/>
        <v>2.8271986699999996</v>
      </c>
      <c r="I109" s="46">
        <v>1.7000000000000001E-2</v>
      </c>
      <c r="J109" s="46">
        <v>2.8271986699999996</v>
      </c>
      <c r="K109" s="46">
        <v>0.61699999999999999</v>
      </c>
      <c r="L109" s="46">
        <v>0</v>
      </c>
      <c r="M109" s="46">
        <v>1.1576</v>
      </c>
      <c r="N109" s="46">
        <v>0</v>
      </c>
      <c r="O109" s="46">
        <v>0</v>
      </c>
      <c r="P109" s="46">
        <v>0</v>
      </c>
      <c r="Q109" s="46">
        <f>F109-H109</f>
        <v>63.810268539999996</v>
      </c>
      <c r="R109" s="46">
        <f>H109-(I109+K109)</f>
        <v>2.1931986699999997</v>
      </c>
      <c r="S109" s="86">
        <f>R109/(I109+K109)</f>
        <v>3.459303895899053</v>
      </c>
      <c r="T109" s="30" t="s">
        <v>235</v>
      </c>
      <c r="W109" s="3"/>
      <c r="X109" s="3"/>
      <c r="Y109" s="3"/>
      <c r="Z109" s="3"/>
      <c r="AD109" s="1"/>
      <c r="AE109" s="1"/>
    </row>
    <row r="110" spans="1:31" ht="70.5" customHeight="1" x14ac:dyDescent="0.25">
      <c r="A110" s="28" t="s">
        <v>211</v>
      </c>
      <c r="B110" s="29" t="s">
        <v>240</v>
      </c>
      <c r="C110" s="32" t="s">
        <v>241</v>
      </c>
      <c r="D110" s="46">
        <v>59.261312000000004</v>
      </c>
      <c r="E110" s="40">
        <v>0</v>
      </c>
      <c r="F110" s="46">
        <f>D110-E110</f>
        <v>59.261312000000004</v>
      </c>
      <c r="G110" s="46">
        <f>I110+K110+M110+O110</f>
        <v>0.72</v>
      </c>
      <c r="H110" s="46">
        <f t="shared" si="31"/>
        <v>0</v>
      </c>
      <c r="I110" s="46">
        <v>0</v>
      </c>
      <c r="J110" s="46">
        <v>0</v>
      </c>
      <c r="K110" s="46">
        <v>0</v>
      </c>
      <c r="L110" s="46">
        <v>0</v>
      </c>
      <c r="M110" s="46">
        <v>0</v>
      </c>
      <c r="N110" s="46">
        <v>0</v>
      </c>
      <c r="O110" s="46">
        <v>0.72</v>
      </c>
      <c r="P110" s="46">
        <v>0</v>
      </c>
      <c r="Q110" s="46">
        <f>F110-H110</f>
        <v>59.261312000000004</v>
      </c>
      <c r="R110" s="46">
        <f>H110-(I110+K110)</f>
        <v>0</v>
      </c>
      <c r="S110" s="86">
        <v>0</v>
      </c>
      <c r="T110" s="30" t="s">
        <v>32</v>
      </c>
      <c r="W110" s="3"/>
      <c r="X110" s="3"/>
      <c r="Y110" s="3"/>
      <c r="Z110" s="3"/>
      <c r="AD110" s="1"/>
      <c r="AE110" s="1"/>
    </row>
    <row r="111" spans="1:31" ht="47.25" customHeight="1" x14ac:dyDescent="0.25">
      <c r="A111" s="28" t="s">
        <v>211</v>
      </c>
      <c r="B111" s="29" t="s">
        <v>242</v>
      </c>
      <c r="C111" s="32" t="s">
        <v>243</v>
      </c>
      <c r="D111" s="46">
        <v>42.901107999999994</v>
      </c>
      <c r="E111" s="40">
        <v>0</v>
      </c>
      <c r="F111" s="46">
        <f>D111-E111</f>
        <v>42.901107999999994</v>
      </c>
      <c r="G111" s="46">
        <f>I111+K111+M111+O111</f>
        <v>0.72</v>
      </c>
      <c r="H111" s="46">
        <f t="shared" si="31"/>
        <v>0</v>
      </c>
      <c r="I111" s="46">
        <v>0</v>
      </c>
      <c r="J111" s="46">
        <v>0</v>
      </c>
      <c r="K111" s="46">
        <v>0</v>
      </c>
      <c r="L111" s="46">
        <v>0</v>
      </c>
      <c r="M111" s="46">
        <v>0</v>
      </c>
      <c r="N111" s="46">
        <v>0</v>
      </c>
      <c r="O111" s="46">
        <v>0.72</v>
      </c>
      <c r="P111" s="46">
        <v>0</v>
      </c>
      <c r="Q111" s="46">
        <f>F111-H111</f>
        <v>42.901107999999994</v>
      </c>
      <c r="R111" s="46">
        <f>H111-(I111+K111)</f>
        <v>0</v>
      </c>
      <c r="S111" s="86">
        <v>0</v>
      </c>
      <c r="T111" s="30" t="s">
        <v>32</v>
      </c>
      <c r="W111" s="3"/>
      <c r="X111" s="3"/>
      <c r="Y111" s="3"/>
      <c r="Z111" s="3"/>
      <c r="AD111" s="1"/>
      <c r="AE111" s="1"/>
    </row>
    <row r="112" spans="1:31" ht="47.25" customHeight="1" x14ac:dyDescent="0.25">
      <c r="A112" s="28" t="s">
        <v>211</v>
      </c>
      <c r="B112" s="29" t="s">
        <v>244</v>
      </c>
      <c r="C112" s="32" t="s">
        <v>245</v>
      </c>
      <c r="D112" s="46">
        <v>48.046976000000001</v>
      </c>
      <c r="E112" s="40">
        <v>0</v>
      </c>
      <c r="F112" s="46">
        <f>D112-E112</f>
        <v>48.046976000000001</v>
      </c>
      <c r="G112" s="46">
        <f>I112+K112+M112+O112</f>
        <v>0.36</v>
      </c>
      <c r="H112" s="46">
        <f t="shared" si="31"/>
        <v>0</v>
      </c>
      <c r="I112" s="46">
        <v>0</v>
      </c>
      <c r="J112" s="46">
        <v>0</v>
      </c>
      <c r="K112" s="46">
        <v>0</v>
      </c>
      <c r="L112" s="46">
        <v>0</v>
      </c>
      <c r="M112" s="46">
        <v>0</v>
      </c>
      <c r="N112" s="46">
        <v>0</v>
      </c>
      <c r="O112" s="46">
        <v>0.36</v>
      </c>
      <c r="P112" s="46">
        <v>0</v>
      </c>
      <c r="Q112" s="46">
        <f>F112-H112</f>
        <v>48.046976000000001</v>
      </c>
      <c r="R112" s="46">
        <f>H112-(I112+K112)</f>
        <v>0</v>
      </c>
      <c r="S112" s="86">
        <v>0</v>
      </c>
      <c r="T112" s="30" t="s">
        <v>32</v>
      </c>
      <c r="W112" s="3"/>
      <c r="X112" s="3"/>
      <c r="Y112" s="3"/>
      <c r="Z112" s="3"/>
      <c r="AD112" s="1"/>
      <c r="AE112" s="1"/>
    </row>
    <row r="113" spans="1:31" ht="47.25" customHeight="1" x14ac:dyDescent="0.25">
      <c r="A113" s="28" t="s">
        <v>211</v>
      </c>
      <c r="B113" s="29" t="s">
        <v>246</v>
      </c>
      <c r="C113" s="32" t="s">
        <v>247</v>
      </c>
      <c r="D113" s="46" t="s">
        <v>32</v>
      </c>
      <c r="E113" s="46" t="s">
        <v>32</v>
      </c>
      <c r="F113" s="46" t="s">
        <v>32</v>
      </c>
      <c r="G113" s="46" t="s">
        <v>32</v>
      </c>
      <c r="H113" s="46">
        <f t="shared" si="31"/>
        <v>2.4463579999999999E-2</v>
      </c>
      <c r="I113" s="46" t="s">
        <v>32</v>
      </c>
      <c r="J113" s="46">
        <v>2.4463579999999999E-2</v>
      </c>
      <c r="K113" s="46" t="s">
        <v>32</v>
      </c>
      <c r="L113" s="46">
        <v>0</v>
      </c>
      <c r="M113" s="46" t="s">
        <v>32</v>
      </c>
      <c r="N113" s="46">
        <v>0</v>
      </c>
      <c r="O113" s="46" t="s">
        <v>32</v>
      </c>
      <c r="P113" s="46">
        <v>0</v>
      </c>
      <c r="Q113" s="46" t="s">
        <v>32</v>
      </c>
      <c r="R113" s="46" t="s">
        <v>32</v>
      </c>
      <c r="S113" s="86" t="s">
        <v>32</v>
      </c>
      <c r="T113" s="30" t="s">
        <v>178</v>
      </c>
      <c r="W113" s="3"/>
      <c r="X113" s="3"/>
      <c r="Y113" s="3"/>
      <c r="Z113" s="3"/>
      <c r="AD113" s="1"/>
      <c r="AE113" s="1"/>
    </row>
    <row r="114" spans="1:31" ht="47.25" customHeight="1" x14ac:dyDescent="0.25">
      <c r="A114" s="28" t="s">
        <v>211</v>
      </c>
      <c r="B114" s="29" t="s">
        <v>248</v>
      </c>
      <c r="C114" s="32" t="s">
        <v>249</v>
      </c>
      <c r="D114" s="46">
        <v>2.6574</v>
      </c>
      <c r="E114" s="40">
        <v>2.67602319</v>
      </c>
      <c r="F114" s="46">
        <f t="shared" ref="F114:F137" si="32">D114-E114</f>
        <v>-1.8623190000000012E-2</v>
      </c>
      <c r="G114" s="46">
        <f t="shared" ref="G114:H137" si="33">I114+K114+M114+O114</f>
        <v>0.25</v>
      </c>
      <c r="H114" s="46">
        <f t="shared" si="31"/>
        <v>0</v>
      </c>
      <c r="I114" s="46">
        <v>1.125E-2</v>
      </c>
      <c r="J114" s="46">
        <v>0</v>
      </c>
      <c r="K114" s="46">
        <v>0.23874999999999999</v>
      </c>
      <c r="L114" s="46">
        <v>0</v>
      </c>
      <c r="M114" s="46">
        <v>0</v>
      </c>
      <c r="N114" s="46">
        <v>0</v>
      </c>
      <c r="O114" s="46">
        <v>0</v>
      </c>
      <c r="P114" s="46">
        <v>0</v>
      </c>
      <c r="Q114" s="46">
        <f t="shared" ref="Q114:Q137" si="34">F114-H114</f>
        <v>-1.8623190000000012E-2</v>
      </c>
      <c r="R114" s="46">
        <f t="shared" ref="R114:R137" si="35">H114-(I114+K114)</f>
        <v>-0.25</v>
      </c>
      <c r="S114" s="86">
        <f>R114/(I114+K114)</f>
        <v>-1</v>
      </c>
      <c r="T114" s="30" t="s">
        <v>192</v>
      </c>
      <c r="W114" s="3"/>
      <c r="X114" s="3"/>
      <c r="Y114" s="3"/>
      <c r="Z114" s="3"/>
      <c r="AD114" s="1"/>
      <c r="AE114" s="1"/>
    </row>
    <row r="115" spans="1:31" ht="47.25" customHeight="1" x14ac:dyDescent="0.25">
      <c r="A115" s="28" t="s">
        <v>211</v>
      </c>
      <c r="B115" s="29" t="s">
        <v>250</v>
      </c>
      <c r="C115" s="32" t="s">
        <v>251</v>
      </c>
      <c r="D115" s="46">
        <v>1.7016</v>
      </c>
      <c r="E115" s="40">
        <v>0</v>
      </c>
      <c r="F115" s="46">
        <f t="shared" si="32"/>
        <v>1.7016</v>
      </c>
      <c r="G115" s="46">
        <f t="shared" si="33"/>
        <v>0.72</v>
      </c>
      <c r="H115" s="46">
        <f t="shared" si="33"/>
        <v>0</v>
      </c>
      <c r="I115" s="46">
        <v>0</v>
      </c>
      <c r="J115" s="46">
        <v>0</v>
      </c>
      <c r="K115" s="46">
        <v>0</v>
      </c>
      <c r="L115" s="46">
        <v>0</v>
      </c>
      <c r="M115" s="46">
        <v>0</v>
      </c>
      <c r="N115" s="46">
        <v>0</v>
      </c>
      <c r="O115" s="46">
        <v>0.72</v>
      </c>
      <c r="P115" s="46">
        <v>0</v>
      </c>
      <c r="Q115" s="46">
        <f t="shared" si="34"/>
        <v>1.7016</v>
      </c>
      <c r="R115" s="46">
        <f t="shared" si="35"/>
        <v>0</v>
      </c>
      <c r="S115" s="86">
        <v>0</v>
      </c>
      <c r="T115" s="30" t="s">
        <v>32</v>
      </c>
      <c r="W115" s="3"/>
      <c r="X115" s="3"/>
      <c r="Y115" s="3"/>
      <c r="Z115" s="3"/>
      <c r="AD115" s="1"/>
      <c r="AE115" s="1"/>
    </row>
    <row r="116" spans="1:31" ht="47.25" customHeight="1" x14ac:dyDescent="0.25">
      <c r="A116" s="28" t="s">
        <v>211</v>
      </c>
      <c r="B116" s="29" t="s">
        <v>252</v>
      </c>
      <c r="C116" s="32" t="s">
        <v>253</v>
      </c>
      <c r="D116" s="46">
        <v>1.4472</v>
      </c>
      <c r="E116" s="40">
        <v>0</v>
      </c>
      <c r="F116" s="46">
        <f t="shared" si="32"/>
        <v>1.4472</v>
      </c>
      <c r="G116" s="46">
        <f t="shared" si="33"/>
        <v>0.72</v>
      </c>
      <c r="H116" s="46">
        <f t="shared" si="33"/>
        <v>0</v>
      </c>
      <c r="I116" s="46">
        <v>0</v>
      </c>
      <c r="J116" s="46">
        <v>0</v>
      </c>
      <c r="K116" s="46">
        <v>0</v>
      </c>
      <c r="L116" s="46">
        <v>0</v>
      </c>
      <c r="M116" s="46">
        <v>0</v>
      </c>
      <c r="N116" s="46">
        <v>0</v>
      </c>
      <c r="O116" s="46">
        <v>0.72</v>
      </c>
      <c r="P116" s="46">
        <v>0</v>
      </c>
      <c r="Q116" s="46">
        <f t="shared" si="34"/>
        <v>1.4472</v>
      </c>
      <c r="R116" s="46">
        <f t="shared" si="35"/>
        <v>0</v>
      </c>
      <c r="S116" s="86">
        <v>0</v>
      </c>
      <c r="T116" s="30" t="s">
        <v>32</v>
      </c>
      <c r="W116" s="3"/>
      <c r="X116" s="3"/>
      <c r="Y116" s="3"/>
      <c r="Z116" s="3"/>
      <c r="AD116" s="1"/>
      <c r="AE116" s="1"/>
    </row>
    <row r="117" spans="1:31" ht="31.5" customHeight="1" x14ac:dyDescent="0.25">
      <c r="A117" s="28" t="s">
        <v>211</v>
      </c>
      <c r="B117" s="29" t="s">
        <v>254</v>
      </c>
      <c r="C117" s="32" t="s">
        <v>255</v>
      </c>
      <c r="D117" s="46">
        <v>1.4676</v>
      </c>
      <c r="E117" s="40">
        <v>0</v>
      </c>
      <c r="F117" s="46">
        <f t="shared" si="32"/>
        <v>1.4676</v>
      </c>
      <c r="G117" s="46">
        <f t="shared" si="33"/>
        <v>1.4676</v>
      </c>
      <c r="H117" s="46">
        <f t="shared" si="33"/>
        <v>6.825879E-2</v>
      </c>
      <c r="I117" s="46">
        <v>0</v>
      </c>
      <c r="J117" s="46">
        <v>0</v>
      </c>
      <c r="K117" s="46">
        <v>0</v>
      </c>
      <c r="L117" s="46">
        <v>6.825879E-2</v>
      </c>
      <c r="M117" s="46">
        <v>0</v>
      </c>
      <c r="N117" s="46">
        <v>0</v>
      </c>
      <c r="O117" s="46">
        <v>1.4676</v>
      </c>
      <c r="P117" s="46">
        <v>0</v>
      </c>
      <c r="Q117" s="46">
        <f t="shared" si="34"/>
        <v>1.39934121</v>
      </c>
      <c r="R117" s="46">
        <f t="shared" si="35"/>
        <v>6.825879E-2</v>
      </c>
      <c r="S117" s="86">
        <v>1</v>
      </c>
      <c r="T117" s="30" t="s">
        <v>178</v>
      </c>
      <c r="W117" s="3"/>
      <c r="X117" s="3"/>
      <c r="Y117" s="3"/>
      <c r="Z117" s="3"/>
      <c r="AD117" s="1"/>
      <c r="AE117" s="1"/>
    </row>
    <row r="118" spans="1:31" ht="31.5" customHeight="1" x14ac:dyDescent="0.25">
      <c r="A118" s="28" t="s">
        <v>211</v>
      </c>
      <c r="B118" s="29" t="s">
        <v>256</v>
      </c>
      <c r="C118" s="32" t="s">
        <v>257</v>
      </c>
      <c r="D118" s="46">
        <v>1.4676</v>
      </c>
      <c r="E118" s="40">
        <v>0</v>
      </c>
      <c r="F118" s="46">
        <f t="shared" si="32"/>
        <v>1.4676</v>
      </c>
      <c r="G118" s="46">
        <f t="shared" si="33"/>
        <v>1.4676</v>
      </c>
      <c r="H118" s="46">
        <f t="shared" si="33"/>
        <v>6.825879E-2</v>
      </c>
      <c r="I118" s="46">
        <v>0</v>
      </c>
      <c r="J118" s="46">
        <v>0</v>
      </c>
      <c r="K118" s="46">
        <v>0</v>
      </c>
      <c r="L118" s="46">
        <v>6.825879E-2</v>
      </c>
      <c r="M118" s="46">
        <v>0</v>
      </c>
      <c r="N118" s="46">
        <v>0</v>
      </c>
      <c r="O118" s="46">
        <v>1.4676</v>
      </c>
      <c r="P118" s="46">
        <v>0</v>
      </c>
      <c r="Q118" s="46">
        <f t="shared" si="34"/>
        <v>1.39934121</v>
      </c>
      <c r="R118" s="46">
        <f t="shared" si="35"/>
        <v>6.825879E-2</v>
      </c>
      <c r="S118" s="86">
        <v>1</v>
      </c>
      <c r="T118" s="30" t="s">
        <v>178</v>
      </c>
      <c r="W118" s="3"/>
      <c r="X118" s="3"/>
      <c r="Y118" s="3"/>
      <c r="Z118" s="3"/>
      <c r="AD118" s="1"/>
      <c r="AE118" s="1"/>
    </row>
    <row r="119" spans="1:31" ht="31.5" customHeight="1" x14ac:dyDescent="0.25">
      <c r="A119" s="28" t="s">
        <v>211</v>
      </c>
      <c r="B119" s="29" t="s">
        <v>258</v>
      </c>
      <c r="C119" s="32" t="s">
        <v>259</v>
      </c>
      <c r="D119" s="46">
        <v>1.4676</v>
      </c>
      <c r="E119" s="40">
        <v>0</v>
      </c>
      <c r="F119" s="46">
        <f t="shared" si="32"/>
        <v>1.4676</v>
      </c>
      <c r="G119" s="46">
        <f t="shared" si="33"/>
        <v>1.4676</v>
      </c>
      <c r="H119" s="46">
        <f t="shared" si="33"/>
        <v>0.52502910999999997</v>
      </c>
      <c r="I119" s="46">
        <v>0</v>
      </c>
      <c r="J119" s="46">
        <v>0</v>
      </c>
      <c r="K119" s="46">
        <v>0</v>
      </c>
      <c r="L119" s="46">
        <v>0.52502910999999997</v>
      </c>
      <c r="M119" s="46">
        <v>0</v>
      </c>
      <c r="N119" s="46">
        <v>0</v>
      </c>
      <c r="O119" s="46">
        <v>1.4676</v>
      </c>
      <c r="P119" s="46">
        <v>0</v>
      </c>
      <c r="Q119" s="46">
        <f t="shared" si="34"/>
        <v>0.94257089000000005</v>
      </c>
      <c r="R119" s="46">
        <f t="shared" si="35"/>
        <v>0.52502910999999997</v>
      </c>
      <c r="S119" s="86">
        <v>1</v>
      </c>
      <c r="T119" s="30" t="s">
        <v>178</v>
      </c>
      <c r="W119" s="3"/>
      <c r="X119" s="3"/>
      <c r="Y119" s="3"/>
      <c r="Z119" s="3"/>
      <c r="AD119" s="1"/>
      <c r="AE119" s="1"/>
    </row>
    <row r="120" spans="1:31" ht="31.5" customHeight="1" x14ac:dyDescent="0.25">
      <c r="A120" s="28" t="s">
        <v>211</v>
      </c>
      <c r="B120" s="29" t="s">
        <v>260</v>
      </c>
      <c r="C120" s="32" t="s">
        <v>261</v>
      </c>
      <c r="D120" s="46">
        <v>1.4676</v>
      </c>
      <c r="E120" s="40">
        <v>0</v>
      </c>
      <c r="F120" s="46">
        <f t="shared" si="32"/>
        <v>1.4676</v>
      </c>
      <c r="G120" s="46">
        <f t="shared" si="33"/>
        <v>1.4676</v>
      </c>
      <c r="H120" s="46">
        <f t="shared" si="33"/>
        <v>6.8258780000000005E-2</v>
      </c>
      <c r="I120" s="46">
        <v>0</v>
      </c>
      <c r="J120" s="46">
        <v>0</v>
      </c>
      <c r="K120" s="46">
        <v>0</v>
      </c>
      <c r="L120" s="46">
        <v>6.8258780000000005E-2</v>
      </c>
      <c r="M120" s="46">
        <v>0</v>
      </c>
      <c r="N120" s="46">
        <v>0</v>
      </c>
      <c r="O120" s="46">
        <v>1.4676</v>
      </c>
      <c r="P120" s="46">
        <v>0</v>
      </c>
      <c r="Q120" s="46">
        <f t="shared" si="34"/>
        <v>1.3993412199999999</v>
      </c>
      <c r="R120" s="46">
        <f t="shared" si="35"/>
        <v>6.8258780000000005E-2</v>
      </c>
      <c r="S120" s="86">
        <v>1</v>
      </c>
      <c r="T120" s="30" t="s">
        <v>178</v>
      </c>
      <c r="W120" s="3"/>
      <c r="X120" s="3"/>
      <c r="Y120" s="3"/>
      <c r="Z120" s="3"/>
      <c r="AD120" s="1"/>
      <c r="AE120" s="1"/>
    </row>
    <row r="121" spans="1:31" ht="36.75" customHeight="1" x14ac:dyDescent="0.25">
      <c r="A121" s="28" t="s">
        <v>211</v>
      </c>
      <c r="B121" s="29" t="s">
        <v>262</v>
      </c>
      <c r="C121" s="32" t="s">
        <v>263</v>
      </c>
      <c r="D121" s="46">
        <v>2.7072000000000003</v>
      </c>
      <c r="E121" s="40">
        <v>1.73544319</v>
      </c>
      <c r="F121" s="46">
        <f t="shared" si="32"/>
        <v>0.97175681000000025</v>
      </c>
      <c r="G121" s="46">
        <f t="shared" si="33"/>
        <v>1.0272000000000001</v>
      </c>
      <c r="H121" s="46">
        <f t="shared" si="33"/>
        <v>0</v>
      </c>
      <c r="I121" s="46">
        <v>7.4999999999999997E-3</v>
      </c>
      <c r="J121" s="46">
        <v>0</v>
      </c>
      <c r="K121" s="46">
        <v>7.4999999999999997E-3</v>
      </c>
      <c r="L121" s="46">
        <v>0</v>
      </c>
      <c r="M121" s="46">
        <v>7.4999999999999997E-3</v>
      </c>
      <c r="N121" s="46">
        <v>0</v>
      </c>
      <c r="O121" s="46">
        <v>1.0047000000000001</v>
      </c>
      <c r="P121" s="46">
        <v>0</v>
      </c>
      <c r="Q121" s="46">
        <f t="shared" si="34"/>
        <v>0.97175681000000025</v>
      </c>
      <c r="R121" s="46">
        <f t="shared" si="35"/>
        <v>-1.4999999999999999E-2</v>
      </c>
      <c r="S121" s="86">
        <f>R121/(I121+K121)</f>
        <v>-1</v>
      </c>
      <c r="T121" s="30" t="s">
        <v>192</v>
      </c>
      <c r="W121" s="3"/>
      <c r="X121" s="3"/>
      <c r="Y121" s="3"/>
      <c r="Z121" s="3"/>
      <c r="AD121" s="1"/>
      <c r="AE121" s="1"/>
    </row>
    <row r="122" spans="1:31" ht="36" customHeight="1" x14ac:dyDescent="0.25">
      <c r="A122" s="28" t="s">
        <v>211</v>
      </c>
      <c r="B122" s="29" t="s">
        <v>264</v>
      </c>
      <c r="C122" s="32" t="s">
        <v>265</v>
      </c>
      <c r="D122" s="46">
        <v>4.7711999999999994</v>
      </c>
      <c r="E122" s="40">
        <v>1.8924299999999998</v>
      </c>
      <c r="F122" s="46">
        <f t="shared" si="32"/>
        <v>2.8787699999999994</v>
      </c>
      <c r="G122" s="46">
        <f t="shared" si="33"/>
        <v>2.8571999999999997</v>
      </c>
      <c r="H122" s="46">
        <f t="shared" si="33"/>
        <v>0</v>
      </c>
      <c r="I122" s="46">
        <v>0</v>
      </c>
      <c r="J122" s="46">
        <v>0</v>
      </c>
      <c r="K122" s="46">
        <v>0</v>
      </c>
      <c r="L122" s="46">
        <v>0</v>
      </c>
      <c r="M122" s="46">
        <v>0</v>
      </c>
      <c r="N122" s="46">
        <v>0</v>
      </c>
      <c r="O122" s="46">
        <v>2.8571999999999997</v>
      </c>
      <c r="P122" s="46">
        <v>0</v>
      </c>
      <c r="Q122" s="46">
        <f t="shared" si="34"/>
        <v>2.8787699999999994</v>
      </c>
      <c r="R122" s="46">
        <f t="shared" si="35"/>
        <v>0</v>
      </c>
      <c r="S122" s="86">
        <v>0</v>
      </c>
      <c r="T122" s="30" t="s">
        <v>32</v>
      </c>
      <c r="W122" s="3"/>
      <c r="X122" s="3"/>
      <c r="Y122" s="3"/>
      <c r="Z122" s="3"/>
      <c r="AD122" s="1"/>
      <c r="AE122" s="1"/>
    </row>
    <row r="123" spans="1:31" ht="31.5" customHeight="1" x14ac:dyDescent="0.25">
      <c r="A123" s="28" t="s">
        <v>211</v>
      </c>
      <c r="B123" s="29" t="s">
        <v>266</v>
      </c>
      <c r="C123" s="32" t="s">
        <v>267</v>
      </c>
      <c r="D123" s="46">
        <v>2.8571999999999997</v>
      </c>
      <c r="E123" s="40">
        <v>0</v>
      </c>
      <c r="F123" s="46">
        <f t="shared" si="32"/>
        <v>2.8571999999999997</v>
      </c>
      <c r="G123" s="46">
        <f t="shared" si="33"/>
        <v>2.8571999999999997</v>
      </c>
      <c r="H123" s="46">
        <f t="shared" si="33"/>
        <v>0</v>
      </c>
      <c r="I123" s="46">
        <v>0</v>
      </c>
      <c r="J123" s="46">
        <v>0</v>
      </c>
      <c r="K123" s="46">
        <v>0</v>
      </c>
      <c r="L123" s="46">
        <v>0</v>
      </c>
      <c r="M123" s="46">
        <v>0</v>
      </c>
      <c r="N123" s="46">
        <v>0</v>
      </c>
      <c r="O123" s="46">
        <v>2.8571999999999997</v>
      </c>
      <c r="P123" s="46">
        <v>0</v>
      </c>
      <c r="Q123" s="46">
        <f t="shared" si="34"/>
        <v>2.8571999999999997</v>
      </c>
      <c r="R123" s="46">
        <f t="shared" si="35"/>
        <v>0</v>
      </c>
      <c r="S123" s="86">
        <v>0</v>
      </c>
      <c r="T123" s="30" t="s">
        <v>32</v>
      </c>
      <c r="W123" s="3"/>
      <c r="X123" s="3"/>
      <c r="Y123" s="3"/>
      <c r="Z123" s="3"/>
      <c r="AD123" s="1"/>
      <c r="AE123" s="1"/>
    </row>
    <row r="124" spans="1:31" ht="31.5" customHeight="1" x14ac:dyDescent="0.25">
      <c r="A124" s="28" t="s">
        <v>211</v>
      </c>
      <c r="B124" s="29" t="s">
        <v>268</v>
      </c>
      <c r="C124" s="32" t="s">
        <v>269</v>
      </c>
      <c r="D124" s="46">
        <v>1.1556</v>
      </c>
      <c r="E124" s="40">
        <v>0</v>
      </c>
      <c r="F124" s="46">
        <f t="shared" si="32"/>
        <v>1.1556</v>
      </c>
      <c r="G124" s="46">
        <f t="shared" si="33"/>
        <v>1.1556</v>
      </c>
      <c r="H124" s="46">
        <f t="shared" si="33"/>
        <v>0.40382995000000022</v>
      </c>
      <c r="I124" s="46">
        <v>0</v>
      </c>
      <c r="J124" s="46">
        <v>0</v>
      </c>
      <c r="K124" s="46">
        <v>0</v>
      </c>
      <c r="L124" s="46">
        <v>0.40382995000000022</v>
      </c>
      <c r="M124" s="46">
        <v>0</v>
      </c>
      <c r="N124" s="46">
        <v>0</v>
      </c>
      <c r="O124" s="46">
        <v>1.1556</v>
      </c>
      <c r="P124" s="46">
        <v>0</v>
      </c>
      <c r="Q124" s="46">
        <f t="shared" si="34"/>
        <v>0.75177004999999975</v>
      </c>
      <c r="R124" s="46">
        <f t="shared" si="35"/>
        <v>0.40382995000000022</v>
      </c>
      <c r="S124" s="86">
        <v>1</v>
      </c>
      <c r="T124" s="30" t="s">
        <v>178</v>
      </c>
      <c r="W124" s="3"/>
      <c r="X124" s="3"/>
      <c r="Y124" s="3"/>
      <c r="Z124" s="3"/>
      <c r="AD124" s="1"/>
      <c r="AE124" s="1"/>
    </row>
    <row r="125" spans="1:31" ht="63" customHeight="1" x14ac:dyDescent="0.25">
      <c r="A125" s="28" t="s">
        <v>211</v>
      </c>
      <c r="B125" s="29" t="s">
        <v>270</v>
      </c>
      <c r="C125" s="32" t="s">
        <v>271</v>
      </c>
      <c r="D125" s="46">
        <v>2.8571999999999997</v>
      </c>
      <c r="E125" s="40">
        <v>0</v>
      </c>
      <c r="F125" s="46">
        <f t="shared" si="32"/>
        <v>2.8571999999999997</v>
      </c>
      <c r="G125" s="46">
        <f t="shared" si="33"/>
        <v>2.8571999999999997</v>
      </c>
      <c r="H125" s="46">
        <f t="shared" si="33"/>
        <v>0</v>
      </c>
      <c r="I125" s="46">
        <v>0</v>
      </c>
      <c r="J125" s="46">
        <v>0</v>
      </c>
      <c r="K125" s="46">
        <v>0</v>
      </c>
      <c r="L125" s="46">
        <v>0</v>
      </c>
      <c r="M125" s="46">
        <v>0</v>
      </c>
      <c r="N125" s="46">
        <v>0</v>
      </c>
      <c r="O125" s="46">
        <v>2.8571999999999997</v>
      </c>
      <c r="P125" s="46">
        <v>0</v>
      </c>
      <c r="Q125" s="46">
        <f t="shared" si="34"/>
        <v>2.8571999999999997</v>
      </c>
      <c r="R125" s="46">
        <f t="shared" si="35"/>
        <v>0</v>
      </c>
      <c r="S125" s="86">
        <v>0</v>
      </c>
      <c r="T125" s="30" t="s">
        <v>32</v>
      </c>
      <c r="W125" s="3"/>
      <c r="X125" s="3"/>
      <c r="Y125" s="3"/>
      <c r="Z125" s="3"/>
      <c r="AD125" s="1"/>
      <c r="AE125" s="1"/>
    </row>
    <row r="126" spans="1:31" ht="31.5" customHeight="1" x14ac:dyDescent="0.25">
      <c r="A126" s="28" t="s">
        <v>211</v>
      </c>
      <c r="B126" s="29" t="s">
        <v>272</v>
      </c>
      <c r="C126" s="32" t="s">
        <v>273</v>
      </c>
      <c r="D126" s="46">
        <v>2.5817999999999999</v>
      </c>
      <c r="E126" s="40">
        <v>2.5944231900000001</v>
      </c>
      <c r="F126" s="46">
        <f t="shared" si="32"/>
        <v>-1.2623190000000228E-2</v>
      </c>
      <c r="G126" s="46">
        <f t="shared" si="33"/>
        <v>0.2</v>
      </c>
      <c r="H126" s="46">
        <f t="shared" si="33"/>
        <v>0</v>
      </c>
      <c r="I126" s="46">
        <v>1.125E-2</v>
      </c>
      <c r="J126" s="46">
        <v>0</v>
      </c>
      <c r="K126" s="46">
        <v>1.125E-2</v>
      </c>
      <c r="L126" s="46">
        <v>0</v>
      </c>
      <c r="M126" s="46">
        <v>1.125E-2</v>
      </c>
      <c r="N126" s="46">
        <v>0</v>
      </c>
      <c r="O126" s="46">
        <v>0.16625000000000001</v>
      </c>
      <c r="P126" s="46">
        <v>0</v>
      </c>
      <c r="Q126" s="46">
        <f t="shared" si="34"/>
        <v>-1.2623190000000228E-2</v>
      </c>
      <c r="R126" s="46">
        <f t="shared" si="35"/>
        <v>-2.2499999999999999E-2</v>
      </c>
      <c r="S126" s="86">
        <f>R126/(I126+K126)</f>
        <v>-1</v>
      </c>
      <c r="T126" s="30" t="s">
        <v>192</v>
      </c>
      <c r="W126" s="3"/>
      <c r="X126" s="3"/>
      <c r="Y126" s="3"/>
      <c r="Z126" s="3"/>
      <c r="AD126" s="1"/>
      <c r="AE126" s="1"/>
    </row>
    <row r="127" spans="1:31" ht="31.5" customHeight="1" x14ac:dyDescent="0.25">
      <c r="A127" s="28" t="s">
        <v>211</v>
      </c>
      <c r="B127" s="29" t="s">
        <v>274</v>
      </c>
      <c r="C127" s="32" t="s">
        <v>275</v>
      </c>
      <c r="D127" s="46">
        <v>2.1471999999999998</v>
      </c>
      <c r="E127" s="40">
        <v>1.0670731800000002</v>
      </c>
      <c r="F127" s="46">
        <f t="shared" si="32"/>
        <v>1.0801268199999996</v>
      </c>
      <c r="G127" s="46">
        <f t="shared" si="33"/>
        <v>1.3423999999999998</v>
      </c>
      <c r="H127" s="46">
        <f t="shared" si="33"/>
        <v>0.44492232999999998</v>
      </c>
      <c r="I127" s="46">
        <v>5.4999999999999997E-3</v>
      </c>
      <c r="J127" s="46">
        <v>0</v>
      </c>
      <c r="K127" s="46">
        <v>0.19350000000000001</v>
      </c>
      <c r="L127" s="46">
        <v>0.44492232999999998</v>
      </c>
      <c r="M127" s="46">
        <v>0.24149999999999999</v>
      </c>
      <c r="N127" s="46">
        <v>0</v>
      </c>
      <c r="O127" s="46">
        <v>0.90189999999999981</v>
      </c>
      <c r="P127" s="46">
        <v>0</v>
      </c>
      <c r="Q127" s="46">
        <f t="shared" si="34"/>
        <v>0.63520448999999957</v>
      </c>
      <c r="R127" s="46">
        <f t="shared" si="35"/>
        <v>0.24592232999999997</v>
      </c>
      <c r="S127" s="86">
        <f>R127/(I127+K127)</f>
        <v>1.2357906030150752</v>
      </c>
      <c r="T127" s="30" t="s">
        <v>178</v>
      </c>
      <c r="W127" s="3"/>
      <c r="X127" s="3"/>
      <c r="Y127" s="3"/>
      <c r="Z127" s="3"/>
      <c r="AD127" s="1"/>
      <c r="AE127" s="1"/>
    </row>
    <row r="128" spans="1:31" ht="31.5" customHeight="1" x14ac:dyDescent="0.25">
      <c r="A128" s="28" t="s">
        <v>211</v>
      </c>
      <c r="B128" s="29" t="s">
        <v>276</v>
      </c>
      <c r="C128" s="32" t="s">
        <v>277</v>
      </c>
      <c r="D128" s="46">
        <v>2.9375999999999998</v>
      </c>
      <c r="E128" s="40">
        <v>0</v>
      </c>
      <c r="F128" s="46">
        <f t="shared" si="32"/>
        <v>2.9375999999999998</v>
      </c>
      <c r="G128" s="46">
        <f t="shared" si="33"/>
        <v>2.9375999999999998</v>
      </c>
      <c r="H128" s="46">
        <f t="shared" si="33"/>
        <v>0</v>
      </c>
      <c r="I128" s="46">
        <v>0</v>
      </c>
      <c r="J128" s="46">
        <v>0</v>
      </c>
      <c r="K128" s="46">
        <v>0</v>
      </c>
      <c r="L128" s="46">
        <v>0</v>
      </c>
      <c r="M128" s="46">
        <v>0</v>
      </c>
      <c r="N128" s="46">
        <v>0</v>
      </c>
      <c r="O128" s="46">
        <v>2.9375999999999998</v>
      </c>
      <c r="P128" s="46">
        <v>0</v>
      </c>
      <c r="Q128" s="46">
        <f t="shared" si="34"/>
        <v>2.9375999999999998</v>
      </c>
      <c r="R128" s="46">
        <f t="shared" si="35"/>
        <v>0</v>
      </c>
      <c r="S128" s="86">
        <v>0</v>
      </c>
      <c r="T128" s="30" t="s">
        <v>32</v>
      </c>
      <c r="W128" s="3"/>
      <c r="X128" s="3"/>
      <c r="Y128" s="3"/>
      <c r="Z128" s="3"/>
      <c r="AD128" s="1"/>
      <c r="AE128" s="1"/>
    </row>
    <row r="129" spans="1:31" ht="31.5" customHeight="1" x14ac:dyDescent="0.25">
      <c r="A129" s="28" t="s">
        <v>211</v>
      </c>
      <c r="B129" s="29" t="s">
        <v>278</v>
      </c>
      <c r="C129" s="32" t="s">
        <v>279</v>
      </c>
      <c r="D129" s="46">
        <v>2.9387999999999996</v>
      </c>
      <c r="E129" s="40">
        <v>0</v>
      </c>
      <c r="F129" s="46">
        <f t="shared" si="32"/>
        <v>2.9387999999999996</v>
      </c>
      <c r="G129" s="46">
        <f t="shared" si="33"/>
        <v>2.9387999999999996</v>
      </c>
      <c r="H129" s="46">
        <f t="shared" si="33"/>
        <v>0</v>
      </c>
      <c r="I129" s="46">
        <v>0</v>
      </c>
      <c r="J129" s="46">
        <v>0</v>
      </c>
      <c r="K129" s="46">
        <v>0</v>
      </c>
      <c r="L129" s="46">
        <v>0</v>
      </c>
      <c r="M129" s="46">
        <v>0</v>
      </c>
      <c r="N129" s="46">
        <v>0</v>
      </c>
      <c r="O129" s="46">
        <v>2.9387999999999996</v>
      </c>
      <c r="P129" s="46">
        <v>0</v>
      </c>
      <c r="Q129" s="46">
        <f t="shared" si="34"/>
        <v>2.9387999999999996</v>
      </c>
      <c r="R129" s="46">
        <f t="shared" si="35"/>
        <v>0</v>
      </c>
      <c r="S129" s="86">
        <v>0</v>
      </c>
      <c r="T129" s="30" t="s">
        <v>32</v>
      </c>
      <c r="W129" s="3"/>
      <c r="X129" s="3"/>
      <c r="Y129" s="3"/>
      <c r="Z129" s="3"/>
      <c r="AD129" s="1"/>
      <c r="AE129" s="1"/>
    </row>
    <row r="130" spans="1:31" ht="31.5" customHeight="1" x14ac:dyDescent="0.25">
      <c r="A130" s="28" t="s">
        <v>211</v>
      </c>
      <c r="B130" s="29" t="s">
        <v>280</v>
      </c>
      <c r="C130" s="32" t="s">
        <v>281</v>
      </c>
      <c r="D130" s="46">
        <v>2.9375999999999998</v>
      </c>
      <c r="E130" s="40">
        <v>0</v>
      </c>
      <c r="F130" s="46">
        <f t="shared" si="32"/>
        <v>2.9375999999999998</v>
      </c>
      <c r="G130" s="46">
        <f t="shared" si="33"/>
        <v>2.9375999999999998</v>
      </c>
      <c r="H130" s="46">
        <f t="shared" si="33"/>
        <v>0</v>
      </c>
      <c r="I130" s="46">
        <v>0</v>
      </c>
      <c r="J130" s="46">
        <v>0</v>
      </c>
      <c r="K130" s="46">
        <v>0</v>
      </c>
      <c r="L130" s="46">
        <v>0</v>
      </c>
      <c r="M130" s="46">
        <v>0</v>
      </c>
      <c r="N130" s="46">
        <v>0</v>
      </c>
      <c r="O130" s="46">
        <v>2.9375999999999998</v>
      </c>
      <c r="P130" s="46">
        <v>0</v>
      </c>
      <c r="Q130" s="46">
        <f t="shared" si="34"/>
        <v>2.9375999999999998</v>
      </c>
      <c r="R130" s="46">
        <f t="shared" si="35"/>
        <v>0</v>
      </c>
      <c r="S130" s="86">
        <v>0</v>
      </c>
      <c r="T130" s="30" t="s">
        <v>32</v>
      </c>
      <c r="W130" s="3"/>
      <c r="X130" s="3"/>
      <c r="Y130" s="3"/>
      <c r="Z130" s="3"/>
      <c r="AD130" s="1"/>
      <c r="AE130" s="1"/>
    </row>
    <row r="131" spans="1:31" ht="31.5" customHeight="1" x14ac:dyDescent="0.25">
      <c r="A131" s="28" t="s">
        <v>211</v>
      </c>
      <c r="B131" s="29" t="s">
        <v>282</v>
      </c>
      <c r="C131" s="32" t="s">
        <v>283</v>
      </c>
      <c r="D131" s="46">
        <v>3.3654000000000002</v>
      </c>
      <c r="E131" s="40">
        <v>2.5634331900000005</v>
      </c>
      <c r="F131" s="46">
        <f t="shared" si="32"/>
        <v>0.8019668099999997</v>
      </c>
      <c r="G131" s="46">
        <f t="shared" si="33"/>
        <v>1.0604</v>
      </c>
      <c r="H131" s="46">
        <f t="shared" si="33"/>
        <v>0</v>
      </c>
      <c r="I131" s="46">
        <v>1.125E-2</v>
      </c>
      <c r="J131" s="46">
        <v>0</v>
      </c>
      <c r="K131" s="46">
        <v>1.125E-2</v>
      </c>
      <c r="L131" s="46">
        <v>0</v>
      </c>
      <c r="M131" s="46">
        <v>1.125E-2</v>
      </c>
      <c r="N131" s="46">
        <v>0</v>
      </c>
      <c r="O131" s="46">
        <v>1.0266500000000001</v>
      </c>
      <c r="P131" s="46">
        <v>0</v>
      </c>
      <c r="Q131" s="46">
        <f t="shared" si="34"/>
        <v>0.8019668099999997</v>
      </c>
      <c r="R131" s="46">
        <f t="shared" si="35"/>
        <v>-2.2499999999999999E-2</v>
      </c>
      <c r="S131" s="86">
        <f>R131/(I131+K131)</f>
        <v>-1</v>
      </c>
      <c r="T131" s="30" t="s">
        <v>192</v>
      </c>
      <c r="W131" s="3"/>
      <c r="X131" s="3"/>
      <c r="Y131" s="3"/>
      <c r="Z131" s="3"/>
      <c r="AD131" s="1"/>
      <c r="AE131" s="1"/>
    </row>
    <row r="132" spans="1:31" ht="31.5" customHeight="1" x14ac:dyDescent="0.25">
      <c r="A132" s="28" t="s">
        <v>211</v>
      </c>
      <c r="B132" s="29" t="s">
        <v>284</v>
      </c>
      <c r="C132" s="32" t="s">
        <v>285</v>
      </c>
      <c r="D132" s="46">
        <v>1.0860000000000001</v>
      </c>
      <c r="E132" s="40">
        <v>1.0841900000000002</v>
      </c>
      <c r="F132" s="46">
        <f t="shared" si="32"/>
        <v>1.8099999999998673E-3</v>
      </c>
      <c r="G132" s="46">
        <f t="shared" si="33"/>
        <v>0.2</v>
      </c>
      <c r="H132" s="46">
        <f t="shared" si="33"/>
        <v>0</v>
      </c>
      <c r="I132" s="46">
        <v>0</v>
      </c>
      <c r="J132" s="46">
        <v>0</v>
      </c>
      <c r="K132" s="46">
        <v>0</v>
      </c>
      <c r="L132" s="46">
        <v>0</v>
      </c>
      <c r="M132" s="46">
        <v>0</v>
      </c>
      <c r="N132" s="46">
        <v>0</v>
      </c>
      <c r="O132" s="46">
        <v>0.2</v>
      </c>
      <c r="P132" s="46">
        <v>0</v>
      </c>
      <c r="Q132" s="46">
        <f t="shared" si="34"/>
        <v>1.8099999999998673E-3</v>
      </c>
      <c r="R132" s="46">
        <f t="shared" si="35"/>
        <v>0</v>
      </c>
      <c r="S132" s="86">
        <v>0</v>
      </c>
      <c r="T132" s="30" t="s">
        <v>32</v>
      </c>
      <c r="W132" s="3"/>
      <c r="X132" s="3"/>
      <c r="Y132" s="3"/>
      <c r="Z132" s="3"/>
      <c r="AD132" s="1"/>
      <c r="AE132" s="1"/>
    </row>
    <row r="133" spans="1:31" ht="31.5" customHeight="1" x14ac:dyDescent="0.25">
      <c r="A133" s="28" t="s">
        <v>211</v>
      </c>
      <c r="B133" s="29" t="s">
        <v>286</v>
      </c>
      <c r="C133" s="32" t="s">
        <v>287</v>
      </c>
      <c r="D133" s="46">
        <v>3.6647999999999996</v>
      </c>
      <c r="E133" s="46">
        <v>0</v>
      </c>
      <c r="F133" s="46">
        <f t="shared" si="32"/>
        <v>3.6647999999999996</v>
      </c>
      <c r="G133" s="46">
        <f t="shared" si="33"/>
        <v>3.6647999999999996</v>
      </c>
      <c r="H133" s="46">
        <f t="shared" si="33"/>
        <v>0</v>
      </c>
      <c r="I133" s="46">
        <v>0</v>
      </c>
      <c r="J133" s="46">
        <v>0</v>
      </c>
      <c r="K133" s="46">
        <v>0</v>
      </c>
      <c r="L133" s="46">
        <v>0</v>
      </c>
      <c r="M133" s="46">
        <v>0</v>
      </c>
      <c r="N133" s="46">
        <v>0</v>
      </c>
      <c r="O133" s="46">
        <v>3.6647999999999996</v>
      </c>
      <c r="P133" s="46">
        <v>0</v>
      </c>
      <c r="Q133" s="46">
        <f t="shared" si="34"/>
        <v>3.6647999999999996</v>
      </c>
      <c r="R133" s="46">
        <f t="shared" si="35"/>
        <v>0</v>
      </c>
      <c r="S133" s="86">
        <v>0</v>
      </c>
      <c r="T133" s="30" t="s">
        <v>32</v>
      </c>
      <c r="W133" s="3"/>
      <c r="X133" s="3"/>
      <c r="Y133" s="3"/>
      <c r="Z133" s="3"/>
      <c r="AD133" s="1"/>
      <c r="AE133" s="1"/>
    </row>
    <row r="134" spans="1:31" ht="62.25" customHeight="1" x14ac:dyDescent="0.25">
      <c r="A134" s="28" t="s">
        <v>211</v>
      </c>
      <c r="B134" s="29" t="s">
        <v>288</v>
      </c>
      <c r="C134" s="32" t="s">
        <v>289</v>
      </c>
      <c r="D134" s="46">
        <v>3.6647999999999996</v>
      </c>
      <c r="E134" s="40">
        <v>0</v>
      </c>
      <c r="F134" s="46">
        <f t="shared" si="32"/>
        <v>3.6647999999999996</v>
      </c>
      <c r="G134" s="46">
        <f t="shared" si="33"/>
        <v>3.6647999999999996</v>
      </c>
      <c r="H134" s="46">
        <f t="shared" si="33"/>
        <v>0.50071583999999991</v>
      </c>
      <c r="I134" s="46">
        <v>0</v>
      </c>
      <c r="J134" s="46">
        <v>0</v>
      </c>
      <c r="K134" s="46">
        <v>0</v>
      </c>
      <c r="L134" s="46">
        <v>0.50071583999999991</v>
      </c>
      <c r="M134" s="46">
        <v>0</v>
      </c>
      <c r="N134" s="46">
        <v>0</v>
      </c>
      <c r="O134" s="46">
        <v>3.6647999999999996</v>
      </c>
      <c r="P134" s="46">
        <v>0</v>
      </c>
      <c r="Q134" s="46">
        <f t="shared" si="34"/>
        <v>3.1640841599999998</v>
      </c>
      <c r="R134" s="46">
        <f t="shared" si="35"/>
        <v>0.50071583999999991</v>
      </c>
      <c r="S134" s="86">
        <v>1</v>
      </c>
      <c r="T134" s="30" t="s">
        <v>178</v>
      </c>
      <c r="W134" s="3"/>
      <c r="X134" s="3"/>
      <c r="Y134" s="3"/>
      <c r="Z134" s="3"/>
      <c r="AD134" s="1"/>
      <c r="AE134" s="1"/>
    </row>
    <row r="135" spans="1:31" ht="55.5" customHeight="1" x14ac:dyDescent="0.25">
      <c r="A135" s="28" t="s">
        <v>211</v>
      </c>
      <c r="B135" s="29" t="s">
        <v>290</v>
      </c>
      <c r="C135" s="32" t="s">
        <v>291</v>
      </c>
      <c r="D135" s="46">
        <v>3.6647999999999996</v>
      </c>
      <c r="E135" s="40">
        <v>0</v>
      </c>
      <c r="F135" s="46">
        <f t="shared" si="32"/>
        <v>3.6647999999999996</v>
      </c>
      <c r="G135" s="46">
        <f t="shared" si="33"/>
        <v>3.6647999999999996</v>
      </c>
      <c r="H135" s="46">
        <f t="shared" si="33"/>
        <v>0</v>
      </c>
      <c r="I135" s="46">
        <v>0</v>
      </c>
      <c r="J135" s="46">
        <v>0</v>
      </c>
      <c r="K135" s="46">
        <v>0</v>
      </c>
      <c r="L135" s="46">
        <v>0</v>
      </c>
      <c r="M135" s="46">
        <v>0</v>
      </c>
      <c r="N135" s="46">
        <v>0</v>
      </c>
      <c r="O135" s="46">
        <v>3.6647999999999996</v>
      </c>
      <c r="P135" s="46">
        <v>0</v>
      </c>
      <c r="Q135" s="46">
        <f t="shared" si="34"/>
        <v>3.6647999999999996</v>
      </c>
      <c r="R135" s="46">
        <f t="shared" si="35"/>
        <v>0</v>
      </c>
      <c r="S135" s="86">
        <v>0</v>
      </c>
      <c r="T135" s="30" t="s">
        <v>32</v>
      </c>
      <c r="W135" s="3"/>
      <c r="X135" s="3"/>
      <c r="Y135" s="3"/>
      <c r="Z135" s="3"/>
      <c r="AD135" s="1"/>
      <c r="AE135" s="1"/>
    </row>
    <row r="136" spans="1:31" ht="31.5" customHeight="1" x14ac:dyDescent="0.25">
      <c r="A136" s="28" t="s">
        <v>211</v>
      </c>
      <c r="B136" s="29" t="s">
        <v>292</v>
      </c>
      <c r="C136" s="32" t="s">
        <v>293</v>
      </c>
      <c r="D136" s="46">
        <v>47.769599999999997</v>
      </c>
      <c r="E136" s="40">
        <v>1.3006591000000001</v>
      </c>
      <c r="F136" s="46">
        <f t="shared" si="32"/>
        <v>46.4689409</v>
      </c>
      <c r="G136" s="46">
        <f t="shared" si="33"/>
        <v>39.769599999999997</v>
      </c>
      <c r="H136" s="46">
        <f t="shared" si="33"/>
        <v>0.30153024</v>
      </c>
      <c r="I136" s="46">
        <v>0</v>
      </c>
      <c r="J136" s="46">
        <v>0</v>
      </c>
      <c r="K136" s="46">
        <v>0</v>
      </c>
      <c r="L136" s="46">
        <v>0.30153024</v>
      </c>
      <c r="M136" s="46">
        <v>0.6</v>
      </c>
      <c r="N136" s="46">
        <v>0</v>
      </c>
      <c r="O136" s="46">
        <v>39.169599999999996</v>
      </c>
      <c r="P136" s="46">
        <v>0</v>
      </c>
      <c r="Q136" s="46">
        <f t="shared" si="34"/>
        <v>46.167410660000002</v>
      </c>
      <c r="R136" s="46">
        <f t="shared" si="35"/>
        <v>0.30153024</v>
      </c>
      <c r="S136" s="86">
        <v>1</v>
      </c>
      <c r="T136" s="30" t="s">
        <v>178</v>
      </c>
      <c r="W136" s="3"/>
      <c r="X136" s="3"/>
      <c r="Y136" s="3"/>
      <c r="Z136" s="3"/>
      <c r="AD136" s="1"/>
      <c r="AE136" s="1"/>
    </row>
    <row r="137" spans="1:31" ht="31.5" customHeight="1" x14ac:dyDescent="0.25">
      <c r="A137" s="28" t="s">
        <v>211</v>
      </c>
      <c r="B137" s="29" t="s">
        <v>294</v>
      </c>
      <c r="C137" s="32" t="s">
        <v>295</v>
      </c>
      <c r="D137" s="46">
        <v>271.81280000000004</v>
      </c>
      <c r="E137" s="40">
        <v>0</v>
      </c>
      <c r="F137" s="46">
        <f t="shared" si="32"/>
        <v>271.81280000000004</v>
      </c>
      <c r="G137" s="46">
        <f t="shared" si="33"/>
        <v>32</v>
      </c>
      <c r="H137" s="46">
        <f t="shared" si="33"/>
        <v>0</v>
      </c>
      <c r="I137" s="46">
        <v>0</v>
      </c>
      <c r="J137" s="46">
        <v>0</v>
      </c>
      <c r="K137" s="46">
        <v>0</v>
      </c>
      <c r="L137" s="46">
        <v>0</v>
      </c>
      <c r="M137" s="46">
        <v>0</v>
      </c>
      <c r="N137" s="46">
        <v>0</v>
      </c>
      <c r="O137" s="46">
        <v>32</v>
      </c>
      <c r="P137" s="46">
        <v>0</v>
      </c>
      <c r="Q137" s="46">
        <f t="shared" si="34"/>
        <v>271.81280000000004</v>
      </c>
      <c r="R137" s="46">
        <f t="shared" si="35"/>
        <v>0</v>
      </c>
      <c r="S137" s="86">
        <v>0</v>
      </c>
      <c r="T137" s="30" t="s">
        <v>32</v>
      </c>
      <c r="W137" s="3"/>
      <c r="X137" s="3"/>
      <c r="Y137" s="3"/>
      <c r="Z137" s="3"/>
      <c r="AD137" s="1"/>
      <c r="AE137" s="1"/>
    </row>
    <row r="138" spans="1:31" ht="47.25" customHeight="1" x14ac:dyDescent="0.25">
      <c r="A138" s="28" t="s">
        <v>211</v>
      </c>
      <c r="B138" s="29" t="s">
        <v>296</v>
      </c>
      <c r="C138" s="32" t="s">
        <v>297</v>
      </c>
      <c r="D138" s="46" t="s">
        <v>32</v>
      </c>
      <c r="E138" s="46" t="s">
        <v>32</v>
      </c>
      <c r="F138" s="46" t="s">
        <v>32</v>
      </c>
      <c r="G138" s="46" t="s">
        <v>32</v>
      </c>
      <c r="H138" s="46">
        <f t="shared" ref="H138:H180" si="36">J138+L138+N138+P138</f>
        <v>2.8747155299999996</v>
      </c>
      <c r="I138" s="46" t="s">
        <v>32</v>
      </c>
      <c r="J138" s="46">
        <v>0.11869199</v>
      </c>
      <c r="K138" s="46" t="s">
        <v>32</v>
      </c>
      <c r="L138" s="46">
        <v>2.7560235399999997</v>
      </c>
      <c r="M138" s="46" t="s">
        <v>32</v>
      </c>
      <c r="N138" s="46">
        <v>0</v>
      </c>
      <c r="O138" s="46" t="s">
        <v>32</v>
      </c>
      <c r="P138" s="46">
        <v>0</v>
      </c>
      <c r="Q138" s="46" t="s">
        <v>32</v>
      </c>
      <c r="R138" s="46" t="s">
        <v>32</v>
      </c>
      <c r="S138" s="86" t="s">
        <v>32</v>
      </c>
      <c r="T138" s="30" t="s">
        <v>298</v>
      </c>
      <c r="W138" s="3"/>
      <c r="X138" s="3"/>
      <c r="Y138" s="3"/>
      <c r="Z138" s="3"/>
      <c r="AD138" s="1"/>
      <c r="AE138" s="1"/>
    </row>
    <row r="139" spans="1:31" ht="31.5" customHeight="1" x14ac:dyDescent="0.25">
      <c r="A139" s="28" t="s">
        <v>211</v>
      </c>
      <c r="B139" s="29" t="s">
        <v>299</v>
      </c>
      <c r="C139" s="32" t="s">
        <v>300</v>
      </c>
      <c r="D139" s="46">
        <v>11.928892707999999</v>
      </c>
      <c r="E139" s="40">
        <v>2.3197590999999997</v>
      </c>
      <c r="F139" s="46">
        <f t="shared" ref="F139:F147" si="37">D139-E139</f>
        <v>9.6091336080000005</v>
      </c>
      <c r="G139" s="46">
        <f t="shared" ref="G139:G147" si="38">I139+K139+M139+O139</f>
        <v>8.8344940859999994</v>
      </c>
      <c r="H139" s="46">
        <f t="shared" si="36"/>
        <v>5.4336818000000005</v>
      </c>
      <c r="I139" s="46">
        <v>0</v>
      </c>
      <c r="J139" s="46">
        <v>0.22302650999999998</v>
      </c>
      <c r="K139" s="46">
        <v>0</v>
      </c>
      <c r="L139" s="46">
        <v>5.2106552900000001</v>
      </c>
      <c r="M139" s="46">
        <v>1.802</v>
      </c>
      <c r="N139" s="46">
        <v>0</v>
      </c>
      <c r="O139" s="46">
        <v>7.0324940859999998</v>
      </c>
      <c r="P139" s="46">
        <v>0</v>
      </c>
      <c r="Q139" s="46">
        <f t="shared" ref="Q139:Q147" si="39">F139-H139</f>
        <v>4.175451808</v>
      </c>
      <c r="R139" s="46">
        <f t="shared" ref="R139:R147" si="40">H139-(I139+K139)</f>
        <v>5.4336818000000005</v>
      </c>
      <c r="S139" s="86">
        <v>1</v>
      </c>
      <c r="T139" s="30" t="s">
        <v>178</v>
      </c>
      <c r="W139" s="3"/>
      <c r="X139" s="3"/>
      <c r="Y139" s="3"/>
      <c r="Z139" s="3"/>
      <c r="AD139" s="1"/>
      <c r="AE139" s="1"/>
    </row>
    <row r="140" spans="1:31" ht="41.25" customHeight="1" x14ac:dyDescent="0.25">
      <c r="A140" s="28" t="s">
        <v>211</v>
      </c>
      <c r="B140" s="29" t="s">
        <v>301</v>
      </c>
      <c r="C140" s="32" t="s">
        <v>302</v>
      </c>
      <c r="D140" s="46">
        <v>8.3108279439999997</v>
      </c>
      <c r="E140" s="40">
        <v>2.6879375400000001</v>
      </c>
      <c r="F140" s="46">
        <f t="shared" si="37"/>
        <v>5.6228904039999996</v>
      </c>
      <c r="G140" s="46">
        <f t="shared" si="38"/>
        <v>5.9783574740000001</v>
      </c>
      <c r="H140" s="46">
        <f t="shared" si="36"/>
        <v>3.98270225</v>
      </c>
      <c r="I140" s="46">
        <v>0</v>
      </c>
      <c r="J140" s="46">
        <v>0.17754233</v>
      </c>
      <c r="K140" s="46">
        <v>1.8351416900000004</v>
      </c>
      <c r="L140" s="46">
        <v>3.8051599199999999</v>
      </c>
      <c r="M140" s="46">
        <v>0</v>
      </c>
      <c r="N140" s="46">
        <v>0</v>
      </c>
      <c r="O140" s="46">
        <v>4.1432157839999997</v>
      </c>
      <c r="P140" s="46">
        <v>0</v>
      </c>
      <c r="Q140" s="46">
        <f t="shared" si="39"/>
        <v>1.6401881539999996</v>
      </c>
      <c r="R140" s="46">
        <f t="shared" si="40"/>
        <v>2.1475605599999996</v>
      </c>
      <c r="S140" s="86">
        <f>R140/(I140+K140)</f>
        <v>1.1702423696777327</v>
      </c>
      <c r="T140" s="30" t="s">
        <v>178</v>
      </c>
      <c r="W140" s="3"/>
      <c r="X140" s="3"/>
      <c r="Y140" s="3"/>
      <c r="Z140" s="3"/>
      <c r="AD140" s="1"/>
      <c r="AE140" s="1"/>
    </row>
    <row r="141" spans="1:31" ht="41.25" customHeight="1" x14ac:dyDescent="0.25">
      <c r="A141" s="28" t="s">
        <v>211</v>
      </c>
      <c r="B141" s="29" t="s">
        <v>303</v>
      </c>
      <c r="C141" s="32" t="s">
        <v>304</v>
      </c>
      <c r="D141" s="46">
        <v>11.910921382</v>
      </c>
      <c r="E141" s="40">
        <v>2.4884680699999997</v>
      </c>
      <c r="F141" s="46">
        <f t="shared" si="37"/>
        <v>9.422453312</v>
      </c>
      <c r="G141" s="46">
        <f t="shared" si="38"/>
        <v>8.8377528700000028</v>
      </c>
      <c r="H141" s="46">
        <f t="shared" si="36"/>
        <v>6.0953607300000003</v>
      </c>
      <c r="I141" s="46">
        <v>0</v>
      </c>
      <c r="J141" s="46">
        <v>0.91113009999999994</v>
      </c>
      <c r="K141" s="46">
        <v>2.0024416919999997</v>
      </c>
      <c r="L141" s="46">
        <v>5.1842306300000001</v>
      </c>
      <c r="M141" s="46">
        <v>0.48432422400000003</v>
      </c>
      <c r="N141" s="46">
        <v>0</v>
      </c>
      <c r="O141" s="46">
        <v>6.3509869540000023</v>
      </c>
      <c r="P141" s="46">
        <v>0</v>
      </c>
      <c r="Q141" s="46">
        <f t="shared" si="39"/>
        <v>3.3270925819999997</v>
      </c>
      <c r="R141" s="46">
        <f t="shared" si="40"/>
        <v>4.0929190380000007</v>
      </c>
      <c r="S141" s="86">
        <f>R141/(I141+K141)</f>
        <v>2.0439641535390094</v>
      </c>
      <c r="T141" s="30" t="s">
        <v>178</v>
      </c>
      <c r="W141" s="3"/>
      <c r="X141" s="3"/>
      <c r="Y141" s="3"/>
      <c r="Z141" s="3"/>
      <c r="AD141" s="1"/>
      <c r="AE141" s="1"/>
    </row>
    <row r="142" spans="1:31" ht="31.5" customHeight="1" x14ac:dyDescent="0.25">
      <c r="A142" s="28" t="s">
        <v>211</v>
      </c>
      <c r="B142" s="29" t="s">
        <v>305</v>
      </c>
      <c r="C142" s="32" t="s">
        <v>306</v>
      </c>
      <c r="D142" s="46">
        <v>8.263709261999999</v>
      </c>
      <c r="E142" s="40">
        <v>1.94688339</v>
      </c>
      <c r="F142" s="46">
        <f t="shared" si="37"/>
        <v>6.316825871999999</v>
      </c>
      <c r="G142" s="46">
        <f t="shared" si="38"/>
        <v>5.4783574860000002</v>
      </c>
      <c r="H142" s="46">
        <f t="shared" si="36"/>
        <v>3.79256891</v>
      </c>
      <c r="I142" s="46">
        <v>0</v>
      </c>
      <c r="J142" s="46">
        <v>0.15586772999999998</v>
      </c>
      <c r="K142" s="46">
        <v>0</v>
      </c>
      <c r="L142" s="46">
        <v>3.6367011800000002</v>
      </c>
      <c r="M142" s="46">
        <v>1.9142861400000002</v>
      </c>
      <c r="N142" s="46">
        <v>0</v>
      </c>
      <c r="O142" s="46">
        <v>3.564071346</v>
      </c>
      <c r="P142" s="46">
        <v>0</v>
      </c>
      <c r="Q142" s="46">
        <f t="shared" si="39"/>
        <v>2.524256961999999</v>
      </c>
      <c r="R142" s="46">
        <f t="shared" si="40"/>
        <v>3.79256891</v>
      </c>
      <c r="S142" s="86">
        <v>1</v>
      </c>
      <c r="T142" s="30" t="s">
        <v>178</v>
      </c>
      <c r="W142" s="3"/>
      <c r="X142" s="3"/>
      <c r="Y142" s="3"/>
      <c r="Z142" s="3"/>
      <c r="AD142" s="1"/>
      <c r="AE142" s="1"/>
    </row>
    <row r="143" spans="1:31" ht="31.5" customHeight="1" x14ac:dyDescent="0.25">
      <c r="A143" s="28" t="s">
        <v>211</v>
      </c>
      <c r="B143" s="29" t="s">
        <v>307</v>
      </c>
      <c r="C143" s="32" t="s">
        <v>308</v>
      </c>
      <c r="D143" s="46">
        <v>27.272478992</v>
      </c>
      <c r="E143" s="40">
        <v>2.6786240400000003</v>
      </c>
      <c r="F143" s="46">
        <f t="shared" si="37"/>
        <v>24.593854952000001</v>
      </c>
      <c r="G143" s="46">
        <f t="shared" si="38"/>
        <v>24.031079714000001</v>
      </c>
      <c r="H143" s="46">
        <f t="shared" si="36"/>
        <v>5.5878186000000003</v>
      </c>
      <c r="I143" s="46">
        <v>0</v>
      </c>
      <c r="J143" s="46">
        <v>0.37486226</v>
      </c>
      <c r="K143" s="46">
        <v>2.25</v>
      </c>
      <c r="L143" s="46">
        <v>5.2129563400000007</v>
      </c>
      <c r="M143" s="46">
        <v>0.49186102199999976</v>
      </c>
      <c r="N143" s="46">
        <v>0</v>
      </c>
      <c r="O143" s="46">
        <v>21.289218692000002</v>
      </c>
      <c r="P143" s="46">
        <v>0</v>
      </c>
      <c r="Q143" s="46">
        <f t="shared" si="39"/>
        <v>19.006036352000002</v>
      </c>
      <c r="R143" s="46">
        <f t="shared" si="40"/>
        <v>3.3378186000000003</v>
      </c>
      <c r="S143" s="86">
        <f>R143/(I143+K143)</f>
        <v>1.4834749333333335</v>
      </c>
      <c r="T143" s="30" t="s">
        <v>178</v>
      </c>
      <c r="W143" s="3"/>
      <c r="X143" s="3"/>
      <c r="Y143" s="3"/>
      <c r="Z143" s="3"/>
      <c r="AD143" s="1"/>
      <c r="AE143" s="1"/>
    </row>
    <row r="144" spans="1:31" ht="79.5" customHeight="1" x14ac:dyDescent="0.25">
      <c r="A144" s="28" t="s">
        <v>211</v>
      </c>
      <c r="B144" s="29" t="s">
        <v>309</v>
      </c>
      <c r="C144" s="32" t="s">
        <v>310</v>
      </c>
      <c r="D144" s="46">
        <v>0.64014480000000007</v>
      </c>
      <c r="E144" s="40">
        <v>0.13101826</v>
      </c>
      <c r="F144" s="46">
        <f t="shared" si="37"/>
        <v>0.50912654000000002</v>
      </c>
      <c r="G144" s="46">
        <f t="shared" si="38"/>
        <v>0.3701448</v>
      </c>
      <c r="H144" s="46">
        <f t="shared" si="36"/>
        <v>0</v>
      </c>
      <c r="I144" s="46">
        <v>0</v>
      </c>
      <c r="J144" s="46">
        <v>0</v>
      </c>
      <c r="K144" s="46">
        <v>0.161955612</v>
      </c>
      <c r="L144" s="46">
        <v>0</v>
      </c>
      <c r="M144" s="46">
        <v>0</v>
      </c>
      <c r="N144" s="46">
        <v>0</v>
      </c>
      <c r="O144" s="46">
        <v>0.208189188</v>
      </c>
      <c r="P144" s="46">
        <v>0</v>
      </c>
      <c r="Q144" s="46">
        <f t="shared" si="39"/>
        <v>0.50912654000000002</v>
      </c>
      <c r="R144" s="46">
        <f t="shared" si="40"/>
        <v>-0.161955612</v>
      </c>
      <c r="S144" s="86">
        <f>R144/(I144+K144)</f>
        <v>-1</v>
      </c>
      <c r="T144" s="30" t="s">
        <v>192</v>
      </c>
      <c r="W144" s="3"/>
      <c r="X144" s="3"/>
      <c r="Y144" s="3"/>
      <c r="Z144" s="3"/>
      <c r="AD144" s="1"/>
      <c r="AE144" s="1"/>
    </row>
    <row r="145" spans="1:31" ht="78.75" customHeight="1" x14ac:dyDescent="0.25">
      <c r="A145" s="28" t="s">
        <v>211</v>
      </c>
      <c r="B145" s="29" t="s">
        <v>311</v>
      </c>
      <c r="C145" s="32" t="s">
        <v>312</v>
      </c>
      <c r="D145" s="46">
        <v>0.85352640000000002</v>
      </c>
      <c r="E145" s="40">
        <v>0.13307620000000001</v>
      </c>
      <c r="F145" s="46">
        <f t="shared" si="37"/>
        <v>0.72045020000000004</v>
      </c>
      <c r="G145" s="46">
        <f t="shared" si="38"/>
        <v>0.3701448</v>
      </c>
      <c r="H145" s="46">
        <f t="shared" si="36"/>
        <v>7.6197216399999999</v>
      </c>
      <c r="I145" s="46">
        <v>0.16400000000000001</v>
      </c>
      <c r="J145" s="46">
        <v>4.0450110500000003</v>
      </c>
      <c r="K145" s="46">
        <v>0</v>
      </c>
      <c r="L145" s="46">
        <v>3.57471059</v>
      </c>
      <c r="M145" s="46">
        <v>0</v>
      </c>
      <c r="N145" s="46">
        <v>0</v>
      </c>
      <c r="O145" s="46">
        <v>0.20614479999999999</v>
      </c>
      <c r="P145" s="46">
        <v>0</v>
      </c>
      <c r="Q145" s="46">
        <f t="shared" si="39"/>
        <v>-6.8992714399999997</v>
      </c>
      <c r="R145" s="46">
        <f t="shared" si="40"/>
        <v>7.4557216400000001</v>
      </c>
      <c r="S145" s="86">
        <f>R145/(I145+K145)</f>
        <v>45.461717317073173</v>
      </c>
      <c r="T145" s="30" t="s">
        <v>178</v>
      </c>
      <c r="W145" s="3"/>
      <c r="X145" s="3"/>
      <c r="Y145" s="3"/>
      <c r="Z145" s="3"/>
      <c r="AD145" s="1"/>
      <c r="AE145" s="1"/>
    </row>
    <row r="146" spans="1:31" ht="78.75" customHeight="1" x14ac:dyDescent="0.25">
      <c r="A146" s="28" t="s">
        <v>211</v>
      </c>
      <c r="B146" s="29" t="s">
        <v>313</v>
      </c>
      <c r="C146" s="32" t="s">
        <v>314</v>
      </c>
      <c r="D146" s="46">
        <v>16.511187911999997</v>
      </c>
      <c r="E146" s="40">
        <v>9.5004336400000007</v>
      </c>
      <c r="F146" s="46">
        <f t="shared" si="37"/>
        <v>7.0107542719999962</v>
      </c>
      <c r="G146" s="46">
        <f t="shared" si="38"/>
        <v>3.302237582400001</v>
      </c>
      <c r="H146" s="46">
        <f t="shared" si="36"/>
        <v>0</v>
      </c>
      <c r="I146" s="46">
        <v>0</v>
      </c>
      <c r="J146" s="46">
        <v>0</v>
      </c>
      <c r="K146" s="46">
        <v>0</v>
      </c>
      <c r="L146" s="46">
        <v>0</v>
      </c>
      <c r="M146" s="46">
        <v>3.302237582400001</v>
      </c>
      <c r="N146" s="46">
        <v>0</v>
      </c>
      <c r="O146" s="46">
        <v>0</v>
      </c>
      <c r="P146" s="46">
        <v>0</v>
      </c>
      <c r="Q146" s="46">
        <f t="shared" si="39"/>
        <v>7.0107542719999962</v>
      </c>
      <c r="R146" s="46">
        <f t="shared" si="40"/>
        <v>0</v>
      </c>
      <c r="S146" s="86">
        <v>0</v>
      </c>
      <c r="T146" s="30" t="s">
        <v>32</v>
      </c>
      <c r="W146" s="3"/>
      <c r="X146" s="3"/>
      <c r="Y146" s="3"/>
      <c r="Z146" s="3"/>
      <c r="AD146" s="1"/>
      <c r="AE146" s="1"/>
    </row>
    <row r="147" spans="1:31" ht="63" customHeight="1" x14ac:dyDescent="0.25">
      <c r="A147" s="28" t="s">
        <v>211</v>
      </c>
      <c r="B147" s="29" t="s">
        <v>315</v>
      </c>
      <c r="C147" s="32" t="s">
        <v>316</v>
      </c>
      <c r="D147" s="46">
        <v>56.337913031999996</v>
      </c>
      <c r="E147" s="40">
        <v>0.31100871999999996</v>
      </c>
      <c r="F147" s="46">
        <f t="shared" si="37"/>
        <v>56.026904311999999</v>
      </c>
      <c r="G147" s="46">
        <f t="shared" si="38"/>
        <v>50.494586724000001</v>
      </c>
      <c r="H147" s="46">
        <f t="shared" si="36"/>
        <v>3.2829912799999996</v>
      </c>
      <c r="I147" s="46">
        <v>0</v>
      </c>
      <c r="J147" s="46">
        <v>3.2829912799999996</v>
      </c>
      <c r="K147" s="46">
        <v>0</v>
      </c>
      <c r="L147" s="46">
        <v>0</v>
      </c>
      <c r="M147" s="46">
        <v>0</v>
      </c>
      <c r="N147" s="46">
        <v>0</v>
      </c>
      <c r="O147" s="46">
        <v>50.494586724000001</v>
      </c>
      <c r="P147" s="46">
        <v>0</v>
      </c>
      <c r="Q147" s="46">
        <f t="shared" si="39"/>
        <v>52.743913032000002</v>
      </c>
      <c r="R147" s="46">
        <f t="shared" si="40"/>
        <v>3.2829912799999996</v>
      </c>
      <c r="S147" s="86">
        <v>1</v>
      </c>
      <c r="T147" s="30" t="s">
        <v>178</v>
      </c>
      <c r="W147" s="3"/>
      <c r="X147" s="3"/>
      <c r="Y147" s="3"/>
      <c r="Z147" s="3"/>
      <c r="AD147" s="1"/>
      <c r="AE147" s="1"/>
    </row>
    <row r="148" spans="1:31" ht="31.5" customHeight="1" x14ac:dyDescent="0.25">
      <c r="A148" s="28" t="s">
        <v>211</v>
      </c>
      <c r="B148" s="29" t="s">
        <v>317</v>
      </c>
      <c r="C148" s="32" t="s">
        <v>318</v>
      </c>
      <c r="D148" s="46" t="s">
        <v>32</v>
      </c>
      <c r="E148" s="46" t="s">
        <v>32</v>
      </c>
      <c r="F148" s="46" t="s">
        <v>32</v>
      </c>
      <c r="G148" s="46" t="s">
        <v>32</v>
      </c>
      <c r="H148" s="46">
        <f t="shared" si="36"/>
        <v>0.85214659999999998</v>
      </c>
      <c r="I148" s="46" t="s">
        <v>32</v>
      </c>
      <c r="J148" s="46">
        <v>0.85214659999999998</v>
      </c>
      <c r="K148" s="46" t="s">
        <v>32</v>
      </c>
      <c r="L148" s="46">
        <v>0</v>
      </c>
      <c r="M148" s="46" t="s">
        <v>32</v>
      </c>
      <c r="N148" s="46">
        <v>0</v>
      </c>
      <c r="O148" s="46" t="s">
        <v>32</v>
      </c>
      <c r="P148" s="46">
        <v>0</v>
      </c>
      <c r="Q148" s="46" t="s">
        <v>32</v>
      </c>
      <c r="R148" s="46" t="s">
        <v>32</v>
      </c>
      <c r="S148" s="86" t="s">
        <v>32</v>
      </c>
      <c r="T148" s="30" t="s">
        <v>319</v>
      </c>
      <c r="W148" s="3"/>
      <c r="X148" s="3"/>
      <c r="Y148" s="3"/>
      <c r="Z148" s="3"/>
      <c r="AD148" s="1"/>
      <c r="AE148" s="1"/>
    </row>
    <row r="149" spans="1:31" ht="31.5" customHeight="1" x14ac:dyDescent="0.25">
      <c r="A149" s="28" t="s">
        <v>211</v>
      </c>
      <c r="B149" s="29" t="s">
        <v>320</v>
      </c>
      <c r="C149" s="32" t="s">
        <v>321</v>
      </c>
      <c r="D149" s="46" t="s">
        <v>32</v>
      </c>
      <c r="E149" s="46" t="s">
        <v>32</v>
      </c>
      <c r="F149" s="46" t="s">
        <v>32</v>
      </c>
      <c r="G149" s="46" t="s">
        <v>32</v>
      </c>
      <c r="H149" s="46">
        <f t="shared" si="36"/>
        <v>0.1432039</v>
      </c>
      <c r="I149" s="46" t="s">
        <v>32</v>
      </c>
      <c r="J149" s="46">
        <v>0.1432039</v>
      </c>
      <c r="K149" s="46" t="s">
        <v>32</v>
      </c>
      <c r="L149" s="46">
        <v>0</v>
      </c>
      <c r="M149" s="46" t="s">
        <v>32</v>
      </c>
      <c r="N149" s="46">
        <v>0</v>
      </c>
      <c r="O149" s="46" t="s">
        <v>32</v>
      </c>
      <c r="P149" s="46">
        <v>0</v>
      </c>
      <c r="Q149" s="46" t="s">
        <v>32</v>
      </c>
      <c r="R149" s="46" t="s">
        <v>32</v>
      </c>
      <c r="S149" s="86" t="s">
        <v>32</v>
      </c>
      <c r="T149" s="30" t="s">
        <v>319</v>
      </c>
      <c r="W149" s="3"/>
      <c r="X149" s="3"/>
      <c r="Y149" s="3"/>
      <c r="Z149" s="3"/>
      <c r="AD149" s="1"/>
      <c r="AE149" s="1"/>
    </row>
    <row r="150" spans="1:31" ht="127.5" customHeight="1" x14ac:dyDescent="0.25">
      <c r="A150" s="28" t="s">
        <v>211</v>
      </c>
      <c r="B150" s="29" t="s">
        <v>322</v>
      </c>
      <c r="C150" s="32" t="s">
        <v>323</v>
      </c>
      <c r="D150" s="46" t="s">
        <v>32</v>
      </c>
      <c r="E150" s="46" t="s">
        <v>32</v>
      </c>
      <c r="F150" s="46" t="s">
        <v>32</v>
      </c>
      <c r="G150" s="46" t="s">
        <v>32</v>
      </c>
      <c r="H150" s="46">
        <f t="shared" si="36"/>
        <v>2.4381350199999998</v>
      </c>
      <c r="I150" s="46" t="s">
        <v>32</v>
      </c>
      <c r="J150" s="46">
        <v>0.45259097000000004</v>
      </c>
      <c r="K150" s="46" t="s">
        <v>32</v>
      </c>
      <c r="L150" s="46">
        <v>1.9855440499999999</v>
      </c>
      <c r="M150" s="46" t="s">
        <v>32</v>
      </c>
      <c r="N150" s="46">
        <v>0</v>
      </c>
      <c r="O150" s="46" t="s">
        <v>32</v>
      </c>
      <c r="P150" s="46">
        <v>0</v>
      </c>
      <c r="Q150" s="46" t="s">
        <v>32</v>
      </c>
      <c r="R150" s="46" t="s">
        <v>32</v>
      </c>
      <c r="S150" s="86" t="s">
        <v>32</v>
      </c>
      <c r="T150" s="30" t="s">
        <v>324</v>
      </c>
      <c r="W150" s="3"/>
      <c r="X150" s="3"/>
      <c r="Y150" s="3"/>
      <c r="Z150" s="3"/>
      <c r="AD150" s="1"/>
      <c r="AE150" s="1"/>
    </row>
    <row r="151" spans="1:31" ht="31.5" customHeight="1" x14ac:dyDescent="0.25">
      <c r="A151" s="28" t="s">
        <v>211</v>
      </c>
      <c r="B151" s="29" t="s">
        <v>325</v>
      </c>
      <c r="C151" s="32" t="s">
        <v>326</v>
      </c>
      <c r="D151" s="46" t="s">
        <v>32</v>
      </c>
      <c r="E151" s="46" t="s">
        <v>32</v>
      </c>
      <c r="F151" s="46" t="s">
        <v>32</v>
      </c>
      <c r="G151" s="46" t="s">
        <v>32</v>
      </c>
      <c r="H151" s="46">
        <f t="shared" si="36"/>
        <v>0.11000431000000001</v>
      </c>
      <c r="I151" s="46" t="s">
        <v>32</v>
      </c>
      <c r="J151" s="46">
        <v>0</v>
      </c>
      <c r="K151" s="46" t="s">
        <v>32</v>
      </c>
      <c r="L151" s="46">
        <v>0.11000431000000001</v>
      </c>
      <c r="M151" s="46" t="s">
        <v>32</v>
      </c>
      <c r="N151" s="46">
        <v>0</v>
      </c>
      <c r="O151" s="46" t="s">
        <v>32</v>
      </c>
      <c r="P151" s="46">
        <v>0</v>
      </c>
      <c r="Q151" s="46" t="s">
        <v>32</v>
      </c>
      <c r="R151" s="46" t="s">
        <v>32</v>
      </c>
      <c r="S151" s="86" t="s">
        <v>32</v>
      </c>
      <c r="T151" s="30" t="s">
        <v>327</v>
      </c>
      <c r="W151" s="3"/>
      <c r="X151" s="3"/>
      <c r="Y151" s="3"/>
      <c r="Z151" s="3"/>
      <c r="AD151" s="1"/>
      <c r="AE151" s="1"/>
    </row>
    <row r="152" spans="1:31" ht="31.5" customHeight="1" x14ac:dyDescent="0.25">
      <c r="A152" s="28" t="s">
        <v>211</v>
      </c>
      <c r="B152" s="29" t="s">
        <v>328</v>
      </c>
      <c r="C152" s="32" t="s">
        <v>329</v>
      </c>
      <c r="D152" s="46" t="s">
        <v>32</v>
      </c>
      <c r="E152" s="46" t="s">
        <v>32</v>
      </c>
      <c r="F152" s="46" t="s">
        <v>32</v>
      </c>
      <c r="G152" s="46" t="s">
        <v>32</v>
      </c>
      <c r="H152" s="46">
        <f t="shared" si="36"/>
        <v>0.35928479000000002</v>
      </c>
      <c r="I152" s="46" t="s">
        <v>32</v>
      </c>
      <c r="J152" s="46">
        <v>6.8495300000000012E-3</v>
      </c>
      <c r="K152" s="46" t="s">
        <v>32</v>
      </c>
      <c r="L152" s="46">
        <v>0.35243526000000003</v>
      </c>
      <c r="M152" s="46" t="s">
        <v>32</v>
      </c>
      <c r="N152" s="46">
        <v>0</v>
      </c>
      <c r="O152" s="46" t="s">
        <v>32</v>
      </c>
      <c r="P152" s="46">
        <v>0</v>
      </c>
      <c r="Q152" s="46" t="s">
        <v>32</v>
      </c>
      <c r="R152" s="46" t="s">
        <v>32</v>
      </c>
      <c r="S152" s="86" t="s">
        <v>32</v>
      </c>
      <c r="T152" s="30" t="s">
        <v>75</v>
      </c>
      <c r="W152" s="3"/>
      <c r="X152" s="3"/>
      <c r="Y152" s="3"/>
      <c r="Z152" s="3"/>
      <c r="AD152" s="1"/>
      <c r="AE152" s="1"/>
    </row>
    <row r="153" spans="1:31" ht="47.25" customHeight="1" x14ac:dyDescent="0.25">
      <c r="A153" s="28" t="s">
        <v>211</v>
      </c>
      <c r="B153" s="29" t="s">
        <v>330</v>
      </c>
      <c r="C153" s="32" t="s">
        <v>331</v>
      </c>
      <c r="D153" s="46" t="s">
        <v>32</v>
      </c>
      <c r="E153" s="46" t="s">
        <v>32</v>
      </c>
      <c r="F153" s="46" t="s">
        <v>32</v>
      </c>
      <c r="G153" s="46" t="s">
        <v>32</v>
      </c>
      <c r="H153" s="46">
        <f t="shared" si="36"/>
        <v>0.41649435000000001</v>
      </c>
      <c r="I153" s="46" t="s">
        <v>32</v>
      </c>
      <c r="J153" s="46">
        <v>0.41649435000000001</v>
      </c>
      <c r="K153" s="46" t="s">
        <v>32</v>
      </c>
      <c r="L153" s="46">
        <v>0</v>
      </c>
      <c r="M153" s="46" t="s">
        <v>32</v>
      </c>
      <c r="N153" s="46">
        <v>0</v>
      </c>
      <c r="O153" s="46" t="s">
        <v>32</v>
      </c>
      <c r="P153" s="46">
        <v>0</v>
      </c>
      <c r="Q153" s="46" t="s">
        <v>32</v>
      </c>
      <c r="R153" s="46" t="s">
        <v>32</v>
      </c>
      <c r="S153" s="86" t="s">
        <v>32</v>
      </c>
      <c r="T153" s="30" t="s">
        <v>332</v>
      </c>
      <c r="W153" s="3"/>
      <c r="X153" s="3"/>
      <c r="Y153" s="3"/>
      <c r="Z153" s="3"/>
      <c r="AD153" s="1"/>
      <c r="AE153" s="1"/>
    </row>
    <row r="154" spans="1:31" ht="63" customHeight="1" x14ac:dyDescent="0.25">
      <c r="A154" s="28" t="s">
        <v>211</v>
      </c>
      <c r="B154" s="29" t="s">
        <v>333</v>
      </c>
      <c r="C154" s="32" t="s">
        <v>334</v>
      </c>
      <c r="D154" s="46" t="s">
        <v>32</v>
      </c>
      <c r="E154" s="40" t="s">
        <v>32</v>
      </c>
      <c r="F154" s="46" t="s">
        <v>32</v>
      </c>
      <c r="G154" s="46" t="s">
        <v>32</v>
      </c>
      <c r="H154" s="46">
        <f t="shared" si="36"/>
        <v>0.79012057000000002</v>
      </c>
      <c r="I154" s="46" t="s">
        <v>32</v>
      </c>
      <c r="J154" s="46">
        <v>0.43308019000000003</v>
      </c>
      <c r="K154" s="46" t="s">
        <v>32</v>
      </c>
      <c r="L154" s="46">
        <v>0.35704038000000005</v>
      </c>
      <c r="M154" s="46" t="s">
        <v>32</v>
      </c>
      <c r="N154" s="46">
        <v>0</v>
      </c>
      <c r="O154" s="88" t="s">
        <v>32</v>
      </c>
      <c r="P154" s="46">
        <v>0</v>
      </c>
      <c r="Q154" s="46" t="s">
        <v>32</v>
      </c>
      <c r="R154" s="46" t="s">
        <v>32</v>
      </c>
      <c r="S154" s="86" t="s">
        <v>32</v>
      </c>
      <c r="T154" s="30" t="s">
        <v>120</v>
      </c>
      <c r="W154" s="3"/>
      <c r="X154" s="3"/>
      <c r="Y154" s="3"/>
      <c r="Z154" s="3"/>
      <c r="AD154" s="1"/>
      <c r="AE154" s="1"/>
    </row>
    <row r="155" spans="1:31" ht="146.25" customHeight="1" x14ac:dyDescent="0.25">
      <c r="A155" s="28" t="s">
        <v>211</v>
      </c>
      <c r="B155" s="29" t="s">
        <v>335</v>
      </c>
      <c r="C155" s="32" t="s">
        <v>336</v>
      </c>
      <c r="D155" s="46">
        <v>125.18117841199999</v>
      </c>
      <c r="E155" s="40">
        <v>0</v>
      </c>
      <c r="F155" s="46">
        <f t="shared" ref="F155:F162" si="41">D155-E155</f>
        <v>125.18117841199999</v>
      </c>
      <c r="G155" s="46">
        <f t="shared" ref="G155:G162" si="42">I155+K155+M155+O155</f>
        <v>1.62</v>
      </c>
      <c r="H155" s="46">
        <f t="shared" si="36"/>
        <v>0</v>
      </c>
      <c r="I155" s="46">
        <v>0</v>
      </c>
      <c r="J155" s="46">
        <v>0</v>
      </c>
      <c r="K155" s="46">
        <v>0</v>
      </c>
      <c r="L155" s="46">
        <v>0</v>
      </c>
      <c r="M155" s="46">
        <v>0</v>
      </c>
      <c r="N155" s="46">
        <v>0</v>
      </c>
      <c r="O155" s="46">
        <v>1.62</v>
      </c>
      <c r="P155" s="46">
        <v>0</v>
      </c>
      <c r="Q155" s="46">
        <f t="shared" ref="Q155:Q162" si="43">F155-H155</f>
        <v>125.18117841199999</v>
      </c>
      <c r="R155" s="46">
        <f t="shared" ref="R155:R162" si="44">H155-(I155+K155)</f>
        <v>0</v>
      </c>
      <c r="S155" s="86">
        <v>0</v>
      </c>
      <c r="T155" s="30" t="s">
        <v>32</v>
      </c>
      <c r="W155" s="3"/>
      <c r="X155" s="3"/>
      <c r="Y155" s="3"/>
      <c r="Z155" s="3"/>
      <c r="AD155" s="1"/>
      <c r="AE155" s="1"/>
    </row>
    <row r="156" spans="1:31" ht="31.5" customHeight="1" x14ac:dyDescent="0.25">
      <c r="A156" s="28" t="s">
        <v>211</v>
      </c>
      <c r="B156" s="29" t="s">
        <v>337</v>
      </c>
      <c r="C156" s="32" t="s">
        <v>338</v>
      </c>
      <c r="D156" s="46">
        <v>77.625529599999993</v>
      </c>
      <c r="E156" s="40">
        <v>3.2485529999999998</v>
      </c>
      <c r="F156" s="46">
        <f t="shared" si="41"/>
        <v>74.376976599999992</v>
      </c>
      <c r="G156" s="46">
        <f t="shared" si="42"/>
        <v>7.3250000000000028</v>
      </c>
      <c r="H156" s="46">
        <f t="shared" si="36"/>
        <v>0</v>
      </c>
      <c r="I156" s="46">
        <v>0</v>
      </c>
      <c r="J156" s="46">
        <v>0</v>
      </c>
      <c r="K156" s="46">
        <v>0</v>
      </c>
      <c r="L156" s="46">
        <v>0</v>
      </c>
      <c r="M156" s="46">
        <v>0</v>
      </c>
      <c r="N156" s="46">
        <v>0</v>
      </c>
      <c r="O156" s="46">
        <v>7.3250000000000028</v>
      </c>
      <c r="P156" s="46">
        <v>0</v>
      </c>
      <c r="Q156" s="46">
        <f t="shared" si="43"/>
        <v>74.376976599999992</v>
      </c>
      <c r="R156" s="46">
        <f t="shared" si="44"/>
        <v>0</v>
      </c>
      <c r="S156" s="86">
        <v>0</v>
      </c>
      <c r="T156" s="30" t="s">
        <v>32</v>
      </c>
      <c r="W156" s="3"/>
      <c r="X156" s="3"/>
      <c r="Y156" s="3"/>
      <c r="Z156" s="3"/>
      <c r="AD156" s="1"/>
      <c r="AE156" s="1"/>
    </row>
    <row r="157" spans="1:31" ht="31.5" customHeight="1" x14ac:dyDescent="0.25">
      <c r="A157" s="28" t="s">
        <v>211</v>
      </c>
      <c r="B157" s="29" t="s">
        <v>339</v>
      </c>
      <c r="C157" s="32" t="s">
        <v>340</v>
      </c>
      <c r="D157" s="85">
        <v>8.1424758439999998</v>
      </c>
      <c r="E157" s="40">
        <v>2.0105127899999999</v>
      </c>
      <c r="F157" s="46">
        <f t="shared" si="41"/>
        <v>6.1319630539999999</v>
      </c>
      <c r="G157" s="46">
        <f t="shared" si="42"/>
        <v>5.4753023480000005</v>
      </c>
      <c r="H157" s="46">
        <f t="shared" si="36"/>
        <v>5.217435899999999</v>
      </c>
      <c r="I157" s="46">
        <v>0</v>
      </c>
      <c r="J157" s="46">
        <v>0.29500003000000002</v>
      </c>
      <c r="K157" s="46">
        <v>1.6766421480000002</v>
      </c>
      <c r="L157" s="46">
        <v>4.9224358699999993</v>
      </c>
      <c r="M157" s="46">
        <v>0.53600000000000003</v>
      </c>
      <c r="N157" s="46">
        <v>0</v>
      </c>
      <c r="O157" s="46">
        <v>3.2626602</v>
      </c>
      <c r="P157" s="46">
        <v>0</v>
      </c>
      <c r="Q157" s="46">
        <f t="shared" si="43"/>
        <v>0.91452715400000084</v>
      </c>
      <c r="R157" s="46">
        <f t="shared" si="44"/>
        <v>3.540793751999999</v>
      </c>
      <c r="S157" s="86">
        <f>R157/(I157+K157)</f>
        <v>2.1118363010399515</v>
      </c>
      <c r="T157" s="30" t="s">
        <v>178</v>
      </c>
      <c r="W157" s="3"/>
      <c r="X157" s="3"/>
      <c r="Y157" s="3"/>
      <c r="Z157" s="3"/>
      <c r="AD157" s="1"/>
      <c r="AE157" s="1"/>
    </row>
    <row r="158" spans="1:31" ht="31.5" customHeight="1" x14ac:dyDescent="0.25">
      <c r="A158" s="28" t="s">
        <v>211</v>
      </c>
      <c r="B158" s="29" t="s">
        <v>341</v>
      </c>
      <c r="C158" s="32" t="s">
        <v>342</v>
      </c>
      <c r="D158" s="46">
        <v>11.930775584000001</v>
      </c>
      <c r="E158" s="40">
        <v>2.2322019600000003</v>
      </c>
      <c r="F158" s="46">
        <f t="shared" si="41"/>
        <v>9.6985736240000016</v>
      </c>
      <c r="G158" s="46">
        <f t="shared" si="42"/>
        <v>8.8351050960000013</v>
      </c>
      <c r="H158" s="46">
        <f t="shared" si="36"/>
        <v>5.9632921900000007</v>
      </c>
      <c r="I158" s="46">
        <v>0</v>
      </c>
      <c r="J158" s="46">
        <v>0.18407973000000002</v>
      </c>
      <c r="K158" s="46">
        <v>1.8395419200000001</v>
      </c>
      <c r="L158" s="46">
        <v>5.779212460000001</v>
      </c>
      <c r="M158" s="46">
        <v>0.57764070000000001</v>
      </c>
      <c r="N158" s="46">
        <v>0</v>
      </c>
      <c r="O158" s="46">
        <v>6.4179224760000011</v>
      </c>
      <c r="P158" s="46">
        <v>0</v>
      </c>
      <c r="Q158" s="46">
        <f t="shared" si="43"/>
        <v>3.7352814340000009</v>
      </c>
      <c r="R158" s="46">
        <f t="shared" si="44"/>
        <v>4.1237502700000004</v>
      </c>
      <c r="S158" s="86">
        <f>R158/(I158+K158)</f>
        <v>2.2417267174862752</v>
      </c>
      <c r="T158" s="30" t="s">
        <v>178</v>
      </c>
      <c r="W158" s="3"/>
      <c r="X158" s="3"/>
      <c r="Y158" s="3"/>
      <c r="Z158" s="3"/>
      <c r="AD158" s="1"/>
      <c r="AE158" s="1"/>
    </row>
    <row r="159" spans="1:31" ht="31.5" customHeight="1" x14ac:dyDescent="0.25">
      <c r="A159" s="28" t="s">
        <v>211</v>
      </c>
      <c r="B159" s="29" t="s">
        <v>343</v>
      </c>
      <c r="C159" s="32" t="s">
        <v>344</v>
      </c>
      <c r="D159" s="85">
        <v>8.3699437259999989</v>
      </c>
      <c r="E159" s="40">
        <v>2.8761247600000002</v>
      </c>
      <c r="F159" s="46">
        <f t="shared" si="41"/>
        <v>5.4938189659999992</v>
      </c>
      <c r="G159" s="46">
        <f t="shared" si="42"/>
        <v>5.478561172</v>
      </c>
      <c r="H159" s="46">
        <f t="shared" si="36"/>
        <v>13.365044909999998</v>
      </c>
      <c r="I159" s="46">
        <v>0</v>
      </c>
      <c r="J159" s="46">
        <v>0.31508287000000001</v>
      </c>
      <c r="K159" s="46">
        <v>1.9181341759999997</v>
      </c>
      <c r="L159" s="46">
        <v>13.049962039999999</v>
      </c>
      <c r="M159" s="46">
        <v>0.37795378599999996</v>
      </c>
      <c r="N159" s="46">
        <v>0</v>
      </c>
      <c r="O159" s="46">
        <v>3.1824732100000004</v>
      </c>
      <c r="P159" s="46">
        <v>0</v>
      </c>
      <c r="Q159" s="46">
        <f t="shared" si="43"/>
        <v>-7.871225943999999</v>
      </c>
      <c r="R159" s="46">
        <f t="shared" si="44"/>
        <v>11.446910733999999</v>
      </c>
      <c r="S159" s="86">
        <f>R159/(I159+K159)</f>
        <v>5.9677320164697392</v>
      </c>
      <c r="T159" s="30" t="s">
        <v>345</v>
      </c>
      <c r="W159" s="3"/>
      <c r="X159" s="3"/>
      <c r="Y159" s="3"/>
      <c r="Z159" s="3"/>
      <c r="AD159" s="1"/>
      <c r="AE159" s="1"/>
    </row>
    <row r="160" spans="1:31" ht="63" customHeight="1" x14ac:dyDescent="0.25">
      <c r="A160" s="28" t="s">
        <v>211</v>
      </c>
      <c r="B160" s="29" t="s">
        <v>346</v>
      </c>
      <c r="C160" s="32" t="s">
        <v>347</v>
      </c>
      <c r="D160" s="46">
        <v>311.83455887099996</v>
      </c>
      <c r="E160" s="40">
        <v>61.549610330000007</v>
      </c>
      <c r="F160" s="46">
        <f t="shared" si="41"/>
        <v>250.28494854099995</v>
      </c>
      <c r="G160" s="46">
        <f t="shared" si="42"/>
        <v>19.079110218</v>
      </c>
      <c r="H160" s="46">
        <f t="shared" si="36"/>
        <v>0.13295214999999999</v>
      </c>
      <c r="I160" s="46">
        <v>0</v>
      </c>
      <c r="J160" s="46">
        <v>0</v>
      </c>
      <c r="K160" s="46">
        <v>0</v>
      </c>
      <c r="L160" s="46">
        <v>0.13295214999999999</v>
      </c>
      <c r="M160" s="46">
        <v>0</v>
      </c>
      <c r="N160" s="46">
        <v>0</v>
      </c>
      <c r="O160" s="46">
        <v>19.079110218</v>
      </c>
      <c r="P160" s="46">
        <v>0</v>
      </c>
      <c r="Q160" s="46">
        <f t="shared" si="43"/>
        <v>250.15199639099995</v>
      </c>
      <c r="R160" s="46">
        <f t="shared" si="44"/>
        <v>0.13295214999999999</v>
      </c>
      <c r="S160" s="86">
        <v>1</v>
      </c>
      <c r="T160" s="30" t="s">
        <v>348</v>
      </c>
      <c r="W160" s="3"/>
      <c r="X160" s="3"/>
      <c r="Y160" s="3"/>
      <c r="Z160" s="3"/>
      <c r="AD160" s="1"/>
      <c r="AE160" s="1"/>
    </row>
    <row r="161" spans="1:31" ht="31.5" customHeight="1" x14ac:dyDescent="0.25">
      <c r="A161" s="28" t="s">
        <v>211</v>
      </c>
      <c r="B161" s="31" t="s">
        <v>349</v>
      </c>
      <c r="C161" s="32" t="s">
        <v>350</v>
      </c>
      <c r="D161" s="46">
        <v>63.124838353999998</v>
      </c>
      <c r="E161" s="40">
        <v>11.453471840000001</v>
      </c>
      <c r="F161" s="46">
        <f t="shared" si="41"/>
        <v>51.671366513999999</v>
      </c>
      <c r="G161" s="46">
        <f t="shared" si="42"/>
        <v>9.9519361079999999</v>
      </c>
      <c r="H161" s="46">
        <f t="shared" si="36"/>
        <v>9.80741409</v>
      </c>
      <c r="I161" s="46">
        <v>0.84624728999999999</v>
      </c>
      <c r="J161" s="46">
        <v>2.4467549999999998E-2</v>
      </c>
      <c r="K161" s="46">
        <v>0</v>
      </c>
      <c r="L161" s="46">
        <v>9.7829465399999993</v>
      </c>
      <c r="M161" s="46">
        <v>0.94099999999999995</v>
      </c>
      <c r="N161" s="46">
        <v>0</v>
      </c>
      <c r="O161" s="46">
        <v>8.1646888180000001</v>
      </c>
      <c r="P161" s="46">
        <v>0</v>
      </c>
      <c r="Q161" s="46">
        <f t="shared" si="43"/>
        <v>41.863952423999997</v>
      </c>
      <c r="R161" s="46">
        <f t="shared" si="44"/>
        <v>8.9611668000000009</v>
      </c>
      <c r="S161" s="86">
        <f>R161/(I161+K161)</f>
        <v>10.589300439591364</v>
      </c>
      <c r="T161" s="30" t="s">
        <v>178</v>
      </c>
      <c r="W161" s="3"/>
      <c r="X161" s="3"/>
      <c r="Y161" s="3"/>
      <c r="Z161" s="3"/>
      <c r="AD161" s="1"/>
      <c r="AE161" s="1"/>
    </row>
    <row r="162" spans="1:31" ht="31.5" customHeight="1" x14ac:dyDescent="0.25">
      <c r="A162" s="28" t="s">
        <v>211</v>
      </c>
      <c r="B162" s="31" t="s">
        <v>351</v>
      </c>
      <c r="C162" s="32" t="s">
        <v>352</v>
      </c>
      <c r="D162" s="46">
        <v>87.647811896000007</v>
      </c>
      <c r="E162" s="40">
        <v>62.844588700000003</v>
      </c>
      <c r="F162" s="46">
        <f t="shared" si="41"/>
        <v>24.803223196000005</v>
      </c>
      <c r="G162" s="46">
        <f t="shared" si="42"/>
        <v>16.459697252000002</v>
      </c>
      <c r="H162" s="46">
        <f t="shared" si="36"/>
        <v>13.82533424</v>
      </c>
      <c r="I162" s="46">
        <v>0</v>
      </c>
      <c r="J162" s="46">
        <v>6.0830194400000002</v>
      </c>
      <c r="K162" s="46">
        <v>16.459697252000002</v>
      </c>
      <c r="L162" s="46">
        <v>7.7423147999999999</v>
      </c>
      <c r="M162" s="46">
        <v>0</v>
      </c>
      <c r="N162" s="46">
        <v>0</v>
      </c>
      <c r="O162" s="46">
        <v>0</v>
      </c>
      <c r="P162" s="46">
        <v>0</v>
      </c>
      <c r="Q162" s="46">
        <f t="shared" si="43"/>
        <v>10.977888956000005</v>
      </c>
      <c r="R162" s="46">
        <f t="shared" si="44"/>
        <v>-2.6343630120000014</v>
      </c>
      <c r="S162" s="86">
        <f>R162/(I162+K162)</f>
        <v>-0.16004929930773196</v>
      </c>
      <c r="T162" s="40" t="s">
        <v>178</v>
      </c>
      <c r="W162" s="3"/>
      <c r="X162" s="3"/>
      <c r="Y162" s="3"/>
      <c r="Z162" s="3"/>
      <c r="AD162" s="1"/>
      <c r="AE162" s="1"/>
    </row>
    <row r="163" spans="1:31" ht="47.25" customHeight="1" x14ac:dyDescent="0.25">
      <c r="A163" s="89" t="s">
        <v>211</v>
      </c>
      <c r="B163" s="96" t="s">
        <v>353</v>
      </c>
      <c r="C163" s="91" t="s">
        <v>354</v>
      </c>
      <c r="D163" s="46" t="s">
        <v>32</v>
      </c>
      <c r="E163" s="40" t="s">
        <v>32</v>
      </c>
      <c r="F163" s="46" t="s">
        <v>32</v>
      </c>
      <c r="G163" s="46" t="s">
        <v>32</v>
      </c>
      <c r="H163" s="46">
        <f t="shared" si="36"/>
        <v>17.25137501</v>
      </c>
      <c r="I163" s="46" t="s">
        <v>32</v>
      </c>
      <c r="J163" s="92">
        <v>0</v>
      </c>
      <c r="K163" s="46" t="s">
        <v>32</v>
      </c>
      <c r="L163" s="46">
        <v>17.25137501</v>
      </c>
      <c r="M163" s="46" t="s">
        <v>32</v>
      </c>
      <c r="N163" s="46">
        <v>0</v>
      </c>
      <c r="O163" s="46" t="s">
        <v>32</v>
      </c>
      <c r="P163" s="46">
        <v>0</v>
      </c>
      <c r="Q163" s="46" t="s">
        <v>32</v>
      </c>
      <c r="R163" s="46" t="s">
        <v>32</v>
      </c>
      <c r="S163" s="86" t="s">
        <v>32</v>
      </c>
      <c r="T163" s="40" t="s">
        <v>355</v>
      </c>
      <c r="W163" s="3"/>
      <c r="X163" s="3"/>
      <c r="Y163" s="3"/>
      <c r="Z163" s="3"/>
      <c r="AD163" s="1"/>
      <c r="AE163" s="1"/>
    </row>
    <row r="164" spans="1:31" ht="31.5" customHeight="1" x14ac:dyDescent="0.25">
      <c r="A164" s="89" t="s">
        <v>211</v>
      </c>
      <c r="B164" s="96" t="s">
        <v>356</v>
      </c>
      <c r="C164" s="91" t="s">
        <v>357</v>
      </c>
      <c r="D164" s="46" t="s">
        <v>32</v>
      </c>
      <c r="E164" s="46" t="s">
        <v>32</v>
      </c>
      <c r="F164" s="46" t="s">
        <v>32</v>
      </c>
      <c r="G164" s="46" t="s">
        <v>32</v>
      </c>
      <c r="H164" s="46">
        <f t="shared" si="36"/>
        <v>54.095417440000006</v>
      </c>
      <c r="I164" s="46" t="s">
        <v>32</v>
      </c>
      <c r="J164" s="92">
        <v>22.853291820000003</v>
      </c>
      <c r="K164" s="46" t="s">
        <v>32</v>
      </c>
      <c r="L164" s="46">
        <v>31.242125620000003</v>
      </c>
      <c r="M164" s="46" t="s">
        <v>32</v>
      </c>
      <c r="N164" s="46">
        <v>0</v>
      </c>
      <c r="O164" s="46" t="s">
        <v>32</v>
      </c>
      <c r="P164" s="46">
        <v>0</v>
      </c>
      <c r="Q164" s="46" t="s">
        <v>32</v>
      </c>
      <c r="R164" s="46" t="s">
        <v>32</v>
      </c>
      <c r="S164" s="86" t="s">
        <v>32</v>
      </c>
      <c r="T164" s="30" t="s">
        <v>355</v>
      </c>
      <c r="W164" s="3"/>
      <c r="X164" s="3"/>
      <c r="Y164" s="3"/>
      <c r="Z164" s="3"/>
      <c r="AD164" s="1"/>
      <c r="AE164" s="1"/>
    </row>
    <row r="165" spans="1:31" ht="31.5" x14ac:dyDescent="0.25">
      <c r="A165" s="89" t="s">
        <v>211</v>
      </c>
      <c r="B165" s="96" t="s">
        <v>358</v>
      </c>
      <c r="C165" s="91" t="s">
        <v>359</v>
      </c>
      <c r="D165" s="46" t="s">
        <v>32</v>
      </c>
      <c r="E165" s="46" t="s">
        <v>32</v>
      </c>
      <c r="F165" s="46" t="s">
        <v>32</v>
      </c>
      <c r="G165" s="46" t="s">
        <v>32</v>
      </c>
      <c r="H165" s="46">
        <f t="shared" si="36"/>
        <v>3.8456160000000001</v>
      </c>
      <c r="I165" s="46" t="s">
        <v>32</v>
      </c>
      <c r="J165" s="92">
        <v>0</v>
      </c>
      <c r="K165" s="46" t="s">
        <v>32</v>
      </c>
      <c r="L165" s="46">
        <v>3.8456160000000001</v>
      </c>
      <c r="M165" s="46" t="s">
        <v>32</v>
      </c>
      <c r="N165" s="46">
        <v>0</v>
      </c>
      <c r="O165" s="46" t="s">
        <v>32</v>
      </c>
      <c r="P165" s="46">
        <v>0</v>
      </c>
      <c r="Q165" s="46" t="s">
        <v>32</v>
      </c>
      <c r="R165" s="46" t="s">
        <v>32</v>
      </c>
      <c r="S165" s="86" t="s">
        <v>32</v>
      </c>
      <c r="T165" s="30" t="s">
        <v>355</v>
      </c>
      <c r="W165" s="3"/>
      <c r="X165" s="3"/>
      <c r="Y165" s="3"/>
      <c r="Z165" s="3"/>
      <c r="AD165" s="1"/>
      <c r="AE165" s="1"/>
    </row>
    <row r="166" spans="1:31" ht="31.5" customHeight="1" x14ac:dyDescent="0.25">
      <c r="A166" s="89" t="s">
        <v>211</v>
      </c>
      <c r="B166" s="96" t="s">
        <v>360</v>
      </c>
      <c r="C166" s="91" t="s">
        <v>361</v>
      </c>
      <c r="D166" s="46" t="s">
        <v>32</v>
      </c>
      <c r="E166" s="46" t="s">
        <v>32</v>
      </c>
      <c r="F166" s="46" t="s">
        <v>32</v>
      </c>
      <c r="G166" s="46" t="s">
        <v>32</v>
      </c>
      <c r="H166" s="46">
        <f t="shared" si="36"/>
        <v>1.0934733800000001</v>
      </c>
      <c r="I166" s="46" t="s">
        <v>32</v>
      </c>
      <c r="J166" s="92">
        <v>4.0194360000000005E-2</v>
      </c>
      <c r="K166" s="46" t="s">
        <v>32</v>
      </c>
      <c r="L166" s="46">
        <v>1.05327902</v>
      </c>
      <c r="M166" s="46" t="s">
        <v>32</v>
      </c>
      <c r="N166" s="46">
        <v>0</v>
      </c>
      <c r="O166" s="46" t="s">
        <v>32</v>
      </c>
      <c r="P166" s="46">
        <v>0</v>
      </c>
      <c r="Q166" s="46" t="s">
        <v>32</v>
      </c>
      <c r="R166" s="46" t="s">
        <v>32</v>
      </c>
      <c r="S166" s="86" t="s">
        <v>32</v>
      </c>
      <c r="T166" s="30" t="s">
        <v>355</v>
      </c>
      <c r="W166" s="3"/>
      <c r="X166" s="3"/>
      <c r="Y166" s="3"/>
      <c r="Z166" s="3"/>
      <c r="AD166" s="1"/>
      <c r="AE166" s="1"/>
    </row>
    <row r="167" spans="1:31" ht="47.25" x14ac:dyDescent="0.25">
      <c r="A167" s="89" t="s">
        <v>211</v>
      </c>
      <c r="B167" s="96" t="s">
        <v>362</v>
      </c>
      <c r="C167" s="91" t="s">
        <v>363</v>
      </c>
      <c r="D167" s="46" t="s">
        <v>32</v>
      </c>
      <c r="E167" s="46" t="s">
        <v>32</v>
      </c>
      <c r="F167" s="46" t="s">
        <v>32</v>
      </c>
      <c r="G167" s="46" t="s">
        <v>32</v>
      </c>
      <c r="H167" s="46">
        <f t="shared" si="36"/>
        <v>18.176358889999999</v>
      </c>
      <c r="I167" s="46" t="s">
        <v>32</v>
      </c>
      <c r="J167" s="92">
        <v>0</v>
      </c>
      <c r="K167" s="46" t="s">
        <v>32</v>
      </c>
      <c r="L167" s="46">
        <v>18.176358889999999</v>
      </c>
      <c r="M167" s="46" t="s">
        <v>32</v>
      </c>
      <c r="N167" s="46">
        <v>0</v>
      </c>
      <c r="O167" s="46" t="s">
        <v>32</v>
      </c>
      <c r="P167" s="46">
        <v>0</v>
      </c>
      <c r="Q167" s="46" t="s">
        <v>32</v>
      </c>
      <c r="R167" s="46" t="s">
        <v>32</v>
      </c>
      <c r="S167" s="86" t="s">
        <v>32</v>
      </c>
      <c r="T167" s="30" t="s">
        <v>355</v>
      </c>
      <c r="W167" s="3"/>
      <c r="X167" s="3"/>
      <c r="Y167" s="3"/>
      <c r="Z167" s="3"/>
      <c r="AD167" s="1"/>
      <c r="AE167" s="1"/>
    </row>
    <row r="168" spans="1:31" ht="47.25" customHeight="1" x14ac:dyDescent="0.25">
      <c r="A168" s="89" t="s">
        <v>211</v>
      </c>
      <c r="B168" s="96" t="s">
        <v>364</v>
      </c>
      <c r="C168" s="91" t="s">
        <v>365</v>
      </c>
      <c r="D168" s="46" t="s">
        <v>32</v>
      </c>
      <c r="E168" s="46" t="s">
        <v>32</v>
      </c>
      <c r="F168" s="46" t="s">
        <v>32</v>
      </c>
      <c r="G168" s="46" t="s">
        <v>32</v>
      </c>
      <c r="H168" s="46">
        <f t="shared" si="36"/>
        <v>4.312608</v>
      </c>
      <c r="I168" s="46" t="s">
        <v>32</v>
      </c>
      <c r="J168" s="92">
        <v>0</v>
      </c>
      <c r="K168" s="46" t="s">
        <v>32</v>
      </c>
      <c r="L168" s="46">
        <v>4.312608</v>
      </c>
      <c r="M168" s="46" t="s">
        <v>32</v>
      </c>
      <c r="N168" s="46">
        <v>0</v>
      </c>
      <c r="O168" s="46" t="s">
        <v>32</v>
      </c>
      <c r="P168" s="46">
        <v>0</v>
      </c>
      <c r="Q168" s="46" t="s">
        <v>32</v>
      </c>
      <c r="R168" s="46" t="s">
        <v>32</v>
      </c>
      <c r="S168" s="86" t="s">
        <v>32</v>
      </c>
      <c r="T168" s="30" t="s">
        <v>355</v>
      </c>
      <c r="W168" s="3"/>
      <c r="X168" s="3"/>
      <c r="Y168" s="3"/>
      <c r="Z168" s="3"/>
      <c r="AD168" s="1"/>
      <c r="AE168" s="1"/>
    </row>
    <row r="169" spans="1:31" ht="47.25" customHeight="1" x14ac:dyDescent="0.25">
      <c r="A169" s="89" t="s">
        <v>211</v>
      </c>
      <c r="B169" s="96" t="s">
        <v>366</v>
      </c>
      <c r="C169" s="91" t="s">
        <v>367</v>
      </c>
      <c r="D169" s="46" t="s">
        <v>32</v>
      </c>
      <c r="E169" s="46" t="s">
        <v>32</v>
      </c>
      <c r="F169" s="46" t="s">
        <v>32</v>
      </c>
      <c r="G169" s="46" t="s">
        <v>32</v>
      </c>
      <c r="H169" s="46">
        <f t="shared" si="36"/>
        <v>7.63</v>
      </c>
      <c r="I169" s="46" t="s">
        <v>32</v>
      </c>
      <c r="J169" s="92">
        <v>7.63</v>
      </c>
      <c r="K169" s="46" t="s">
        <v>32</v>
      </c>
      <c r="L169" s="46">
        <v>0</v>
      </c>
      <c r="M169" s="46" t="s">
        <v>32</v>
      </c>
      <c r="N169" s="46">
        <v>0</v>
      </c>
      <c r="O169" s="46" t="s">
        <v>32</v>
      </c>
      <c r="P169" s="46">
        <v>0</v>
      </c>
      <c r="Q169" s="46" t="s">
        <v>32</v>
      </c>
      <c r="R169" s="46" t="s">
        <v>32</v>
      </c>
      <c r="S169" s="86" t="s">
        <v>32</v>
      </c>
      <c r="T169" s="30" t="s">
        <v>368</v>
      </c>
      <c r="W169" s="3"/>
      <c r="X169" s="3"/>
      <c r="Y169" s="3"/>
      <c r="Z169" s="3"/>
      <c r="AD169" s="1"/>
      <c r="AE169" s="1"/>
    </row>
    <row r="170" spans="1:31" ht="47.25" customHeight="1" x14ac:dyDescent="0.25">
      <c r="A170" s="89" t="s">
        <v>211</v>
      </c>
      <c r="B170" s="96" t="s">
        <v>369</v>
      </c>
      <c r="C170" s="91" t="s">
        <v>370</v>
      </c>
      <c r="D170" s="46" t="s">
        <v>32</v>
      </c>
      <c r="E170" s="46" t="s">
        <v>32</v>
      </c>
      <c r="F170" s="46" t="s">
        <v>32</v>
      </c>
      <c r="G170" s="46" t="s">
        <v>32</v>
      </c>
      <c r="H170" s="46">
        <f t="shared" si="36"/>
        <v>1.1564976000000002</v>
      </c>
      <c r="I170" s="46" t="s">
        <v>32</v>
      </c>
      <c r="J170" s="92">
        <v>0</v>
      </c>
      <c r="K170" s="46" t="s">
        <v>32</v>
      </c>
      <c r="L170" s="46">
        <v>1.1564976000000002</v>
      </c>
      <c r="M170" s="46" t="s">
        <v>32</v>
      </c>
      <c r="N170" s="46">
        <v>0</v>
      </c>
      <c r="O170" s="46" t="s">
        <v>32</v>
      </c>
      <c r="P170" s="46">
        <v>0</v>
      </c>
      <c r="Q170" s="46" t="s">
        <v>32</v>
      </c>
      <c r="R170" s="46" t="s">
        <v>32</v>
      </c>
      <c r="S170" s="86" t="s">
        <v>32</v>
      </c>
      <c r="T170" s="30" t="s">
        <v>355</v>
      </c>
      <c r="W170" s="3"/>
      <c r="X170" s="3"/>
      <c r="Y170" s="3"/>
      <c r="Z170" s="3"/>
      <c r="AD170" s="1"/>
      <c r="AE170" s="1"/>
    </row>
    <row r="171" spans="1:31" ht="47.25" customHeight="1" x14ac:dyDescent="0.25">
      <c r="A171" s="89" t="s">
        <v>211</v>
      </c>
      <c r="B171" s="96" t="s">
        <v>371</v>
      </c>
      <c r="C171" s="91" t="s">
        <v>372</v>
      </c>
      <c r="D171" s="46" t="s">
        <v>32</v>
      </c>
      <c r="E171" s="46" t="s">
        <v>32</v>
      </c>
      <c r="F171" s="46" t="s">
        <v>32</v>
      </c>
      <c r="G171" s="46" t="s">
        <v>32</v>
      </c>
      <c r="H171" s="46">
        <f t="shared" si="36"/>
        <v>0</v>
      </c>
      <c r="I171" s="46" t="s">
        <v>32</v>
      </c>
      <c r="J171" s="92">
        <v>0</v>
      </c>
      <c r="K171" s="46" t="s">
        <v>32</v>
      </c>
      <c r="L171" s="46">
        <v>0</v>
      </c>
      <c r="M171" s="46" t="s">
        <v>32</v>
      </c>
      <c r="N171" s="46">
        <v>0</v>
      </c>
      <c r="O171" s="46" t="s">
        <v>32</v>
      </c>
      <c r="P171" s="46">
        <v>0</v>
      </c>
      <c r="Q171" s="46" t="s">
        <v>32</v>
      </c>
      <c r="R171" s="46" t="s">
        <v>32</v>
      </c>
      <c r="S171" s="86" t="s">
        <v>32</v>
      </c>
      <c r="T171" s="30" t="s">
        <v>355</v>
      </c>
      <c r="W171" s="3"/>
      <c r="X171" s="3"/>
      <c r="Y171" s="3"/>
      <c r="Z171" s="3"/>
      <c r="AD171" s="1"/>
      <c r="AE171" s="1"/>
    </row>
    <row r="172" spans="1:31" ht="31.5" x14ac:dyDescent="0.25">
      <c r="A172" s="89" t="s">
        <v>211</v>
      </c>
      <c r="B172" s="96" t="s">
        <v>373</v>
      </c>
      <c r="C172" s="91" t="s">
        <v>374</v>
      </c>
      <c r="D172" s="46" t="s">
        <v>32</v>
      </c>
      <c r="E172" s="46" t="s">
        <v>32</v>
      </c>
      <c r="F172" s="46" t="s">
        <v>32</v>
      </c>
      <c r="G172" s="46" t="s">
        <v>32</v>
      </c>
      <c r="H172" s="46">
        <f t="shared" si="36"/>
        <v>44.628103269999997</v>
      </c>
      <c r="I172" s="46" t="s">
        <v>32</v>
      </c>
      <c r="J172" s="92">
        <v>0</v>
      </c>
      <c r="K172" s="46" t="s">
        <v>32</v>
      </c>
      <c r="L172" s="46">
        <v>44.628103269999997</v>
      </c>
      <c r="M172" s="46" t="s">
        <v>32</v>
      </c>
      <c r="N172" s="46">
        <v>0</v>
      </c>
      <c r="O172" s="46" t="s">
        <v>32</v>
      </c>
      <c r="P172" s="46">
        <v>0</v>
      </c>
      <c r="Q172" s="46" t="s">
        <v>32</v>
      </c>
      <c r="R172" s="46" t="s">
        <v>32</v>
      </c>
      <c r="S172" s="86" t="s">
        <v>32</v>
      </c>
      <c r="T172" s="30" t="s">
        <v>355</v>
      </c>
      <c r="W172" s="3"/>
      <c r="X172" s="3"/>
      <c r="Y172" s="3"/>
      <c r="Z172" s="3"/>
      <c r="AD172" s="1"/>
      <c r="AE172" s="1"/>
    </row>
    <row r="173" spans="1:31" ht="36.75" customHeight="1" x14ac:dyDescent="0.25">
      <c r="A173" s="89" t="s">
        <v>211</v>
      </c>
      <c r="B173" s="96" t="s">
        <v>375</v>
      </c>
      <c r="C173" s="91" t="s">
        <v>376</v>
      </c>
      <c r="D173" s="46" t="s">
        <v>32</v>
      </c>
      <c r="E173" s="46" t="s">
        <v>32</v>
      </c>
      <c r="F173" s="46" t="s">
        <v>32</v>
      </c>
      <c r="G173" s="46" t="s">
        <v>32</v>
      </c>
      <c r="H173" s="46">
        <f t="shared" si="36"/>
        <v>0.35851440000000001</v>
      </c>
      <c r="I173" s="46" t="s">
        <v>32</v>
      </c>
      <c r="J173" s="92">
        <v>0</v>
      </c>
      <c r="K173" s="46" t="s">
        <v>32</v>
      </c>
      <c r="L173" s="46">
        <v>0.35851440000000001</v>
      </c>
      <c r="M173" s="46" t="s">
        <v>32</v>
      </c>
      <c r="N173" s="46">
        <v>0</v>
      </c>
      <c r="O173" s="46" t="s">
        <v>32</v>
      </c>
      <c r="P173" s="46">
        <v>0</v>
      </c>
      <c r="Q173" s="46" t="s">
        <v>32</v>
      </c>
      <c r="R173" s="46" t="s">
        <v>32</v>
      </c>
      <c r="S173" s="86" t="s">
        <v>32</v>
      </c>
      <c r="T173" s="30" t="s">
        <v>355</v>
      </c>
      <c r="W173" s="3"/>
      <c r="X173" s="3"/>
      <c r="Y173" s="3"/>
      <c r="Z173" s="3"/>
      <c r="AD173" s="1"/>
      <c r="AE173" s="1"/>
    </row>
    <row r="174" spans="1:31" ht="31.5" customHeight="1" x14ac:dyDescent="0.25">
      <c r="A174" s="89" t="s">
        <v>211</v>
      </c>
      <c r="B174" s="96" t="s">
        <v>377</v>
      </c>
      <c r="C174" s="91" t="s">
        <v>378</v>
      </c>
      <c r="D174" s="46" t="s">
        <v>32</v>
      </c>
      <c r="E174" s="46" t="s">
        <v>32</v>
      </c>
      <c r="F174" s="46" t="s">
        <v>32</v>
      </c>
      <c r="G174" s="46" t="s">
        <v>32</v>
      </c>
      <c r="H174" s="46">
        <f t="shared" si="36"/>
        <v>239.84400000000005</v>
      </c>
      <c r="I174" s="46" t="s">
        <v>32</v>
      </c>
      <c r="J174" s="92">
        <v>31.630080670000002</v>
      </c>
      <c r="K174" s="46" t="s">
        <v>32</v>
      </c>
      <c r="L174" s="46">
        <v>208.21391933000004</v>
      </c>
      <c r="M174" s="46" t="s">
        <v>32</v>
      </c>
      <c r="N174" s="46">
        <v>0</v>
      </c>
      <c r="O174" s="46" t="s">
        <v>32</v>
      </c>
      <c r="P174" s="46">
        <v>0</v>
      </c>
      <c r="Q174" s="46" t="s">
        <v>32</v>
      </c>
      <c r="R174" s="46" t="s">
        <v>32</v>
      </c>
      <c r="S174" s="86" t="s">
        <v>32</v>
      </c>
      <c r="T174" s="30" t="s">
        <v>355</v>
      </c>
      <c r="W174" s="3"/>
      <c r="X174" s="3"/>
      <c r="Y174" s="3"/>
      <c r="Z174" s="3"/>
      <c r="AD174" s="1"/>
      <c r="AE174" s="1"/>
    </row>
    <row r="175" spans="1:31" ht="52.5" customHeight="1" x14ac:dyDescent="0.25">
      <c r="A175" s="89" t="s">
        <v>211</v>
      </c>
      <c r="B175" s="97" t="s">
        <v>379</v>
      </c>
      <c r="C175" s="91" t="s">
        <v>380</v>
      </c>
      <c r="D175" s="46" t="s">
        <v>32</v>
      </c>
      <c r="E175" s="46" t="s">
        <v>32</v>
      </c>
      <c r="F175" s="46" t="s">
        <v>32</v>
      </c>
      <c r="G175" s="46" t="s">
        <v>32</v>
      </c>
      <c r="H175" s="46">
        <f t="shared" si="36"/>
        <v>0</v>
      </c>
      <c r="I175" s="46" t="s">
        <v>32</v>
      </c>
      <c r="J175" s="92">
        <v>0</v>
      </c>
      <c r="K175" s="46" t="s">
        <v>32</v>
      </c>
      <c r="L175" s="46">
        <v>0</v>
      </c>
      <c r="M175" s="46" t="s">
        <v>32</v>
      </c>
      <c r="N175" s="46">
        <v>0</v>
      </c>
      <c r="O175" s="46" t="s">
        <v>32</v>
      </c>
      <c r="P175" s="46">
        <v>0</v>
      </c>
      <c r="Q175" s="46" t="s">
        <v>32</v>
      </c>
      <c r="R175" s="46" t="s">
        <v>32</v>
      </c>
      <c r="S175" s="86" t="s">
        <v>32</v>
      </c>
      <c r="T175" s="30" t="s">
        <v>32</v>
      </c>
      <c r="W175" s="3"/>
      <c r="X175" s="3"/>
      <c r="Y175" s="3"/>
      <c r="Z175" s="3"/>
      <c r="AD175" s="1"/>
      <c r="AE175" s="1"/>
    </row>
    <row r="176" spans="1:31" ht="60.75" customHeight="1" x14ac:dyDescent="0.25">
      <c r="A176" s="89" t="s">
        <v>211</v>
      </c>
      <c r="B176" s="96" t="s">
        <v>381</v>
      </c>
      <c r="C176" s="91" t="s">
        <v>382</v>
      </c>
      <c r="D176" s="46" t="s">
        <v>32</v>
      </c>
      <c r="E176" s="46" t="s">
        <v>32</v>
      </c>
      <c r="F176" s="46" t="s">
        <v>32</v>
      </c>
      <c r="G176" s="46" t="s">
        <v>32</v>
      </c>
      <c r="H176" s="46">
        <f t="shared" si="36"/>
        <v>0</v>
      </c>
      <c r="I176" s="46" t="s">
        <v>32</v>
      </c>
      <c r="J176" s="92">
        <v>0</v>
      </c>
      <c r="K176" s="46" t="s">
        <v>32</v>
      </c>
      <c r="L176" s="46">
        <v>0</v>
      </c>
      <c r="M176" s="46" t="s">
        <v>32</v>
      </c>
      <c r="N176" s="46">
        <v>0</v>
      </c>
      <c r="O176" s="46" t="s">
        <v>32</v>
      </c>
      <c r="P176" s="46">
        <v>0</v>
      </c>
      <c r="Q176" s="46" t="s">
        <v>32</v>
      </c>
      <c r="R176" s="46" t="s">
        <v>32</v>
      </c>
      <c r="S176" s="86" t="s">
        <v>32</v>
      </c>
      <c r="T176" s="30" t="s">
        <v>355</v>
      </c>
      <c r="W176" s="3"/>
      <c r="X176" s="3"/>
      <c r="Y176" s="3"/>
      <c r="Z176" s="3"/>
      <c r="AD176" s="1"/>
      <c r="AE176" s="1"/>
    </row>
    <row r="177" spans="1:31" ht="110.25" customHeight="1" x14ac:dyDescent="0.25">
      <c r="A177" s="89" t="s">
        <v>383</v>
      </c>
      <c r="B177" s="96" t="s">
        <v>384</v>
      </c>
      <c r="C177" s="91" t="s">
        <v>385</v>
      </c>
      <c r="D177" s="46" t="s">
        <v>32</v>
      </c>
      <c r="E177" s="46" t="s">
        <v>32</v>
      </c>
      <c r="F177" s="46" t="s">
        <v>32</v>
      </c>
      <c r="G177" s="46" t="s">
        <v>32</v>
      </c>
      <c r="H177" s="46">
        <f t="shared" si="36"/>
        <v>0</v>
      </c>
      <c r="I177" s="46" t="s">
        <v>32</v>
      </c>
      <c r="J177" s="92">
        <v>0</v>
      </c>
      <c r="K177" s="46" t="s">
        <v>32</v>
      </c>
      <c r="L177" s="46">
        <v>0</v>
      </c>
      <c r="M177" s="46" t="s">
        <v>32</v>
      </c>
      <c r="N177" s="46">
        <v>0</v>
      </c>
      <c r="O177" s="46" t="s">
        <v>32</v>
      </c>
      <c r="P177" s="46">
        <v>0</v>
      </c>
      <c r="Q177" s="46" t="s">
        <v>32</v>
      </c>
      <c r="R177" s="46" t="s">
        <v>32</v>
      </c>
      <c r="S177" s="86" t="s">
        <v>32</v>
      </c>
      <c r="T177" s="30" t="s">
        <v>386</v>
      </c>
      <c r="W177" s="3"/>
      <c r="X177" s="3"/>
      <c r="Y177" s="3"/>
      <c r="Z177" s="3"/>
      <c r="AD177" s="1"/>
      <c r="AE177" s="1"/>
    </row>
    <row r="178" spans="1:31" ht="46.5" customHeight="1" x14ac:dyDescent="0.25">
      <c r="A178" s="89" t="s">
        <v>383</v>
      </c>
      <c r="B178" s="96" t="s">
        <v>387</v>
      </c>
      <c r="C178" s="91" t="s">
        <v>388</v>
      </c>
      <c r="D178" s="46" t="s">
        <v>32</v>
      </c>
      <c r="E178" s="46" t="s">
        <v>32</v>
      </c>
      <c r="F178" s="46" t="s">
        <v>32</v>
      </c>
      <c r="G178" s="46" t="s">
        <v>32</v>
      </c>
      <c r="H178" s="46">
        <f t="shared" si="36"/>
        <v>2.13921356</v>
      </c>
      <c r="I178" s="46" t="s">
        <v>32</v>
      </c>
      <c r="J178" s="92">
        <v>2.13921356</v>
      </c>
      <c r="K178" s="46" t="s">
        <v>32</v>
      </c>
      <c r="L178" s="46">
        <v>0</v>
      </c>
      <c r="M178" s="46" t="s">
        <v>32</v>
      </c>
      <c r="N178" s="46">
        <v>0</v>
      </c>
      <c r="O178" s="46" t="s">
        <v>32</v>
      </c>
      <c r="P178" s="46">
        <v>0</v>
      </c>
      <c r="Q178" s="46" t="s">
        <v>32</v>
      </c>
      <c r="R178" s="46" t="s">
        <v>32</v>
      </c>
      <c r="S178" s="86" t="s">
        <v>32</v>
      </c>
      <c r="T178" s="30" t="s">
        <v>355</v>
      </c>
      <c r="W178" s="3"/>
      <c r="X178" s="3"/>
      <c r="Y178" s="3"/>
      <c r="Z178" s="3"/>
      <c r="AD178" s="1"/>
      <c r="AE178" s="1"/>
    </row>
    <row r="179" spans="1:31" ht="57" customHeight="1" x14ac:dyDescent="0.25">
      <c r="A179" s="28" t="s">
        <v>383</v>
      </c>
      <c r="B179" s="96" t="s">
        <v>389</v>
      </c>
      <c r="C179" s="91" t="s">
        <v>390</v>
      </c>
      <c r="D179" s="46" t="s">
        <v>32</v>
      </c>
      <c r="E179" s="46" t="s">
        <v>32</v>
      </c>
      <c r="F179" s="46" t="s">
        <v>32</v>
      </c>
      <c r="G179" s="46" t="s">
        <v>32</v>
      </c>
      <c r="H179" s="46">
        <f t="shared" si="36"/>
        <v>2.3330395200000003</v>
      </c>
      <c r="I179" s="46" t="s">
        <v>32</v>
      </c>
      <c r="J179" s="92">
        <v>2.3330395200000003</v>
      </c>
      <c r="K179" s="46" t="s">
        <v>32</v>
      </c>
      <c r="L179" s="46">
        <v>0</v>
      </c>
      <c r="M179" s="46" t="s">
        <v>32</v>
      </c>
      <c r="N179" s="46">
        <v>0</v>
      </c>
      <c r="O179" s="46" t="s">
        <v>32</v>
      </c>
      <c r="P179" s="46">
        <v>0</v>
      </c>
      <c r="Q179" s="46" t="s">
        <v>32</v>
      </c>
      <c r="R179" s="46" t="s">
        <v>32</v>
      </c>
      <c r="S179" s="86" t="s">
        <v>32</v>
      </c>
      <c r="T179" s="30" t="s">
        <v>355</v>
      </c>
      <c r="W179" s="3"/>
      <c r="X179" s="3"/>
      <c r="Y179" s="3"/>
      <c r="Z179" s="3"/>
      <c r="AD179" s="1"/>
      <c r="AE179" s="1"/>
    </row>
    <row r="180" spans="1:31" ht="55.5" customHeight="1" x14ac:dyDescent="0.25">
      <c r="A180" s="89" t="s">
        <v>383</v>
      </c>
      <c r="B180" s="96" t="s">
        <v>391</v>
      </c>
      <c r="C180" s="91" t="s">
        <v>392</v>
      </c>
      <c r="D180" s="46" t="s">
        <v>32</v>
      </c>
      <c r="E180" s="46" t="s">
        <v>32</v>
      </c>
      <c r="F180" s="46" t="s">
        <v>32</v>
      </c>
      <c r="G180" s="46" t="s">
        <v>32</v>
      </c>
      <c r="H180" s="46">
        <f t="shared" si="36"/>
        <v>7.968</v>
      </c>
      <c r="I180" s="46" t="s">
        <v>32</v>
      </c>
      <c r="J180" s="92">
        <v>5.0880000000000001</v>
      </c>
      <c r="K180" s="46" t="s">
        <v>32</v>
      </c>
      <c r="L180" s="46">
        <v>2.88</v>
      </c>
      <c r="M180" s="46" t="s">
        <v>32</v>
      </c>
      <c r="N180" s="46">
        <v>0</v>
      </c>
      <c r="O180" s="46" t="s">
        <v>32</v>
      </c>
      <c r="P180" s="46">
        <v>0</v>
      </c>
      <c r="Q180" s="46" t="s">
        <v>32</v>
      </c>
      <c r="R180" s="46" t="s">
        <v>32</v>
      </c>
      <c r="S180" s="87" t="s">
        <v>32</v>
      </c>
      <c r="T180" s="30" t="s">
        <v>355</v>
      </c>
      <c r="W180" s="3"/>
      <c r="X180" s="3"/>
      <c r="Y180" s="3"/>
      <c r="Z180" s="3"/>
      <c r="AD180" s="1"/>
      <c r="AE180" s="1"/>
    </row>
    <row r="181" spans="1:31" ht="63.75" customHeight="1" x14ac:dyDescent="0.25">
      <c r="A181" s="20" t="s">
        <v>393</v>
      </c>
      <c r="B181" s="21" t="s">
        <v>394</v>
      </c>
      <c r="C181" s="22" t="s">
        <v>31</v>
      </c>
      <c r="D181" s="77">
        <f t="shared" ref="D181:R181" si="45">D182</f>
        <v>26.510318123999998</v>
      </c>
      <c r="E181" s="77">
        <f t="shared" si="45"/>
        <v>1.73173668</v>
      </c>
      <c r="F181" s="77">
        <f t="shared" si="45"/>
        <v>24.778581443999997</v>
      </c>
      <c r="G181" s="77">
        <f t="shared" si="45"/>
        <v>24.778581444</v>
      </c>
      <c r="H181" s="77">
        <f t="shared" si="45"/>
        <v>57.114800959999997</v>
      </c>
      <c r="I181" s="77">
        <f t="shared" si="45"/>
        <v>0</v>
      </c>
      <c r="J181" s="77">
        <f t="shared" si="45"/>
        <v>18.13904028</v>
      </c>
      <c r="K181" s="77">
        <f t="shared" si="45"/>
        <v>0</v>
      </c>
      <c r="L181" s="77">
        <f t="shared" si="45"/>
        <v>38.97576068</v>
      </c>
      <c r="M181" s="77">
        <f t="shared" si="45"/>
        <v>0</v>
      </c>
      <c r="N181" s="77">
        <f t="shared" si="45"/>
        <v>0</v>
      </c>
      <c r="O181" s="77">
        <f t="shared" si="45"/>
        <v>24.778581444</v>
      </c>
      <c r="P181" s="77">
        <f t="shared" si="45"/>
        <v>0</v>
      </c>
      <c r="Q181" s="77">
        <f t="shared" si="45"/>
        <v>24.778581443999997</v>
      </c>
      <c r="R181" s="77">
        <f t="shared" si="45"/>
        <v>0</v>
      </c>
      <c r="S181" s="81">
        <v>0</v>
      </c>
      <c r="T181" s="63" t="s">
        <v>32</v>
      </c>
      <c r="U181" s="1"/>
      <c r="W181" s="3"/>
      <c r="X181" s="3"/>
      <c r="Y181" s="3"/>
      <c r="Z181" s="3"/>
      <c r="AD181" s="1"/>
      <c r="AE181" s="1"/>
    </row>
    <row r="182" spans="1:31" ht="33.75" customHeight="1" x14ac:dyDescent="0.25">
      <c r="A182" s="23" t="s">
        <v>395</v>
      </c>
      <c r="B182" s="24" t="s">
        <v>396</v>
      </c>
      <c r="C182" s="25" t="s">
        <v>31</v>
      </c>
      <c r="D182" s="80">
        <f t="shared" ref="D182:R182" si="46">D183+D185</f>
        <v>26.510318123999998</v>
      </c>
      <c r="E182" s="80">
        <f t="shared" si="46"/>
        <v>1.73173668</v>
      </c>
      <c r="F182" s="80">
        <f t="shared" si="46"/>
        <v>24.778581443999997</v>
      </c>
      <c r="G182" s="80">
        <f t="shared" si="46"/>
        <v>24.778581444</v>
      </c>
      <c r="H182" s="80">
        <f t="shared" si="46"/>
        <v>57.114800959999997</v>
      </c>
      <c r="I182" s="80">
        <f t="shared" si="46"/>
        <v>0</v>
      </c>
      <c r="J182" s="80">
        <f t="shared" si="46"/>
        <v>18.13904028</v>
      </c>
      <c r="K182" s="80">
        <f t="shared" si="46"/>
        <v>0</v>
      </c>
      <c r="L182" s="80">
        <f t="shared" si="46"/>
        <v>38.97576068</v>
      </c>
      <c r="M182" s="80">
        <f t="shared" si="46"/>
        <v>0</v>
      </c>
      <c r="N182" s="80">
        <f t="shared" si="46"/>
        <v>0</v>
      </c>
      <c r="O182" s="80">
        <f t="shared" si="46"/>
        <v>24.778581444</v>
      </c>
      <c r="P182" s="80">
        <f t="shared" si="46"/>
        <v>0</v>
      </c>
      <c r="Q182" s="80">
        <f t="shared" si="46"/>
        <v>24.778581443999997</v>
      </c>
      <c r="R182" s="80">
        <f t="shared" si="46"/>
        <v>0</v>
      </c>
      <c r="S182" s="81">
        <v>0</v>
      </c>
      <c r="T182" s="27" t="s">
        <v>32</v>
      </c>
      <c r="U182" s="1"/>
      <c r="W182" s="3"/>
      <c r="X182" s="3"/>
      <c r="Y182" s="3"/>
      <c r="Z182" s="3"/>
      <c r="AD182" s="1"/>
      <c r="AE182" s="1"/>
    </row>
    <row r="183" spans="1:31" ht="61.5" customHeight="1" x14ac:dyDescent="0.25">
      <c r="A183" s="23" t="s">
        <v>397</v>
      </c>
      <c r="B183" s="24" t="s">
        <v>398</v>
      </c>
      <c r="C183" s="25" t="s">
        <v>31</v>
      </c>
      <c r="D183" s="80">
        <f t="shared" ref="D183:R183" si="47">SUM(D184)</f>
        <v>0</v>
      </c>
      <c r="E183" s="80">
        <f t="shared" si="47"/>
        <v>0</v>
      </c>
      <c r="F183" s="80">
        <f t="shared" si="47"/>
        <v>0</v>
      </c>
      <c r="G183" s="80">
        <f t="shared" si="47"/>
        <v>0</v>
      </c>
      <c r="H183" s="80">
        <f t="shared" si="47"/>
        <v>57.114800959999997</v>
      </c>
      <c r="I183" s="80">
        <f t="shared" si="47"/>
        <v>0</v>
      </c>
      <c r="J183" s="80">
        <f t="shared" si="47"/>
        <v>18.13904028</v>
      </c>
      <c r="K183" s="80">
        <f t="shared" si="47"/>
        <v>0</v>
      </c>
      <c r="L183" s="80">
        <f t="shared" si="47"/>
        <v>38.97576068</v>
      </c>
      <c r="M183" s="80">
        <f t="shared" si="47"/>
        <v>0</v>
      </c>
      <c r="N183" s="80">
        <f t="shared" si="47"/>
        <v>0</v>
      </c>
      <c r="O183" s="80">
        <f t="shared" si="47"/>
        <v>0</v>
      </c>
      <c r="P183" s="80">
        <f t="shared" si="47"/>
        <v>0</v>
      </c>
      <c r="Q183" s="80">
        <f t="shared" si="47"/>
        <v>0</v>
      </c>
      <c r="R183" s="80">
        <f t="shared" si="47"/>
        <v>0</v>
      </c>
      <c r="S183" s="81">
        <v>0</v>
      </c>
      <c r="T183" s="27" t="s">
        <v>32</v>
      </c>
      <c r="U183" s="1"/>
      <c r="W183" s="3"/>
      <c r="X183" s="3"/>
      <c r="Y183" s="3"/>
      <c r="Z183" s="3"/>
      <c r="AD183" s="1"/>
      <c r="AE183" s="1"/>
    </row>
    <row r="184" spans="1:31" ht="68.25" customHeight="1" x14ac:dyDescent="0.25">
      <c r="A184" s="28" t="s">
        <v>397</v>
      </c>
      <c r="B184" s="31" t="s">
        <v>399</v>
      </c>
      <c r="C184" s="32" t="s">
        <v>400</v>
      </c>
      <c r="D184" s="46" t="s">
        <v>32</v>
      </c>
      <c r="E184" s="46" t="s">
        <v>32</v>
      </c>
      <c r="F184" s="46" t="s">
        <v>32</v>
      </c>
      <c r="G184" s="46" t="s">
        <v>32</v>
      </c>
      <c r="H184" s="46">
        <f>J184+L184+N184+P184</f>
        <v>57.114800959999997</v>
      </c>
      <c r="I184" s="46" t="s">
        <v>32</v>
      </c>
      <c r="J184" s="46">
        <v>18.13904028</v>
      </c>
      <c r="K184" s="46" t="s">
        <v>32</v>
      </c>
      <c r="L184" s="46">
        <v>38.97576068</v>
      </c>
      <c r="M184" s="46" t="s">
        <v>32</v>
      </c>
      <c r="N184" s="46">
        <v>0</v>
      </c>
      <c r="O184" s="88" t="s">
        <v>32</v>
      </c>
      <c r="P184" s="46">
        <v>0</v>
      </c>
      <c r="Q184" s="46" t="s">
        <v>32</v>
      </c>
      <c r="R184" s="46" t="s">
        <v>32</v>
      </c>
      <c r="S184" s="87" t="s">
        <v>32</v>
      </c>
      <c r="T184" s="30" t="s">
        <v>401</v>
      </c>
      <c r="W184" s="3"/>
      <c r="X184" s="3"/>
      <c r="Y184" s="3"/>
      <c r="Z184" s="3"/>
      <c r="AD184" s="1"/>
      <c r="AE184" s="1"/>
    </row>
    <row r="185" spans="1:31" ht="55.5" customHeight="1" x14ac:dyDescent="0.25">
      <c r="A185" s="21" t="s">
        <v>402</v>
      </c>
      <c r="B185" s="21" t="s">
        <v>403</v>
      </c>
      <c r="C185" s="22" t="s">
        <v>31</v>
      </c>
      <c r="D185" s="77">
        <f t="shared" ref="D185:R185" si="48">SUM(D186)</f>
        <v>26.510318123999998</v>
      </c>
      <c r="E185" s="77">
        <f t="shared" si="48"/>
        <v>1.73173668</v>
      </c>
      <c r="F185" s="77">
        <f t="shared" si="48"/>
        <v>24.778581443999997</v>
      </c>
      <c r="G185" s="77">
        <f t="shared" si="48"/>
        <v>24.778581444</v>
      </c>
      <c r="H185" s="77">
        <f t="shared" si="48"/>
        <v>0</v>
      </c>
      <c r="I185" s="77">
        <f t="shared" si="48"/>
        <v>0</v>
      </c>
      <c r="J185" s="77">
        <f t="shared" si="48"/>
        <v>0</v>
      </c>
      <c r="K185" s="77">
        <f t="shared" si="48"/>
        <v>0</v>
      </c>
      <c r="L185" s="77">
        <f t="shared" si="48"/>
        <v>0</v>
      </c>
      <c r="M185" s="77">
        <f t="shared" si="48"/>
        <v>0</v>
      </c>
      <c r="N185" s="77">
        <f t="shared" si="48"/>
        <v>0</v>
      </c>
      <c r="O185" s="77">
        <f t="shared" si="48"/>
        <v>24.778581444</v>
      </c>
      <c r="P185" s="77">
        <f t="shared" si="48"/>
        <v>0</v>
      </c>
      <c r="Q185" s="77">
        <f t="shared" si="48"/>
        <v>24.778581443999997</v>
      </c>
      <c r="R185" s="77">
        <f t="shared" si="48"/>
        <v>0</v>
      </c>
      <c r="S185" s="81">
        <v>0</v>
      </c>
      <c r="T185" s="63" t="s">
        <v>32</v>
      </c>
      <c r="U185" s="1"/>
      <c r="W185" s="3"/>
      <c r="X185" s="3"/>
      <c r="Y185" s="3"/>
      <c r="Z185" s="3"/>
      <c r="AD185" s="1"/>
      <c r="AE185" s="1"/>
    </row>
    <row r="186" spans="1:31" ht="58.5" customHeight="1" x14ac:dyDescent="0.25">
      <c r="A186" s="28" t="s">
        <v>402</v>
      </c>
      <c r="B186" s="31" t="s">
        <v>404</v>
      </c>
      <c r="C186" s="32" t="s">
        <v>405</v>
      </c>
      <c r="D186" s="46">
        <v>26.510318123999998</v>
      </c>
      <c r="E186" s="46">
        <v>1.73173668</v>
      </c>
      <c r="F186" s="46">
        <f>D186-E186</f>
        <v>24.778581443999997</v>
      </c>
      <c r="G186" s="46">
        <f>I186+K186+M186+O186</f>
        <v>24.778581444</v>
      </c>
      <c r="H186" s="46">
        <f>J186+L186+N186+P186</f>
        <v>0</v>
      </c>
      <c r="I186" s="46">
        <v>0</v>
      </c>
      <c r="J186" s="46">
        <v>0</v>
      </c>
      <c r="K186" s="46">
        <v>0</v>
      </c>
      <c r="L186" s="46">
        <v>0</v>
      </c>
      <c r="M186" s="46">
        <v>0</v>
      </c>
      <c r="N186" s="46">
        <v>0</v>
      </c>
      <c r="O186" s="46">
        <v>24.778581444</v>
      </c>
      <c r="P186" s="46">
        <v>0</v>
      </c>
      <c r="Q186" s="46">
        <f>F186-H186</f>
        <v>24.778581443999997</v>
      </c>
      <c r="R186" s="46">
        <f>H186-(I186+K186)</f>
        <v>0</v>
      </c>
      <c r="S186" s="87">
        <v>0</v>
      </c>
      <c r="T186" s="30" t="s">
        <v>32</v>
      </c>
      <c r="W186" s="3"/>
      <c r="X186" s="3"/>
      <c r="Y186" s="3"/>
      <c r="Z186" s="3"/>
      <c r="AD186" s="1"/>
      <c r="AE186" s="1"/>
    </row>
    <row r="187" spans="1:31" ht="33.75" customHeight="1" x14ac:dyDescent="0.25">
      <c r="A187" s="20" t="s">
        <v>406</v>
      </c>
      <c r="B187" s="42" t="s">
        <v>407</v>
      </c>
      <c r="C187" s="42" t="s">
        <v>31</v>
      </c>
      <c r="D187" s="77">
        <v>0</v>
      </c>
      <c r="E187" s="98">
        <v>0</v>
      </c>
      <c r="F187" s="77">
        <v>0</v>
      </c>
      <c r="G187" s="77">
        <v>0</v>
      </c>
      <c r="H187" s="77">
        <v>0</v>
      </c>
      <c r="I187" s="77">
        <v>0</v>
      </c>
      <c r="J187" s="77">
        <v>0</v>
      </c>
      <c r="K187" s="77">
        <v>0</v>
      </c>
      <c r="L187" s="77">
        <v>0</v>
      </c>
      <c r="M187" s="77">
        <v>0</v>
      </c>
      <c r="N187" s="77">
        <v>0</v>
      </c>
      <c r="O187" s="77">
        <v>0</v>
      </c>
      <c r="P187" s="77">
        <v>0</v>
      </c>
      <c r="Q187" s="77">
        <v>0</v>
      </c>
      <c r="R187" s="77">
        <v>0</v>
      </c>
      <c r="S187" s="81">
        <v>0</v>
      </c>
      <c r="T187" s="63" t="s">
        <v>32</v>
      </c>
      <c r="U187" s="1"/>
      <c r="W187" s="3"/>
      <c r="X187" s="3"/>
      <c r="Y187" s="3"/>
      <c r="Z187" s="3"/>
      <c r="AD187" s="1"/>
      <c r="AE187" s="1"/>
    </row>
    <row r="188" spans="1:31" ht="51" customHeight="1" x14ac:dyDescent="0.25">
      <c r="A188" s="23" t="s">
        <v>408</v>
      </c>
      <c r="B188" s="43" t="s">
        <v>398</v>
      </c>
      <c r="C188" s="43" t="s">
        <v>31</v>
      </c>
      <c r="D188" s="80">
        <v>0</v>
      </c>
      <c r="E188" s="83">
        <v>0</v>
      </c>
      <c r="F188" s="80">
        <v>0</v>
      </c>
      <c r="G188" s="80">
        <v>0</v>
      </c>
      <c r="H188" s="80">
        <v>0</v>
      </c>
      <c r="I188" s="80">
        <v>0</v>
      </c>
      <c r="J188" s="80">
        <v>0</v>
      </c>
      <c r="K188" s="80">
        <v>0</v>
      </c>
      <c r="L188" s="80">
        <v>0</v>
      </c>
      <c r="M188" s="80">
        <v>0</v>
      </c>
      <c r="N188" s="80">
        <v>0</v>
      </c>
      <c r="O188" s="80">
        <v>0</v>
      </c>
      <c r="P188" s="80">
        <v>0</v>
      </c>
      <c r="Q188" s="80">
        <v>0</v>
      </c>
      <c r="R188" s="80">
        <v>0</v>
      </c>
      <c r="S188" s="81">
        <v>0</v>
      </c>
      <c r="T188" s="27" t="s">
        <v>32</v>
      </c>
      <c r="U188" s="1"/>
      <c r="W188" s="3"/>
      <c r="X188" s="3"/>
      <c r="Y188" s="3"/>
      <c r="Z188" s="3"/>
      <c r="AD188" s="1"/>
      <c r="AE188" s="1"/>
    </row>
    <row r="189" spans="1:31" ht="56.25" customHeight="1" x14ac:dyDescent="0.25">
      <c r="A189" s="23" t="s">
        <v>409</v>
      </c>
      <c r="B189" s="43" t="s">
        <v>403</v>
      </c>
      <c r="C189" s="43" t="s">
        <v>31</v>
      </c>
      <c r="D189" s="80">
        <v>0</v>
      </c>
      <c r="E189" s="83">
        <v>0</v>
      </c>
      <c r="F189" s="80">
        <v>0</v>
      </c>
      <c r="G189" s="80">
        <v>0</v>
      </c>
      <c r="H189" s="80">
        <v>0</v>
      </c>
      <c r="I189" s="80">
        <v>0</v>
      </c>
      <c r="J189" s="80">
        <v>0</v>
      </c>
      <c r="K189" s="80">
        <v>0</v>
      </c>
      <c r="L189" s="80">
        <v>0</v>
      </c>
      <c r="M189" s="80">
        <v>0</v>
      </c>
      <c r="N189" s="80">
        <v>0</v>
      </c>
      <c r="O189" s="80">
        <v>0</v>
      </c>
      <c r="P189" s="80">
        <v>0</v>
      </c>
      <c r="Q189" s="80">
        <v>0</v>
      </c>
      <c r="R189" s="80">
        <v>0</v>
      </c>
      <c r="S189" s="81">
        <v>0</v>
      </c>
      <c r="T189" s="27" t="s">
        <v>32</v>
      </c>
      <c r="U189" s="1"/>
      <c r="W189" s="3"/>
      <c r="X189" s="3"/>
      <c r="Y189" s="3"/>
      <c r="Z189" s="3"/>
      <c r="AD189" s="1"/>
      <c r="AE189" s="1"/>
    </row>
    <row r="190" spans="1:31" ht="33.75" customHeight="1" x14ac:dyDescent="0.25">
      <c r="A190" s="25" t="s">
        <v>410</v>
      </c>
      <c r="B190" s="24" t="s">
        <v>411</v>
      </c>
      <c r="C190" s="25" t="s">
        <v>31</v>
      </c>
      <c r="D190" s="80">
        <f t="shared" ref="D190:R190" si="49">SUM(D198,D195,D192,D191)</f>
        <v>3689.1736895700715</v>
      </c>
      <c r="E190" s="80">
        <f t="shared" si="49"/>
        <v>751.43227153999999</v>
      </c>
      <c r="F190" s="80">
        <f t="shared" si="49"/>
        <v>2937.7414180300721</v>
      </c>
      <c r="G190" s="80">
        <f t="shared" si="49"/>
        <v>182.77490463319998</v>
      </c>
      <c r="H190" s="80">
        <f t="shared" si="49"/>
        <v>109.54691024</v>
      </c>
      <c r="I190" s="80">
        <f t="shared" si="49"/>
        <v>16.914215855000002</v>
      </c>
      <c r="J190" s="80">
        <f t="shared" si="49"/>
        <v>70.982270360000001</v>
      </c>
      <c r="K190" s="80">
        <f t="shared" si="49"/>
        <v>7.1973638550000008</v>
      </c>
      <c r="L190" s="80">
        <f t="shared" si="49"/>
        <v>38.564639880000001</v>
      </c>
      <c r="M190" s="80">
        <f t="shared" si="49"/>
        <v>7.6804188050000004</v>
      </c>
      <c r="N190" s="80">
        <f t="shared" si="49"/>
        <v>0</v>
      </c>
      <c r="O190" s="80">
        <f t="shared" si="49"/>
        <v>150.98290611819999</v>
      </c>
      <c r="P190" s="80">
        <f t="shared" si="49"/>
        <v>0</v>
      </c>
      <c r="Q190" s="80">
        <f t="shared" si="49"/>
        <v>2929.0289611500725</v>
      </c>
      <c r="R190" s="80">
        <f t="shared" si="49"/>
        <v>-15.399122830000003</v>
      </c>
      <c r="S190" s="81">
        <f>R190/(I190+K190)</f>
        <v>-0.63866088473719507</v>
      </c>
      <c r="T190" s="27" t="s">
        <v>32</v>
      </c>
      <c r="U190" s="1"/>
      <c r="W190" s="3"/>
      <c r="X190" s="3"/>
      <c r="Y190" s="3"/>
      <c r="Z190" s="3"/>
      <c r="AD190" s="1"/>
      <c r="AE190" s="1"/>
    </row>
    <row r="191" spans="1:31" ht="33.75" customHeight="1" x14ac:dyDescent="0.25">
      <c r="A191" s="23" t="s">
        <v>412</v>
      </c>
      <c r="B191" s="24" t="s">
        <v>413</v>
      </c>
      <c r="C191" s="25" t="s">
        <v>31</v>
      </c>
      <c r="D191" s="80">
        <v>0</v>
      </c>
      <c r="E191" s="80">
        <v>0</v>
      </c>
      <c r="F191" s="80">
        <v>0</v>
      </c>
      <c r="G191" s="80">
        <v>0</v>
      </c>
      <c r="H191" s="80">
        <v>0</v>
      </c>
      <c r="I191" s="80">
        <v>0</v>
      </c>
      <c r="J191" s="80">
        <v>0</v>
      </c>
      <c r="K191" s="80">
        <v>0</v>
      </c>
      <c r="L191" s="80">
        <v>0</v>
      </c>
      <c r="M191" s="80">
        <v>0</v>
      </c>
      <c r="N191" s="80">
        <v>0</v>
      </c>
      <c r="O191" s="80">
        <v>0</v>
      </c>
      <c r="P191" s="80">
        <v>0</v>
      </c>
      <c r="Q191" s="80">
        <v>0</v>
      </c>
      <c r="R191" s="80">
        <v>0</v>
      </c>
      <c r="S191" s="81">
        <v>0</v>
      </c>
      <c r="T191" s="27" t="s">
        <v>32</v>
      </c>
      <c r="U191" s="1"/>
      <c r="W191" s="3"/>
      <c r="X191" s="3"/>
      <c r="Y191" s="3"/>
      <c r="Z191" s="3"/>
      <c r="AD191" s="1"/>
      <c r="AE191" s="1"/>
    </row>
    <row r="192" spans="1:31" ht="20.25" customHeight="1" x14ac:dyDescent="0.25">
      <c r="A192" s="23" t="s">
        <v>414</v>
      </c>
      <c r="B192" s="24" t="s">
        <v>415</v>
      </c>
      <c r="C192" s="25" t="s">
        <v>31</v>
      </c>
      <c r="D192" s="80">
        <f t="shared" ref="D192:R192" si="50">SUM(D193:D194)</f>
        <v>0</v>
      </c>
      <c r="E192" s="80">
        <f t="shared" si="50"/>
        <v>0</v>
      </c>
      <c r="F192" s="80">
        <f t="shared" si="50"/>
        <v>0</v>
      </c>
      <c r="G192" s="80">
        <f t="shared" si="50"/>
        <v>0</v>
      </c>
      <c r="H192" s="80">
        <f t="shared" si="50"/>
        <v>87.48886066</v>
      </c>
      <c r="I192" s="80">
        <f t="shared" si="50"/>
        <v>0</v>
      </c>
      <c r="J192" s="80">
        <f t="shared" si="50"/>
        <v>54.849161520000003</v>
      </c>
      <c r="K192" s="80">
        <f t="shared" si="50"/>
        <v>0</v>
      </c>
      <c r="L192" s="80">
        <f t="shared" si="50"/>
        <v>32.639699139999998</v>
      </c>
      <c r="M192" s="80">
        <f t="shared" si="50"/>
        <v>0</v>
      </c>
      <c r="N192" s="80">
        <f t="shared" si="50"/>
        <v>0</v>
      </c>
      <c r="O192" s="80">
        <f t="shared" si="50"/>
        <v>0</v>
      </c>
      <c r="P192" s="80">
        <f t="shared" si="50"/>
        <v>0</v>
      </c>
      <c r="Q192" s="80">
        <f t="shared" si="50"/>
        <v>0</v>
      </c>
      <c r="R192" s="80">
        <f t="shared" si="50"/>
        <v>0</v>
      </c>
      <c r="S192" s="81">
        <v>0</v>
      </c>
      <c r="T192" s="27" t="s">
        <v>32</v>
      </c>
      <c r="U192" s="1"/>
      <c r="W192" s="3"/>
      <c r="X192" s="3"/>
      <c r="Y192" s="3"/>
      <c r="Z192" s="3"/>
      <c r="AD192" s="1"/>
      <c r="AE192" s="1"/>
    </row>
    <row r="193" spans="1:31" ht="33.75" customHeight="1" x14ac:dyDescent="0.25">
      <c r="A193" s="28" t="s">
        <v>414</v>
      </c>
      <c r="B193" s="29" t="s">
        <v>416</v>
      </c>
      <c r="C193" s="32" t="s">
        <v>417</v>
      </c>
      <c r="D193" s="46" t="s">
        <v>32</v>
      </c>
      <c r="E193" s="40" t="s">
        <v>32</v>
      </c>
      <c r="F193" s="46" t="s">
        <v>32</v>
      </c>
      <c r="G193" s="46" t="s">
        <v>32</v>
      </c>
      <c r="H193" s="46">
        <f>J193+L193+N193+P193</f>
        <v>87.48886066</v>
      </c>
      <c r="I193" s="46" t="s">
        <v>32</v>
      </c>
      <c r="J193" s="46">
        <v>54.849161520000003</v>
      </c>
      <c r="K193" s="46" t="s">
        <v>32</v>
      </c>
      <c r="L193" s="46">
        <v>32.639699139999998</v>
      </c>
      <c r="M193" s="46" t="s">
        <v>32</v>
      </c>
      <c r="N193" s="46">
        <v>0</v>
      </c>
      <c r="O193" s="88" t="s">
        <v>32</v>
      </c>
      <c r="P193" s="46">
        <v>0</v>
      </c>
      <c r="Q193" s="46" t="s">
        <v>32</v>
      </c>
      <c r="R193" s="46" t="s">
        <v>32</v>
      </c>
      <c r="S193" s="86" t="s">
        <v>32</v>
      </c>
      <c r="T193" s="30" t="s">
        <v>332</v>
      </c>
      <c r="W193" s="3"/>
      <c r="X193" s="3"/>
      <c r="Y193" s="3"/>
      <c r="Z193" s="3"/>
      <c r="AD193" s="1"/>
      <c r="AE193" s="1"/>
    </row>
    <row r="194" spans="1:31" ht="20.25" customHeight="1" x14ac:dyDescent="0.25">
      <c r="A194" s="28" t="s">
        <v>414</v>
      </c>
      <c r="B194" s="29" t="s">
        <v>418</v>
      </c>
      <c r="C194" s="32" t="s">
        <v>419</v>
      </c>
      <c r="D194" s="85" t="s">
        <v>32</v>
      </c>
      <c r="E194" s="40" t="s">
        <v>32</v>
      </c>
      <c r="F194" s="46" t="s">
        <v>32</v>
      </c>
      <c r="G194" s="46" t="s">
        <v>32</v>
      </c>
      <c r="H194" s="46">
        <f>J194+L194+N194+P194</f>
        <v>0</v>
      </c>
      <c r="I194" s="46" t="s">
        <v>32</v>
      </c>
      <c r="J194" s="46">
        <v>0</v>
      </c>
      <c r="K194" s="46" t="s">
        <v>32</v>
      </c>
      <c r="L194" s="46">
        <v>0</v>
      </c>
      <c r="M194" s="46" t="s">
        <v>32</v>
      </c>
      <c r="N194" s="46">
        <v>0</v>
      </c>
      <c r="O194" s="88" t="s">
        <v>32</v>
      </c>
      <c r="P194" s="46">
        <v>0</v>
      </c>
      <c r="Q194" s="46" t="s">
        <v>32</v>
      </c>
      <c r="R194" s="46" t="s">
        <v>32</v>
      </c>
      <c r="S194" s="87" t="s">
        <v>32</v>
      </c>
      <c r="T194" s="30" t="s">
        <v>32</v>
      </c>
      <c r="W194" s="3"/>
      <c r="X194" s="3"/>
      <c r="Y194" s="3"/>
      <c r="Z194" s="3"/>
      <c r="AD194" s="1"/>
      <c r="AE194" s="1"/>
    </row>
    <row r="195" spans="1:31" ht="20.25" customHeight="1" x14ac:dyDescent="0.25">
      <c r="A195" s="20" t="s">
        <v>420</v>
      </c>
      <c r="B195" s="21" t="s">
        <v>421</v>
      </c>
      <c r="C195" s="22" t="s">
        <v>31</v>
      </c>
      <c r="D195" s="77">
        <f t="shared" ref="D195:R195" si="51">SUM(D196:D197)</f>
        <v>0</v>
      </c>
      <c r="E195" s="77">
        <f t="shared" si="51"/>
        <v>0</v>
      </c>
      <c r="F195" s="77">
        <f t="shared" si="51"/>
        <v>0</v>
      </c>
      <c r="G195" s="77">
        <f t="shared" si="51"/>
        <v>0</v>
      </c>
      <c r="H195" s="77">
        <f t="shared" si="51"/>
        <v>12.87342756</v>
      </c>
      <c r="I195" s="77">
        <f t="shared" si="51"/>
        <v>0</v>
      </c>
      <c r="J195" s="77">
        <f t="shared" si="51"/>
        <v>12.87342756</v>
      </c>
      <c r="K195" s="77">
        <f t="shared" si="51"/>
        <v>0</v>
      </c>
      <c r="L195" s="77">
        <f t="shared" si="51"/>
        <v>0</v>
      </c>
      <c r="M195" s="77">
        <f t="shared" si="51"/>
        <v>0</v>
      </c>
      <c r="N195" s="77">
        <f t="shared" si="51"/>
        <v>0</v>
      </c>
      <c r="O195" s="77">
        <f t="shared" si="51"/>
        <v>0</v>
      </c>
      <c r="P195" s="77">
        <f t="shared" si="51"/>
        <v>0</v>
      </c>
      <c r="Q195" s="77">
        <f t="shared" si="51"/>
        <v>0</v>
      </c>
      <c r="R195" s="77">
        <f t="shared" si="51"/>
        <v>0</v>
      </c>
      <c r="S195" s="81">
        <v>0</v>
      </c>
      <c r="T195" s="63" t="s">
        <v>32</v>
      </c>
      <c r="U195" s="1"/>
      <c r="W195" s="3"/>
      <c r="X195" s="3"/>
      <c r="Y195" s="3"/>
      <c r="Z195" s="3"/>
      <c r="AD195" s="1"/>
      <c r="AE195" s="1"/>
    </row>
    <row r="196" spans="1:31" ht="91.5" customHeight="1" x14ac:dyDescent="0.25">
      <c r="A196" s="89" t="s">
        <v>420</v>
      </c>
      <c r="B196" s="99" t="s">
        <v>422</v>
      </c>
      <c r="C196" s="44" t="s">
        <v>423</v>
      </c>
      <c r="D196" s="46" t="s">
        <v>32</v>
      </c>
      <c r="E196" s="46" t="s">
        <v>32</v>
      </c>
      <c r="F196" s="46" t="s">
        <v>32</v>
      </c>
      <c r="G196" s="46" t="s">
        <v>32</v>
      </c>
      <c r="H196" s="46">
        <f>J196+L196+N196+P196</f>
        <v>1.71698621</v>
      </c>
      <c r="I196" s="46" t="s">
        <v>32</v>
      </c>
      <c r="J196" s="92">
        <v>1.71698621</v>
      </c>
      <c r="K196" s="46" t="s">
        <v>32</v>
      </c>
      <c r="L196" s="46">
        <v>0</v>
      </c>
      <c r="M196" s="46" t="s">
        <v>32</v>
      </c>
      <c r="N196" s="46">
        <v>0</v>
      </c>
      <c r="O196" s="46" t="s">
        <v>32</v>
      </c>
      <c r="P196" s="46">
        <v>0</v>
      </c>
      <c r="Q196" s="46" t="s">
        <v>32</v>
      </c>
      <c r="R196" s="46" t="s">
        <v>32</v>
      </c>
      <c r="S196" s="86" t="s">
        <v>32</v>
      </c>
      <c r="T196" s="30" t="s">
        <v>424</v>
      </c>
      <c r="W196" s="3"/>
      <c r="X196" s="3"/>
      <c r="Y196" s="3"/>
      <c r="Z196" s="3"/>
      <c r="AD196" s="1"/>
      <c r="AE196" s="1"/>
    </row>
    <row r="197" spans="1:31" ht="47.25" customHeight="1" x14ac:dyDescent="0.25">
      <c r="A197" s="28" t="s">
        <v>420</v>
      </c>
      <c r="B197" s="38" t="s">
        <v>425</v>
      </c>
      <c r="C197" s="32" t="s">
        <v>426</v>
      </c>
      <c r="D197" s="46" t="s">
        <v>32</v>
      </c>
      <c r="E197" s="40" t="s">
        <v>32</v>
      </c>
      <c r="F197" s="46" t="s">
        <v>32</v>
      </c>
      <c r="G197" s="46" t="s">
        <v>32</v>
      </c>
      <c r="H197" s="46">
        <f>J197+L197+N197+P197</f>
        <v>11.15644135</v>
      </c>
      <c r="I197" s="46" t="s">
        <v>32</v>
      </c>
      <c r="J197" s="46">
        <v>11.15644135</v>
      </c>
      <c r="K197" s="46" t="s">
        <v>32</v>
      </c>
      <c r="L197" s="46">
        <v>0</v>
      </c>
      <c r="M197" s="46" t="s">
        <v>32</v>
      </c>
      <c r="N197" s="46">
        <v>0</v>
      </c>
      <c r="O197" s="88" t="s">
        <v>32</v>
      </c>
      <c r="P197" s="46">
        <v>0</v>
      </c>
      <c r="Q197" s="46" t="s">
        <v>32</v>
      </c>
      <c r="R197" s="46" t="s">
        <v>32</v>
      </c>
      <c r="S197" s="87" t="s">
        <v>32</v>
      </c>
      <c r="T197" s="30" t="s">
        <v>427</v>
      </c>
      <c r="W197" s="3"/>
      <c r="X197" s="3"/>
      <c r="Y197" s="3"/>
      <c r="Z197" s="3"/>
      <c r="AD197" s="1"/>
      <c r="AE197" s="1"/>
    </row>
    <row r="198" spans="1:31" ht="20.25" customHeight="1" x14ac:dyDescent="0.25">
      <c r="A198" s="20" t="s">
        <v>428</v>
      </c>
      <c r="B198" s="21" t="s">
        <v>429</v>
      </c>
      <c r="C198" s="22" t="s">
        <v>31</v>
      </c>
      <c r="D198" s="77">
        <f t="shared" ref="D198:R198" si="52">SUM(D199:D205)</f>
        <v>3689.1736895700715</v>
      </c>
      <c r="E198" s="77">
        <f t="shared" si="52"/>
        <v>751.43227153999999</v>
      </c>
      <c r="F198" s="77">
        <f t="shared" si="52"/>
        <v>2937.7414180300721</v>
      </c>
      <c r="G198" s="77">
        <f t="shared" si="52"/>
        <v>182.77490463319998</v>
      </c>
      <c r="H198" s="77">
        <f t="shared" si="52"/>
        <v>9.1846220200000008</v>
      </c>
      <c r="I198" s="77">
        <f t="shared" si="52"/>
        <v>16.914215855000002</v>
      </c>
      <c r="J198" s="77">
        <f t="shared" si="52"/>
        <v>3.2596812800000001</v>
      </c>
      <c r="K198" s="77">
        <f t="shared" si="52"/>
        <v>7.1973638550000008</v>
      </c>
      <c r="L198" s="77">
        <f t="shared" si="52"/>
        <v>5.9249407400000003</v>
      </c>
      <c r="M198" s="77">
        <f t="shared" si="52"/>
        <v>7.6804188050000004</v>
      </c>
      <c r="N198" s="77">
        <f t="shared" si="52"/>
        <v>0</v>
      </c>
      <c r="O198" s="77">
        <f t="shared" si="52"/>
        <v>150.98290611819999</v>
      </c>
      <c r="P198" s="77">
        <f t="shared" si="52"/>
        <v>0</v>
      </c>
      <c r="Q198" s="77">
        <f t="shared" si="52"/>
        <v>2929.0289611500725</v>
      </c>
      <c r="R198" s="77">
        <f t="shared" si="52"/>
        <v>-15.399122830000003</v>
      </c>
      <c r="S198" s="81">
        <f>R198/(I198+K198)</f>
        <v>-0.63866088473719507</v>
      </c>
      <c r="T198" s="63" t="s">
        <v>32</v>
      </c>
      <c r="U198" s="1"/>
      <c r="W198" s="3"/>
      <c r="X198" s="3"/>
      <c r="Y198" s="3"/>
      <c r="Z198" s="3"/>
      <c r="AD198" s="1"/>
      <c r="AE198" s="1"/>
    </row>
    <row r="199" spans="1:31" ht="31.5" customHeight="1" x14ac:dyDescent="0.25">
      <c r="A199" s="28" t="s">
        <v>428</v>
      </c>
      <c r="B199" s="36" t="s">
        <v>430</v>
      </c>
      <c r="C199" s="32" t="s">
        <v>431</v>
      </c>
      <c r="D199" s="46">
        <v>1791.0005641759719</v>
      </c>
      <c r="E199" s="40">
        <v>75.402778300000008</v>
      </c>
      <c r="F199" s="46">
        <f t="shared" ref="F199:F204" si="53">D199-E199</f>
        <v>1715.597785875972</v>
      </c>
      <c r="G199" s="46">
        <f t="shared" ref="G199:H204" si="54">I199+K199+M199+O199</f>
        <v>28.902965290799997</v>
      </c>
      <c r="H199" s="46">
        <f t="shared" si="54"/>
        <v>5.2394398400000002</v>
      </c>
      <c r="I199" s="46">
        <v>10.694895385000001</v>
      </c>
      <c r="J199" s="46">
        <v>4.1525520000000003E-2</v>
      </c>
      <c r="K199" s="46">
        <v>6.9930433850000009</v>
      </c>
      <c r="L199" s="46">
        <v>5.1979143199999998</v>
      </c>
      <c r="M199" s="46">
        <v>5.3466983350000001</v>
      </c>
      <c r="N199" s="46">
        <v>0</v>
      </c>
      <c r="O199" s="46">
        <v>5.8683281857999958</v>
      </c>
      <c r="P199" s="46">
        <v>0</v>
      </c>
      <c r="Q199" s="46">
        <f t="shared" ref="Q199:Q204" si="55">F199-H199</f>
        <v>1710.3583460359721</v>
      </c>
      <c r="R199" s="46">
        <f t="shared" ref="R199:R204" si="56">H199-(I199+K199)</f>
        <v>-12.448498930000003</v>
      </c>
      <c r="S199" s="86">
        <f>R199/(I199+K199)</f>
        <v>-0.70378460101374496</v>
      </c>
      <c r="T199" s="30" t="s">
        <v>178</v>
      </c>
      <c r="W199" s="3"/>
      <c r="X199" s="3"/>
      <c r="Y199" s="3"/>
      <c r="Z199" s="3"/>
      <c r="AD199" s="1"/>
      <c r="AE199" s="1"/>
    </row>
    <row r="200" spans="1:31" ht="30.75" customHeight="1" x14ac:dyDescent="0.25">
      <c r="A200" s="28" t="s">
        <v>428</v>
      </c>
      <c r="B200" s="36" t="s">
        <v>432</v>
      </c>
      <c r="C200" s="32" t="s">
        <v>433</v>
      </c>
      <c r="D200" s="46">
        <v>467.54055574270001</v>
      </c>
      <c r="E200" s="40">
        <v>450.70705288999994</v>
      </c>
      <c r="F200" s="46">
        <f t="shared" si="53"/>
        <v>16.833502852700065</v>
      </c>
      <c r="G200" s="46">
        <f t="shared" si="54"/>
        <v>7.4173999999999998</v>
      </c>
      <c r="H200" s="46">
        <f t="shared" si="54"/>
        <v>0.84364705999999989</v>
      </c>
      <c r="I200" s="46">
        <v>6.1059999999999999</v>
      </c>
      <c r="J200" s="46">
        <v>0.84364705999999989</v>
      </c>
      <c r="K200" s="46">
        <v>9.0999999999999998E-2</v>
      </c>
      <c r="L200" s="46">
        <v>0</v>
      </c>
      <c r="M200" s="46">
        <v>1.2203999999999997</v>
      </c>
      <c r="N200" s="46">
        <v>0</v>
      </c>
      <c r="O200" s="46">
        <v>0</v>
      </c>
      <c r="P200" s="46">
        <v>0</v>
      </c>
      <c r="Q200" s="46">
        <f t="shared" si="55"/>
        <v>15.989855792700064</v>
      </c>
      <c r="R200" s="46">
        <f t="shared" si="56"/>
        <v>-5.3533529400000006</v>
      </c>
      <c r="S200" s="86">
        <f>R200/(I200+K200)</f>
        <v>-0.86386202033241899</v>
      </c>
      <c r="T200" s="30" t="s">
        <v>178</v>
      </c>
      <c r="W200" s="3"/>
      <c r="X200" s="3"/>
      <c r="Y200" s="3"/>
      <c r="Z200" s="3"/>
      <c r="AD200" s="1"/>
      <c r="AE200" s="1"/>
    </row>
    <row r="201" spans="1:31" ht="45.75" customHeight="1" x14ac:dyDescent="0.25">
      <c r="A201" s="28" t="s">
        <v>428</v>
      </c>
      <c r="B201" s="36" t="s">
        <v>434</v>
      </c>
      <c r="C201" s="30" t="s">
        <v>435</v>
      </c>
      <c r="D201" s="46">
        <v>276.1959566868</v>
      </c>
      <c r="E201" s="40">
        <v>59.41113971</v>
      </c>
      <c r="F201" s="46">
        <f t="shared" si="53"/>
        <v>216.78481697680002</v>
      </c>
      <c r="G201" s="46">
        <f t="shared" si="54"/>
        <v>0.36358835</v>
      </c>
      <c r="H201" s="46">
        <f t="shared" si="54"/>
        <v>0.11990328</v>
      </c>
      <c r="I201" s="46">
        <v>8.756195E-2</v>
      </c>
      <c r="J201" s="46">
        <v>9.5148300000000005E-2</v>
      </c>
      <c r="K201" s="46">
        <v>8.756195E-2</v>
      </c>
      <c r="L201" s="46">
        <v>2.4754980000000003E-2</v>
      </c>
      <c r="M201" s="46">
        <v>8.756195E-2</v>
      </c>
      <c r="N201" s="46">
        <v>0</v>
      </c>
      <c r="O201" s="46">
        <v>0.10090250000000001</v>
      </c>
      <c r="P201" s="46">
        <v>0</v>
      </c>
      <c r="Q201" s="46">
        <f t="shared" si="55"/>
        <v>216.66491369680003</v>
      </c>
      <c r="R201" s="46">
        <f t="shared" si="56"/>
        <v>-5.5220619999999998E-2</v>
      </c>
      <c r="S201" s="86">
        <f>R201/(I201+K201)</f>
        <v>-0.31532315120894405</v>
      </c>
      <c r="T201" s="30" t="s">
        <v>120</v>
      </c>
      <c r="W201" s="3"/>
      <c r="X201" s="3"/>
      <c r="Y201" s="3"/>
      <c r="Z201" s="3"/>
      <c r="AD201" s="1"/>
      <c r="AE201" s="1"/>
    </row>
    <row r="202" spans="1:31" ht="30.75" customHeight="1" x14ac:dyDescent="0.25">
      <c r="A202" s="28" t="s">
        <v>428</v>
      </c>
      <c r="B202" s="36" t="s">
        <v>436</v>
      </c>
      <c r="C202" s="32" t="s">
        <v>437</v>
      </c>
      <c r="D202" s="46">
        <v>12</v>
      </c>
      <c r="E202" s="40">
        <v>7.6534749</v>
      </c>
      <c r="F202" s="46">
        <f t="shared" si="53"/>
        <v>4.3465251</v>
      </c>
      <c r="G202" s="46">
        <f t="shared" si="54"/>
        <v>1</v>
      </c>
      <c r="H202" s="46">
        <f t="shared" si="54"/>
        <v>2.2742541000000003</v>
      </c>
      <c r="I202" s="46">
        <v>0</v>
      </c>
      <c r="J202" s="46">
        <v>2.2742541000000003</v>
      </c>
      <c r="K202" s="46">
        <v>0</v>
      </c>
      <c r="L202" s="46">
        <v>0</v>
      </c>
      <c r="M202" s="46">
        <v>1</v>
      </c>
      <c r="N202" s="46">
        <v>0</v>
      </c>
      <c r="O202" s="46">
        <v>0</v>
      </c>
      <c r="P202" s="46">
        <v>0</v>
      </c>
      <c r="Q202" s="46">
        <f t="shared" si="55"/>
        <v>2.0722709999999998</v>
      </c>
      <c r="R202" s="46">
        <f t="shared" si="56"/>
        <v>2.2742541000000003</v>
      </c>
      <c r="S202" s="86">
        <v>1</v>
      </c>
      <c r="T202" s="30" t="s">
        <v>332</v>
      </c>
      <c r="W202" s="3"/>
      <c r="X202" s="3"/>
      <c r="Y202" s="3"/>
      <c r="Z202" s="3"/>
      <c r="AD202" s="1"/>
      <c r="AE202" s="1"/>
    </row>
    <row r="203" spans="1:31" ht="30.75" customHeight="1" x14ac:dyDescent="0.25">
      <c r="A203" s="28" t="s">
        <v>428</v>
      </c>
      <c r="B203" s="36" t="s">
        <v>438</v>
      </c>
      <c r="C203" s="32" t="s">
        <v>439</v>
      </c>
      <c r="D203" s="46">
        <v>396.345642924</v>
      </c>
      <c r="E203" s="40">
        <v>156.32360741999997</v>
      </c>
      <c r="F203" s="46">
        <f t="shared" si="53"/>
        <v>240.02203550400003</v>
      </c>
      <c r="G203" s="46">
        <f t="shared" si="54"/>
        <v>35.043521113999986</v>
      </c>
      <c r="H203" s="46">
        <f t="shared" si="54"/>
        <v>0.23521260000000002</v>
      </c>
      <c r="I203" s="46">
        <v>2.575852E-2</v>
      </c>
      <c r="J203" s="46">
        <v>5.1063000000000002E-3</v>
      </c>
      <c r="K203" s="46">
        <v>2.575852E-2</v>
      </c>
      <c r="L203" s="46">
        <v>0.23010630000000001</v>
      </c>
      <c r="M203" s="46">
        <v>2.575852E-2</v>
      </c>
      <c r="N203" s="46">
        <v>0</v>
      </c>
      <c r="O203" s="46">
        <v>34.96624555399999</v>
      </c>
      <c r="P203" s="46">
        <v>0</v>
      </c>
      <c r="Q203" s="46">
        <f t="shared" si="55"/>
        <v>239.78682290400002</v>
      </c>
      <c r="R203" s="46">
        <f t="shared" si="56"/>
        <v>0.18369556000000004</v>
      </c>
      <c r="S203" s="86">
        <f>R203/(I203+K203)</f>
        <v>3.5657242729784171</v>
      </c>
      <c r="T203" s="30" t="s">
        <v>178</v>
      </c>
      <c r="W203" s="3"/>
      <c r="X203" s="3"/>
      <c r="Y203" s="3"/>
      <c r="Z203" s="3"/>
      <c r="AD203" s="1"/>
      <c r="AE203" s="1"/>
    </row>
    <row r="204" spans="1:31" ht="30.75" customHeight="1" x14ac:dyDescent="0.25">
      <c r="A204" s="28" t="s">
        <v>428</v>
      </c>
      <c r="B204" s="36" t="s">
        <v>440</v>
      </c>
      <c r="C204" s="32" t="s">
        <v>441</v>
      </c>
      <c r="D204" s="46">
        <v>746.09097004059981</v>
      </c>
      <c r="E204" s="40">
        <v>1.9342183199999998</v>
      </c>
      <c r="F204" s="46">
        <f t="shared" si="53"/>
        <v>744.1567517205998</v>
      </c>
      <c r="G204" s="46">
        <f t="shared" si="54"/>
        <v>110.0474298784</v>
      </c>
      <c r="H204" s="46">
        <f t="shared" si="54"/>
        <v>0</v>
      </c>
      <c r="I204" s="46">
        <v>0</v>
      </c>
      <c r="J204" s="46">
        <v>0</v>
      </c>
      <c r="K204" s="46">
        <v>0</v>
      </c>
      <c r="L204" s="46">
        <v>0</v>
      </c>
      <c r="M204" s="46">
        <v>0</v>
      </c>
      <c r="N204" s="46">
        <v>0</v>
      </c>
      <c r="O204" s="46">
        <v>110.0474298784</v>
      </c>
      <c r="P204" s="46">
        <v>0</v>
      </c>
      <c r="Q204" s="46">
        <f t="shared" si="55"/>
        <v>744.1567517205998</v>
      </c>
      <c r="R204" s="46">
        <f t="shared" si="56"/>
        <v>0</v>
      </c>
      <c r="S204" s="86">
        <v>0</v>
      </c>
      <c r="T204" s="30" t="s">
        <v>32</v>
      </c>
      <c r="W204" s="3"/>
      <c r="X204" s="3"/>
      <c r="Y204" s="3"/>
      <c r="Z204" s="3"/>
      <c r="AD204" s="1"/>
      <c r="AE204" s="1"/>
    </row>
    <row r="205" spans="1:31" ht="32.25" customHeight="1" x14ac:dyDescent="0.25">
      <c r="A205" s="89" t="s">
        <v>428</v>
      </c>
      <c r="B205" s="100" t="s">
        <v>442</v>
      </c>
      <c r="C205" s="91" t="s">
        <v>443</v>
      </c>
      <c r="D205" s="92" t="s">
        <v>32</v>
      </c>
      <c r="E205" s="93" t="s">
        <v>32</v>
      </c>
      <c r="F205" s="92" t="s">
        <v>32</v>
      </c>
      <c r="G205" s="92" t="s">
        <v>32</v>
      </c>
      <c r="H205" s="46">
        <f>J205+L205+N205+P205</f>
        <v>0.47216513999999998</v>
      </c>
      <c r="I205" s="92" t="s">
        <v>32</v>
      </c>
      <c r="J205" s="92">
        <v>0</v>
      </c>
      <c r="K205" s="92" t="s">
        <v>32</v>
      </c>
      <c r="L205" s="92">
        <v>0.47216513999999998</v>
      </c>
      <c r="M205" s="92" t="s">
        <v>32</v>
      </c>
      <c r="N205" s="92">
        <v>0</v>
      </c>
      <c r="O205" s="92" t="s">
        <v>32</v>
      </c>
      <c r="P205" s="92">
        <v>0</v>
      </c>
      <c r="Q205" s="92" t="s">
        <v>32</v>
      </c>
      <c r="R205" s="92" t="s">
        <v>32</v>
      </c>
      <c r="S205" s="87" t="s">
        <v>32</v>
      </c>
      <c r="T205" s="49" t="s">
        <v>444</v>
      </c>
      <c r="W205" s="3"/>
      <c r="X205" s="3"/>
      <c r="Y205" s="3"/>
      <c r="Z205" s="3"/>
      <c r="AD205" s="1"/>
      <c r="AE205" s="1"/>
    </row>
    <row r="206" spans="1:31" ht="31.5" customHeight="1" x14ac:dyDescent="0.25">
      <c r="A206" s="20" t="s">
        <v>445</v>
      </c>
      <c r="B206" s="21" t="s">
        <v>446</v>
      </c>
      <c r="C206" s="22" t="s">
        <v>31</v>
      </c>
      <c r="D206" s="77">
        <v>0</v>
      </c>
      <c r="E206" s="77">
        <v>0</v>
      </c>
      <c r="F206" s="77">
        <v>0</v>
      </c>
      <c r="G206" s="77">
        <v>0</v>
      </c>
      <c r="H206" s="77">
        <v>0</v>
      </c>
      <c r="I206" s="77">
        <v>0</v>
      </c>
      <c r="J206" s="77">
        <v>0</v>
      </c>
      <c r="K206" s="77">
        <v>0</v>
      </c>
      <c r="L206" s="77">
        <v>0</v>
      </c>
      <c r="M206" s="77">
        <v>0</v>
      </c>
      <c r="N206" s="77">
        <v>0</v>
      </c>
      <c r="O206" s="77">
        <v>0</v>
      </c>
      <c r="P206" s="77">
        <v>0</v>
      </c>
      <c r="Q206" s="77">
        <v>0</v>
      </c>
      <c r="R206" s="77">
        <v>0</v>
      </c>
      <c r="S206" s="81">
        <v>0</v>
      </c>
      <c r="T206" s="63" t="s">
        <v>32</v>
      </c>
      <c r="U206" s="1"/>
      <c r="W206" s="3"/>
      <c r="X206" s="3"/>
      <c r="Y206" s="3"/>
      <c r="Z206" s="3"/>
      <c r="AD206" s="1"/>
      <c r="AE206" s="1"/>
    </row>
    <row r="207" spans="1:31" ht="24.75" customHeight="1" x14ac:dyDescent="0.25">
      <c r="A207" s="23" t="s">
        <v>447</v>
      </c>
      <c r="B207" s="24" t="s">
        <v>448</v>
      </c>
      <c r="C207" s="25" t="s">
        <v>31</v>
      </c>
      <c r="D207" s="80">
        <f t="shared" ref="D207:R207" si="57">SUM(D208:D306)</f>
        <v>480.33010927200007</v>
      </c>
      <c r="E207" s="80">
        <f t="shared" si="57"/>
        <v>135.73723026000002</v>
      </c>
      <c r="F207" s="80">
        <f t="shared" si="57"/>
        <v>344.59287901200003</v>
      </c>
      <c r="G207" s="80">
        <f t="shared" si="57"/>
        <v>328.69033404000004</v>
      </c>
      <c r="H207" s="80">
        <f t="shared" si="57"/>
        <v>402.94243970000008</v>
      </c>
      <c r="I207" s="80">
        <f t="shared" si="57"/>
        <v>7.2</v>
      </c>
      <c r="J207" s="80">
        <f t="shared" si="57"/>
        <v>309.58379540999999</v>
      </c>
      <c r="K207" s="80">
        <f t="shared" si="57"/>
        <v>23.413687200000002</v>
      </c>
      <c r="L207" s="80">
        <f t="shared" si="57"/>
        <v>93.358644290000001</v>
      </c>
      <c r="M207" s="80">
        <f t="shared" si="57"/>
        <v>56.874444529999998</v>
      </c>
      <c r="N207" s="80">
        <f t="shared" si="57"/>
        <v>0</v>
      </c>
      <c r="O207" s="80">
        <f t="shared" si="57"/>
        <v>241.20220231000005</v>
      </c>
      <c r="P207" s="80">
        <f t="shared" si="57"/>
        <v>0</v>
      </c>
      <c r="Q207" s="80">
        <f t="shared" si="57"/>
        <v>155.54446882199997</v>
      </c>
      <c r="R207" s="80">
        <f t="shared" si="57"/>
        <v>158.43472299000001</v>
      </c>
      <c r="S207" s="81">
        <f>R207/(I207+K207)</f>
        <v>5.1752904494954137</v>
      </c>
      <c r="T207" s="27" t="s">
        <v>32</v>
      </c>
      <c r="U207" s="1"/>
      <c r="W207" s="3"/>
      <c r="X207" s="3"/>
      <c r="Y207" s="3"/>
      <c r="Z207" s="3"/>
      <c r="AD207" s="1"/>
      <c r="AE207" s="1"/>
    </row>
    <row r="208" spans="1:31" ht="31.5" customHeight="1" x14ac:dyDescent="0.25">
      <c r="A208" s="28" t="s">
        <v>447</v>
      </c>
      <c r="B208" s="38" t="s">
        <v>449</v>
      </c>
      <c r="C208" s="39" t="s">
        <v>450</v>
      </c>
      <c r="D208" s="46" t="s">
        <v>32</v>
      </c>
      <c r="E208" s="46" t="s">
        <v>32</v>
      </c>
      <c r="F208" s="46" t="s">
        <v>32</v>
      </c>
      <c r="G208" s="46" t="s">
        <v>32</v>
      </c>
      <c r="H208" s="46">
        <f t="shared" ref="H208:H271" si="58">J208+L208+N208+P208</f>
        <v>0.64800000000000002</v>
      </c>
      <c r="I208" s="46" t="s">
        <v>32</v>
      </c>
      <c r="J208" s="46">
        <v>0.64800000000000002</v>
      </c>
      <c r="K208" s="46" t="s">
        <v>32</v>
      </c>
      <c r="L208" s="46">
        <v>0</v>
      </c>
      <c r="M208" s="46" t="s">
        <v>32</v>
      </c>
      <c r="N208" s="46">
        <v>0</v>
      </c>
      <c r="O208" s="46" t="s">
        <v>32</v>
      </c>
      <c r="P208" s="46">
        <v>0</v>
      </c>
      <c r="Q208" s="46" t="s">
        <v>32</v>
      </c>
      <c r="R208" s="46" t="s">
        <v>32</v>
      </c>
      <c r="S208" s="86" t="s">
        <v>32</v>
      </c>
      <c r="T208" s="30" t="s">
        <v>75</v>
      </c>
      <c r="W208" s="3"/>
      <c r="X208" s="3"/>
      <c r="Y208" s="3"/>
      <c r="Z208" s="3"/>
      <c r="AD208" s="1"/>
      <c r="AE208" s="1"/>
    </row>
    <row r="209" spans="1:31" ht="31.5" customHeight="1" x14ac:dyDescent="0.25">
      <c r="A209" s="28" t="s">
        <v>447</v>
      </c>
      <c r="B209" s="38" t="s">
        <v>451</v>
      </c>
      <c r="C209" s="39" t="s">
        <v>452</v>
      </c>
      <c r="D209" s="46" t="s">
        <v>32</v>
      </c>
      <c r="E209" s="46" t="s">
        <v>32</v>
      </c>
      <c r="F209" s="46" t="s">
        <v>32</v>
      </c>
      <c r="G209" s="46" t="s">
        <v>32</v>
      </c>
      <c r="H209" s="46">
        <f t="shared" si="58"/>
        <v>3.17183832</v>
      </c>
      <c r="I209" s="46" t="s">
        <v>32</v>
      </c>
      <c r="J209" s="46">
        <v>0</v>
      </c>
      <c r="K209" s="46" t="s">
        <v>32</v>
      </c>
      <c r="L209" s="46">
        <v>3.17183832</v>
      </c>
      <c r="M209" s="46" t="s">
        <v>32</v>
      </c>
      <c r="N209" s="46">
        <v>0</v>
      </c>
      <c r="O209" s="46" t="s">
        <v>32</v>
      </c>
      <c r="P209" s="46">
        <v>0</v>
      </c>
      <c r="Q209" s="46" t="s">
        <v>32</v>
      </c>
      <c r="R209" s="46" t="s">
        <v>32</v>
      </c>
      <c r="S209" s="86" t="s">
        <v>32</v>
      </c>
      <c r="T209" s="30" t="s">
        <v>453</v>
      </c>
      <c r="W209" s="3"/>
      <c r="X209" s="3"/>
      <c r="Y209" s="3"/>
      <c r="Z209" s="3"/>
      <c r="AD209" s="1"/>
      <c r="AE209" s="1"/>
    </row>
    <row r="210" spans="1:31" ht="31.5" x14ac:dyDescent="0.25">
      <c r="A210" s="28" t="s">
        <v>447</v>
      </c>
      <c r="B210" s="38" t="s">
        <v>454</v>
      </c>
      <c r="C210" s="39" t="s">
        <v>455</v>
      </c>
      <c r="D210" s="46" t="s">
        <v>32</v>
      </c>
      <c r="E210" s="46" t="s">
        <v>32</v>
      </c>
      <c r="F210" s="46" t="s">
        <v>32</v>
      </c>
      <c r="G210" s="46" t="s">
        <v>32</v>
      </c>
      <c r="H210" s="46">
        <f t="shared" si="58"/>
        <v>5.7599999999999998E-2</v>
      </c>
      <c r="I210" s="46" t="s">
        <v>32</v>
      </c>
      <c r="J210" s="46">
        <v>0</v>
      </c>
      <c r="K210" s="46" t="s">
        <v>32</v>
      </c>
      <c r="L210" s="46">
        <v>5.7599999999999998E-2</v>
      </c>
      <c r="M210" s="46" t="s">
        <v>32</v>
      </c>
      <c r="N210" s="46">
        <v>0</v>
      </c>
      <c r="O210" s="46" t="s">
        <v>32</v>
      </c>
      <c r="P210" s="46">
        <v>0</v>
      </c>
      <c r="Q210" s="46" t="s">
        <v>32</v>
      </c>
      <c r="R210" s="46" t="s">
        <v>32</v>
      </c>
      <c r="S210" s="86" t="s">
        <v>32</v>
      </c>
      <c r="T210" s="30" t="s">
        <v>453</v>
      </c>
      <c r="W210" s="3"/>
      <c r="X210" s="3"/>
      <c r="Y210" s="3"/>
      <c r="Z210" s="3"/>
      <c r="AD210" s="1"/>
      <c r="AE210" s="1"/>
    </row>
    <row r="211" spans="1:31" ht="63" customHeight="1" x14ac:dyDescent="0.25">
      <c r="A211" s="28" t="s">
        <v>447</v>
      </c>
      <c r="B211" s="29" t="s">
        <v>456</v>
      </c>
      <c r="C211" s="32" t="s">
        <v>457</v>
      </c>
      <c r="D211" s="46">
        <v>9.717677999999999E-2</v>
      </c>
      <c r="E211" s="46">
        <v>0</v>
      </c>
      <c r="F211" s="46">
        <f t="shared" ref="F211:F216" si="59">D211-E211</f>
        <v>9.717677999999999E-2</v>
      </c>
      <c r="G211" s="46">
        <f t="shared" ref="G211:G216" si="60">I211+K211+M211+O211</f>
        <v>9.717677999999999E-2</v>
      </c>
      <c r="H211" s="46">
        <f t="shared" si="58"/>
        <v>0</v>
      </c>
      <c r="I211" s="46">
        <v>0</v>
      </c>
      <c r="J211" s="46">
        <v>0</v>
      </c>
      <c r="K211" s="46">
        <v>0</v>
      </c>
      <c r="L211" s="46">
        <v>0</v>
      </c>
      <c r="M211" s="46">
        <v>0</v>
      </c>
      <c r="N211" s="46">
        <v>0</v>
      </c>
      <c r="O211" s="46">
        <v>9.717677999999999E-2</v>
      </c>
      <c r="P211" s="46">
        <v>0</v>
      </c>
      <c r="Q211" s="46">
        <f t="shared" ref="Q211:Q216" si="61">F211-H211</f>
        <v>9.717677999999999E-2</v>
      </c>
      <c r="R211" s="46">
        <f t="shared" ref="R211:R216" si="62">H211-(I211+K211)</f>
        <v>0</v>
      </c>
      <c r="S211" s="86">
        <v>0</v>
      </c>
      <c r="T211" s="30" t="s">
        <v>32</v>
      </c>
      <c r="W211" s="3"/>
      <c r="X211" s="3"/>
      <c r="Y211" s="3"/>
      <c r="Z211" s="3"/>
      <c r="AD211" s="1"/>
      <c r="AE211" s="1"/>
    </row>
    <row r="212" spans="1:31" ht="63" customHeight="1" x14ac:dyDescent="0.25">
      <c r="A212" s="28" t="s">
        <v>447</v>
      </c>
      <c r="B212" s="36" t="s">
        <v>458</v>
      </c>
      <c r="C212" s="39" t="s">
        <v>459</v>
      </c>
      <c r="D212" s="46">
        <v>8.9547768E-2</v>
      </c>
      <c r="E212" s="46">
        <v>0</v>
      </c>
      <c r="F212" s="46">
        <f t="shared" si="59"/>
        <v>8.9547768E-2</v>
      </c>
      <c r="G212" s="46">
        <f t="shared" si="60"/>
        <v>8.9547768E-2</v>
      </c>
      <c r="H212" s="46">
        <f t="shared" si="58"/>
        <v>0</v>
      </c>
      <c r="I212" s="46">
        <v>0</v>
      </c>
      <c r="J212" s="46">
        <v>0</v>
      </c>
      <c r="K212" s="46">
        <v>0</v>
      </c>
      <c r="L212" s="46">
        <v>0</v>
      </c>
      <c r="M212" s="46">
        <v>0</v>
      </c>
      <c r="N212" s="46">
        <v>0</v>
      </c>
      <c r="O212" s="46">
        <v>8.9547768E-2</v>
      </c>
      <c r="P212" s="46">
        <v>0</v>
      </c>
      <c r="Q212" s="46">
        <f t="shared" si="61"/>
        <v>8.9547768E-2</v>
      </c>
      <c r="R212" s="46">
        <f t="shared" si="62"/>
        <v>0</v>
      </c>
      <c r="S212" s="86">
        <v>0</v>
      </c>
      <c r="T212" s="30" t="s">
        <v>32</v>
      </c>
      <c r="W212" s="3"/>
      <c r="X212" s="3"/>
      <c r="Y212" s="3"/>
      <c r="Z212" s="3"/>
      <c r="AD212" s="1"/>
      <c r="AE212" s="1"/>
    </row>
    <row r="213" spans="1:31" ht="63" customHeight="1" x14ac:dyDescent="0.25">
      <c r="A213" s="28" t="s">
        <v>447</v>
      </c>
      <c r="B213" s="29" t="s">
        <v>460</v>
      </c>
      <c r="C213" s="32" t="s">
        <v>461</v>
      </c>
      <c r="D213" s="46">
        <v>0.46455905999999991</v>
      </c>
      <c r="E213" s="46">
        <v>0</v>
      </c>
      <c r="F213" s="46">
        <f t="shared" si="59"/>
        <v>0.46455905999999991</v>
      </c>
      <c r="G213" s="46">
        <f t="shared" si="60"/>
        <v>0.46455905999999991</v>
      </c>
      <c r="H213" s="46">
        <f t="shared" si="58"/>
        <v>0</v>
      </c>
      <c r="I213" s="46">
        <v>0</v>
      </c>
      <c r="J213" s="46">
        <v>0</v>
      </c>
      <c r="K213" s="46">
        <v>0</v>
      </c>
      <c r="L213" s="46">
        <v>0</v>
      </c>
      <c r="M213" s="46">
        <v>0</v>
      </c>
      <c r="N213" s="46">
        <v>0</v>
      </c>
      <c r="O213" s="46">
        <v>0.46455905999999991</v>
      </c>
      <c r="P213" s="46">
        <v>0</v>
      </c>
      <c r="Q213" s="46">
        <f t="shared" si="61"/>
        <v>0.46455905999999991</v>
      </c>
      <c r="R213" s="46">
        <f t="shared" si="62"/>
        <v>0</v>
      </c>
      <c r="S213" s="86">
        <v>0</v>
      </c>
      <c r="T213" s="30" t="s">
        <v>32</v>
      </c>
      <c r="W213" s="3"/>
      <c r="X213" s="3"/>
      <c r="Y213" s="3"/>
      <c r="Z213" s="3"/>
      <c r="AD213" s="1"/>
      <c r="AE213" s="1"/>
    </row>
    <row r="214" spans="1:31" ht="63" customHeight="1" x14ac:dyDescent="0.25">
      <c r="A214" s="28" t="s">
        <v>447</v>
      </c>
      <c r="B214" s="29" t="s">
        <v>462</v>
      </c>
      <c r="C214" s="30" t="s">
        <v>463</v>
      </c>
      <c r="D214" s="46">
        <v>2.3692512359999998</v>
      </c>
      <c r="E214" s="46">
        <v>0</v>
      </c>
      <c r="F214" s="46">
        <f t="shared" si="59"/>
        <v>2.3692512359999998</v>
      </c>
      <c r="G214" s="46">
        <f t="shared" si="60"/>
        <v>2.3692512359999998</v>
      </c>
      <c r="H214" s="46">
        <f t="shared" si="58"/>
        <v>0</v>
      </c>
      <c r="I214" s="46">
        <v>0</v>
      </c>
      <c r="J214" s="46">
        <v>0</v>
      </c>
      <c r="K214" s="46">
        <v>0</v>
      </c>
      <c r="L214" s="46">
        <v>0</v>
      </c>
      <c r="M214" s="46">
        <v>0</v>
      </c>
      <c r="N214" s="46">
        <v>0</v>
      </c>
      <c r="O214" s="46">
        <v>2.3692512359999998</v>
      </c>
      <c r="P214" s="46">
        <v>0</v>
      </c>
      <c r="Q214" s="46">
        <f t="shared" si="61"/>
        <v>2.3692512359999998</v>
      </c>
      <c r="R214" s="46">
        <f t="shared" si="62"/>
        <v>0</v>
      </c>
      <c r="S214" s="86">
        <v>0</v>
      </c>
      <c r="T214" s="30" t="s">
        <v>32</v>
      </c>
      <c r="W214" s="3"/>
      <c r="X214" s="3"/>
      <c r="Y214" s="3"/>
      <c r="Z214" s="3"/>
      <c r="AD214" s="1"/>
      <c r="AE214" s="1"/>
    </row>
    <row r="215" spans="1:31" ht="63" customHeight="1" x14ac:dyDescent="0.25">
      <c r="A215" s="28" t="s">
        <v>447</v>
      </c>
      <c r="B215" s="29" t="s">
        <v>464</v>
      </c>
      <c r="C215" s="30" t="s">
        <v>465</v>
      </c>
      <c r="D215" s="46">
        <v>5.6532034919999994</v>
      </c>
      <c r="E215" s="46">
        <v>0</v>
      </c>
      <c r="F215" s="46">
        <f t="shared" si="59"/>
        <v>5.6532034919999994</v>
      </c>
      <c r="G215" s="46">
        <f t="shared" si="60"/>
        <v>5.6532034919999994</v>
      </c>
      <c r="H215" s="46">
        <f t="shared" si="58"/>
        <v>0</v>
      </c>
      <c r="I215" s="46">
        <v>0</v>
      </c>
      <c r="J215" s="46">
        <v>0</v>
      </c>
      <c r="K215" s="46">
        <v>0</v>
      </c>
      <c r="L215" s="46">
        <v>0</v>
      </c>
      <c r="M215" s="46">
        <v>0</v>
      </c>
      <c r="N215" s="46">
        <v>0</v>
      </c>
      <c r="O215" s="46">
        <v>5.6532034919999994</v>
      </c>
      <c r="P215" s="46">
        <v>0</v>
      </c>
      <c r="Q215" s="46">
        <f t="shared" si="61"/>
        <v>5.6532034919999994</v>
      </c>
      <c r="R215" s="46">
        <f t="shared" si="62"/>
        <v>0</v>
      </c>
      <c r="S215" s="86">
        <v>0</v>
      </c>
      <c r="T215" s="30" t="s">
        <v>32</v>
      </c>
      <c r="W215" s="3"/>
      <c r="X215" s="3"/>
      <c r="Y215" s="3"/>
      <c r="Z215" s="3"/>
      <c r="AD215" s="1"/>
      <c r="AE215" s="1"/>
    </row>
    <row r="216" spans="1:31" ht="63" customHeight="1" x14ac:dyDescent="0.25">
      <c r="A216" s="28" t="s">
        <v>447</v>
      </c>
      <c r="B216" s="29" t="s">
        <v>466</v>
      </c>
      <c r="C216" s="30" t="s">
        <v>467</v>
      </c>
      <c r="D216" s="46">
        <v>40.446509471999995</v>
      </c>
      <c r="E216" s="46">
        <v>0</v>
      </c>
      <c r="F216" s="46">
        <f t="shared" si="59"/>
        <v>40.446509471999995</v>
      </c>
      <c r="G216" s="46">
        <f t="shared" si="60"/>
        <v>40.446509471999995</v>
      </c>
      <c r="H216" s="46">
        <f t="shared" si="58"/>
        <v>50.608416140000003</v>
      </c>
      <c r="I216" s="46">
        <v>0</v>
      </c>
      <c r="J216" s="46">
        <v>50.608416140000003</v>
      </c>
      <c r="K216" s="46">
        <v>0</v>
      </c>
      <c r="L216" s="46">
        <v>0</v>
      </c>
      <c r="M216" s="46">
        <v>0</v>
      </c>
      <c r="N216" s="46">
        <v>0</v>
      </c>
      <c r="O216" s="46">
        <v>40.446509471999995</v>
      </c>
      <c r="P216" s="46">
        <v>0</v>
      </c>
      <c r="Q216" s="46">
        <f t="shared" si="61"/>
        <v>-10.161906668000007</v>
      </c>
      <c r="R216" s="46">
        <f t="shared" si="62"/>
        <v>50.608416140000003</v>
      </c>
      <c r="S216" s="86">
        <v>1</v>
      </c>
      <c r="T216" s="30" t="s">
        <v>468</v>
      </c>
      <c r="W216" s="3"/>
      <c r="X216" s="3"/>
      <c r="Y216" s="3"/>
      <c r="Z216" s="3"/>
      <c r="AD216" s="1"/>
      <c r="AE216" s="1"/>
    </row>
    <row r="217" spans="1:31" ht="47.25" customHeight="1" x14ac:dyDescent="0.25">
      <c r="A217" s="28" t="s">
        <v>447</v>
      </c>
      <c r="B217" s="29" t="s">
        <v>469</v>
      </c>
      <c r="C217" s="30" t="s">
        <v>470</v>
      </c>
      <c r="D217" s="46" t="s">
        <v>32</v>
      </c>
      <c r="E217" s="46" t="s">
        <v>32</v>
      </c>
      <c r="F217" s="46" t="s">
        <v>32</v>
      </c>
      <c r="G217" s="46" t="s">
        <v>32</v>
      </c>
      <c r="H217" s="46">
        <f t="shared" si="58"/>
        <v>6.22250076</v>
      </c>
      <c r="I217" s="46" t="s">
        <v>32</v>
      </c>
      <c r="J217" s="46">
        <v>6.22250076</v>
      </c>
      <c r="K217" s="46" t="s">
        <v>32</v>
      </c>
      <c r="L217" s="46">
        <v>0</v>
      </c>
      <c r="M217" s="46" t="s">
        <v>32</v>
      </c>
      <c r="N217" s="46">
        <v>0</v>
      </c>
      <c r="O217" s="88" t="s">
        <v>32</v>
      </c>
      <c r="P217" s="46">
        <v>0</v>
      </c>
      <c r="Q217" s="46" t="s">
        <v>32</v>
      </c>
      <c r="R217" s="46" t="s">
        <v>32</v>
      </c>
      <c r="S217" s="86" t="s">
        <v>32</v>
      </c>
      <c r="T217" s="30" t="s">
        <v>471</v>
      </c>
      <c r="W217" s="3"/>
      <c r="X217" s="3"/>
      <c r="Y217" s="3"/>
      <c r="Z217" s="3"/>
      <c r="AD217" s="1"/>
      <c r="AE217" s="1"/>
    </row>
    <row r="218" spans="1:31" ht="47.25" customHeight="1" x14ac:dyDescent="0.25">
      <c r="A218" s="28" t="s">
        <v>447</v>
      </c>
      <c r="B218" s="29" t="s">
        <v>472</v>
      </c>
      <c r="C218" s="30" t="s">
        <v>473</v>
      </c>
      <c r="D218" s="46" t="s">
        <v>32</v>
      </c>
      <c r="E218" s="46" t="s">
        <v>32</v>
      </c>
      <c r="F218" s="46" t="s">
        <v>32</v>
      </c>
      <c r="G218" s="46" t="s">
        <v>32</v>
      </c>
      <c r="H218" s="46">
        <f t="shared" si="58"/>
        <v>0.25</v>
      </c>
      <c r="I218" s="46" t="s">
        <v>32</v>
      </c>
      <c r="J218" s="46">
        <v>0</v>
      </c>
      <c r="K218" s="46" t="s">
        <v>32</v>
      </c>
      <c r="L218" s="46">
        <v>0.25</v>
      </c>
      <c r="M218" s="46" t="s">
        <v>32</v>
      </c>
      <c r="N218" s="46">
        <v>0</v>
      </c>
      <c r="O218" s="88" t="s">
        <v>32</v>
      </c>
      <c r="P218" s="46">
        <v>0</v>
      </c>
      <c r="Q218" s="46" t="s">
        <v>32</v>
      </c>
      <c r="R218" s="46" t="s">
        <v>32</v>
      </c>
      <c r="S218" s="86" t="s">
        <v>32</v>
      </c>
      <c r="T218" s="30" t="s">
        <v>471</v>
      </c>
      <c r="W218" s="3"/>
      <c r="X218" s="3"/>
      <c r="Y218" s="3"/>
      <c r="Z218" s="3"/>
      <c r="AD218" s="1"/>
      <c r="AE218" s="1"/>
    </row>
    <row r="219" spans="1:31" ht="47.25" customHeight="1" x14ac:dyDescent="0.25">
      <c r="A219" s="28" t="s">
        <v>447</v>
      </c>
      <c r="B219" s="29" t="s">
        <v>474</v>
      </c>
      <c r="C219" s="30" t="s">
        <v>475</v>
      </c>
      <c r="D219" s="46" t="s">
        <v>32</v>
      </c>
      <c r="E219" s="46" t="s">
        <v>32</v>
      </c>
      <c r="F219" s="46" t="s">
        <v>32</v>
      </c>
      <c r="G219" s="46" t="s">
        <v>32</v>
      </c>
      <c r="H219" s="46">
        <f t="shared" si="58"/>
        <v>0.24708000000000002</v>
      </c>
      <c r="I219" s="46" t="s">
        <v>32</v>
      </c>
      <c r="J219" s="46">
        <v>0</v>
      </c>
      <c r="K219" s="46" t="s">
        <v>32</v>
      </c>
      <c r="L219" s="46">
        <v>0.24708000000000002</v>
      </c>
      <c r="M219" s="46" t="s">
        <v>32</v>
      </c>
      <c r="N219" s="46">
        <v>0</v>
      </c>
      <c r="O219" s="88" t="s">
        <v>32</v>
      </c>
      <c r="P219" s="46">
        <v>0</v>
      </c>
      <c r="Q219" s="46" t="s">
        <v>32</v>
      </c>
      <c r="R219" s="46" t="s">
        <v>32</v>
      </c>
      <c r="S219" s="86" t="s">
        <v>32</v>
      </c>
      <c r="T219" s="30" t="s">
        <v>471</v>
      </c>
      <c r="W219" s="3"/>
      <c r="X219" s="3"/>
      <c r="Y219" s="3"/>
      <c r="Z219" s="3"/>
      <c r="AD219" s="1"/>
      <c r="AE219" s="1"/>
    </row>
    <row r="220" spans="1:31" ht="31.5" x14ac:dyDescent="0.25">
      <c r="A220" s="28" t="s">
        <v>447</v>
      </c>
      <c r="B220" s="29" t="s">
        <v>476</v>
      </c>
      <c r="C220" s="30" t="s">
        <v>477</v>
      </c>
      <c r="D220" s="46" t="s">
        <v>32</v>
      </c>
      <c r="E220" s="46" t="s">
        <v>32</v>
      </c>
      <c r="F220" s="46" t="s">
        <v>32</v>
      </c>
      <c r="G220" s="46" t="s">
        <v>32</v>
      </c>
      <c r="H220" s="46">
        <f t="shared" si="58"/>
        <v>0.25169999999999998</v>
      </c>
      <c r="I220" s="46" t="s">
        <v>32</v>
      </c>
      <c r="J220" s="46">
        <v>0</v>
      </c>
      <c r="K220" s="46" t="s">
        <v>32</v>
      </c>
      <c r="L220" s="46">
        <v>0.25169999999999998</v>
      </c>
      <c r="M220" s="46" t="s">
        <v>32</v>
      </c>
      <c r="N220" s="46">
        <v>0</v>
      </c>
      <c r="O220" s="88" t="s">
        <v>32</v>
      </c>
      <c r="P220" s="46">
        <v>0</v>
      </c>
      <c r="Q220" s="46" t="s">
        <v>32</v>
      </c>
      <c r="R220" s="46" t="s">
        <v>32</v>
      </c>
      <c r="S220" s="86" t="s">
        <v>32</v>
      </c>
      <c r="T220" s="30" t="s">
        <v>471</v>
      </c>
      <c r="W220" s="3"/>
      <c r="X220" s="3"/>
      <c r="Y220" s="3"/>
      <c r="Z220" s="3"/>
      <c r="AD220" s="1"/>
      <c r="AE220" s="1"/>
    </row>
    <row r="221" spans="1:31" ht="31.5" x14ac:dyDescent="0.25">
      <c r="A221" s="28" t="s">
        <v>447</v>
      </c>
      <c r="B221" s="29" t="s">
        <v>478</v>
      </c>
      <c r="C221" s="30" t="s">
        <v>479</v>
      </c>
      <c r="D221" s="46" t="s">
        <v>32</v>
      </c>
      <c r="E221" s="46" t="s">
        <v>32</v>
      </c>
      <c r="F221" s="46" t="s">
        <v>32</v>
      </c>
      <c r="G221" s="46" t="s">
        <v>32</v>
      </c>
      <c r="H221" s="46">
        <f t="shared" si="58"/>
        <v>0.23746454</v>
      </c>
      <c r="I221" s="46" t="s">
        <v>32</v>
      </c>
      <c r="J221" s="46">
        <v>0</v>
      </c>
      <c r="K221" s="46" t="s">
        <v>32</v>
      </c>
      <c r="L221" s="46">
        <v>0.23746454</v>
      </c>
      <c r="M221" s="46" t="s">
        <v>32</v>
      </c>
      <c r="N221" s="46">
        <v>0</v>
      </c>
      <c r="O221" s="88" t="s">
        <v>32</v>
      </c>
      <c r="P221" s="46">
        <v>0</v>
      </c>
      <c r="Q221" s="46" t="s">
        <v>32</v>
      </c>
      <c r="R221" s="46" t="s">
        <v>32</v>
      </c>
      <c r="S221" s="86" t="s">
        <v>32</v>
      </c>
      <c r="T221" s="30" t="s">
        <v>471</v>
      </c>
      <c r="W221" s="3"/>
      <c r="X221" s="3"/>
      <c r="Y221" s="3"/>
      <c r="Z221" s="3"/>
      <c r="AD221" s="1"/>
      <c r="AE221" s="1"/>
    </row>
    <row r="222" spans="1:31" ht="31.5" customHeight="1" x14ac:dyDescent="0.25">
      <c r="A222" s="28" t="s">
        <v>447</v>
      </c>
      <c r="B222" s="29" t="s">
        <v>480</v>
      </c>
      <c r="C222" s="30" t="s">
        <v>481</v>
      </c>
      <c r="D222" s="46" t="s">
        <v>32</v>
      </c>
      <c r="E222" s="46" t="s">
        <v>32</v>
      </c>
      <c r="F222" s="46" t="s">
        <v>32</v>
      </c>
      <c r="G222" s="46" t="s">
        <v>32</v>
      </c>
      <c r="H222" s="46">
        <f t="shared" si="58"/>
        <v>0.14881320000000003</v>
      </c>
      <c r="I222" s="46" t="s">
        <v>32</v>
      </c>
      <c r="J222" s="46">
        <v>0</v>
      </c>
      <c r="K222" s="46" t="s">
        <v>32</v>
      </c>
      <c r="L222" s="46">
        <v>0.14881320000000003</v>
      </c>
      <c r="M222" s="46" t="s">
        <v>32</v>
      </c>
      <c r="N222" s="46">
        <v>0</v>
      </c>
      <c r="O222" s="88" t="s">
        <v>32</v>
      </c>
      <c r="P222" s="46">
        <v>0</v>
      </c>
      <c r="Q222" s="46" t="s">
        <v>32</v>
      </c>
      <c r="R222" s="46" t="s">
        <v>32</v>
      </c>
      <c r="S222" s="86" t="s">
        <v>32</v>
      </c>
      <c r="T222" s="30" t="s">
        <v>471</v>
      </c>
      <c r="W222" s="3"/>
      <c r="X222" s="3"/>
      <c r="Y222" s="3"/>
      <c r="Z222" s="3"/>
      <c r="AD222" s="1"/>
      <c r="AE222" s="1"/>
    </row>
    <row r="223" spans="1:31" ht="47.25" customHeight="1" x14ac:dyDescent="0.25">
      <c r="A223" s="28" t="s">
        <v>447</v>
      </c>
      <c r="B223" s="29" t="s">
        <v>482</v>
      </c>
      <c r="C223" s="30" t="s">
        <v>483</v>
      </c>
      <c r="D223" s="46" t="s">
        <v>32</v>
      </c>
      <c r="E223" s="46" t="s">
        <v>32</v>
      </c>
      <c r="F223" s="46" t="s">
        <v>32</v>
      </c>
      <c r="G223" s="46" t="s">
        <v>32</v>
      </c>
      <c r="H223" s="46">
        <f t="shared" si="58"/>
        <v>62.6297535</v>
      </c>
      <c r="I223" s="46" t="s">
        <v>32</v>
      </c>
      <c r="J223" s="46">
        <v>62.6297535</v>
      </c>
      <c r="K223" s="46" t="s">
        <v>32</v>
      </c>
      <c r="L223" s="46">
        <v>0</v>
      </c>
      <c r="M223" s="46" t="s">
        <v>32</v>
      </c>
      <c r="N223" s="46">
        <v>0</v>
      </c>
      <c r="O223" s="88" t="s">
        <v>32</v>
      </c>
      <c r="P223" s="46">
        <v>0</v>
      </c>
      <c r="Q223" s="46" t="s">
        <v>32</v>
      </c>
      <c r="R223" s="46" t="s">
        <v>32</v>
      </c>
      <c r="S223" s="86" t="s">
        <v>32</v>
      </c>
      <c r="T223" s="30" t="s">
        <v>471</v>
      </c>
      <c r="W223" s="3"/>
      <c r="X223" s="3"/>
      <c r="Y223" s="3"/>
      <c r="Z223" s="3"/>
      <c r="AD223" s="1"/>
      <c r="AE223" s="1"/>
    </row>
    <row r="224" spans="1:31" ht="47.25" customHeight="1" x14ac:dyDescent="0.25">
      <c r="A224" s="28" t="s">
        <v>447</v>
      </c>
      <c r="B224" s="29" t="s">
        <v>484</v>
      </c>
      <c r="C224" s="30" t="s">
        <v>485</v>
      </c>
      <c r="D224" s="46" t="s">
        <v>32</v>
      </c>
      <c r="E224" s="46" t="s">
        <v>32</v>
      </c>
      <c r="F224" s="46" t="s">
        <v>32</v>
      </c>
      <c r="G224" s="46" t="s">
        <v>32</v>
      </c>
      <c r="H224" s="46">
        <f t="shared" si="58"/>
        <v>0.143202</v>
      </c>
      <c r="I224" s="46" t="s">
        <v>32</v>
      </c>
      <c r="J224" s="46">
        <v>0</v>
      </c>
      <c r="K224" s="46" t="s">
        <v>32</v>
      </c>
      <c r="L224" s="46">
        <v>0.143202</v>
      </c>
      <c r="M224" s="46" t="s">
        <v>32</v>
      </c>
      <c r="N224" s="46">
        <v>0</v>
      </c>
      <c r="O224" s="88" t="s">
        <v>32</v>
      </c>
      <c r="P224" s="46">
        <v>0</v>
      </c>
      <c r="Q224" s="46" t="s">
        <v>32</v>
      </c>
      <c r="R224" s="46" t="s">
        <v>32</v>
      </c>
      <c r="S224" s="86" t="s">
        <v>32</v>
      </c>
      <c r="T224" s="30" t="s">
        <v>471</v>
      </c>
      <c r="W224" s="3"/>
      <c r="X224" s="3"/>
      <c r="Y224" s="3"/>
      <c r="Z224" s="3"/>
      <c r="AD224" s="1"/>
      <c r="AE224" s="1"/>
    </row>
    <row r="225" spans="1:31" ht="31.5" customHeight="1" x14ac:dyDescent="0.25">
      <c r="A225" s="28" t="s">
        <v>447</v>
      </c>
      <c r="B225" s="29" t="s">
        <v>484</v>
      </c>
      <c r="C225" s="30" t="s">
        <v>486</v>
      </c>
      <c r="D225" s="46" t="s">
        <v>32</v>
      </c>
      <c r="E225" s="46" t="s">
        <v>32</v>
      </c>
      <c r="F225" s="46" t="s">
        <v>32</v>
      </c>
      <c r="G225" s="46" t="s">
        <v>32</v>
      </c>
      <c r="H225" s="46">
        <f t="shared" si="58"/>
        <v>0</v>
      </c>
      <c r="I225" s="46" t="s">
        <v>32</v>
      </c>
      <c r="J225" s="46">
        <v>0</v>
      </c>
      <c r="K225" s="46" t="s">
        <v>32</v>
      </c>
      <c r="L225" s="46">
        <v>0</v>
      </c>
      <c r="M225" s="46" t="s">
        <v>32</v>
      </c>
      <c r="N225" s="46">
        <v>0</v>
      </c>
      <c r="O225" s="88" t="s">
        <v>32</v>
      </c>
      <c r="P225" s="46">
        <v>0</v>
      </c>
      <c r="Q225" s="46" t="s">
        <v>32</v>
      </c>
      <c r="R225" s="46" t="s">
        <v>32</v>
      </c>
      <c r="S225" s="86" t="s">
        <v>32</v>
      </c>
      <c r="T225" s="30" t="s">
        <v>471</v>
      </c>
      <c r="W225" s="3"/>
      <c r="X225" s="3"/>
      <c r="Y225" s="3"/>
      <c r="Z225" s="3"/>
      <c r="AD225" s="1"/>
      <c r="AE225" s="1"/>
    </row>
    <row r="226" spans="1:31" ht="47.25" customHeight="1" x14ac:dyDescent="0.25">
      <c r="A226" s="28" t="s">
        <v>447</v>
      </c>
      <c r="B226" s="29" t="s">
        <v>487</v>
      </c>
      <c r="C226" s="30" t="s">
        <v>488</v>
      </c>
      <c r="D226" s="46" t="s">
        <v>32</v>
      </c>
      <c r="E226" s="46" t="s">
        <v>32</v>
      </c>
      <c r="F226" s="46" t="s">
        <v>32</v>
      </c>
      <c r="G226" s="46" t="s">
        <v>32</v>
      </c>
      <c r="H226" s="46">
        <f t="shared" si="58"/>
        <v>7.7781253800000005</v>
      </c>
      <c r="I226" s="46" t="s">
        <v>32</v>
      </c>
      <c r="J226" s="46">
        <v>7.7781253800000005</v>
      </c>
      <c r="K226" s="46" t="s">
        <v>32</v>
      </c>
      <c r="L226" s="46">
        <v>0</v>
      </c>
      <c r="M226" s="46" t="s">
        <v>32</v>
      </c>
      <c r="N226" s="46">
        <v>0</v>
      </c>
      <c r="O226" s="88" t="s">
        <v>32</v>
      </c>
      <c r="P226" s="46">
        <v>0</v>
      </c>
      <c r="Q226" s="46" t="s">
        <v>32</v>
      </c>
      <c r="R226" s="46" t="s">
        <v>32</v>
      </c>
      <c r="S226" s="86" t="s">
        <v>32</v>
      </c>
      <c r="T226" s="30" t="s">
        <v>471</v>
      </c>
      <c r="W226" s="3"/>
      <c r="X226" s="3"/>
      <c r="Y226" s="3"/>
      <c r="Z226" s="3"/>
      <c r="AD226" s="1"/>
      <c r="AE226" s="1"/>
    </row>
    <row r="227" spans="1:31" ht="47.25" customHeight="1" x14ac:dyDescent="0.25">
      <c r="A227" s="28" t="s">
        <v>447</v>
      </c>
      <c r="B227" s="29" t="s">
        <v>489</v>
      </c>
      <c r="C227" s="30" t="s">
        <v>490</v>
      </c>
      <c r="D227" s="46" t="s">
        <v>32</v>
      </c>
      <c r="E227" s="46" t="s">
        <v>32</v>
      </c>
      <c r="F227" s="46" t="s">
        <v>32</v>
      </c>
      <c r="G227" s="46" t="s">
        <v>32</v>
      </c>
      <c r="H227" s="46">
        <f t="shared" si="58"/>
        <v>20.579999990000001</v>
      </c>
      <c r="I227" s="46" t="s">
        <v>32</v>
      </c>
      <c r="J227" s="46">
        <v>20.579999990000001</v>
      </c>
      <c r="K227" s="46" t="s">
        <v>32</v>
      </c>
      <c r="L227" s="46">
        <v>0</v>
      </c>
      <c r="M227" s="46" t="s">
        <v>32</v>
      </c>
      <c r="N227" s="46">
        <v>0</v>
      </c>
      <c r="O227" s="88" t="s">
        <v>32</v>
      </c>
      <c r="P227" s="46">
        <v>0</v>
      </c>
      <c r="Q227" s="46" t="s">
        <v>32</v>
      </c>
      <c r="R227" s="46" t="s">
        <v>32</v>
      </c>
      <c r="S227" s="86" t="s">
        <v>32</v>
      </c>
      <c r="T227" s="30" t="s">
        <v>471</v>
      </c>
      <c r="W227" s="3"/>
      <c r="X227" s="3"/>
      <c r="Y227" s="3"/>
      <c r="Z227" s="3"/>
      <c r="AD227" s="1"/>
      <c r="AE227" s="1"/>
    </row>
    <row r="228" spans="1:31" ht="47.25" customHeight="1" x14ac:dyDescent="0.25">
      <c r="A228" s="28" t="s">
        <v>447</v>
      </c>
      <c r="B228" s="29" t="s">
        <v>491</v>
      </c>
      <c r="C228" s="30" t="s">
        <v>492</v>
      </c>
      <c r="D228" s="46" t="s">
        <v>32</v>
      </c>
      <c r="E228" s="46" t="s">
        <v>32</v>
      </c>
      <c r="F228" s="46" t="s">
        <v>32</v>
      </c>
      <c r="G228" s="46" t="s">
        <v>32</v>
      </c>
      <c r="H228" s="46">
        <f t="shared" si="58"/>
        <v>0</v>
      </c>
      <c r="I228" s="46" t="s">
        <v>32</v>
      </c>
      <c r="J228" s="46">
        <v>0</v>
      </c>
      <c r="K228" s="46" t="s">
        <v>32</v>
      </c>
      <c r="L228" s="46">
        <v>0</v>
      </c>
      <c r="M228" s="46" t="s">
        <v>32</v>
      </c>
      <c r="N228" s="46">
        <v>0</v>
      </c>
      <c r="O228" s="88" t="s">
        <v>32</v>
      </c>
      <c r="P228" s="46">
        <v>0</v>
      </c>
      <c r="Q228" s="46" t="s">
        <v>32</v>
      </c>
      <c r="R228" s="46" t="s">
        <v>32</v>
      </c>
      <c r="S228" s="86" t="s">
        <v>32</v>
      </c>
      <c r="T228" s="30" t="s">
        <v>471</v>
      </c>
      <c r="W228" s="3"/>
      <c r="X228" s="3"/>
      <c r="Y228" s="3"/>
      <c r="Z228" s="3"/>
      <c r="AD228" s="1"/>
      <c r="AE228" s="1"/>
    </row>
    <row r="229" spans="1:31" ht="47.25" customHeight="1" x14ac:dyDescent="0.25">
      <c r="A229" s="28" t="s">
        <v>447</v>
      </c>
      <c r="B229" s="29" t="s">
        <v>493</v>
      </c>
      <c r="C229" s="30" t="s">
        <v>494</v>
      </c>
      <c r="D229" s="46" t="s">
        <v>32</v>
      </c>
      <c r="E229" s="46" t="s">
        <v>32</v>
      </c>
      <c r="F229" s="46" t="s">
        <v>32</v>
      </c>
      <c r="G229" s="46" t="s">
        <v>32</v>
      </c>
      <c r="H229" s="46">
        <f t="shared" si="58"/>
        <v>9.1367999999999991</v>
      </c>
      <c r="I229" s="46" t="s">
        <v>32</v>
      </c>
      <c r="J229" s="46">
        <v>0</v>
      </c>
      <c r="K229" s="46" t="s">
        <v>32</v>
      </c>
      <c r="L229" s="46">
        <v>9.1367999999999991</v>
      </c>
      <c r="M229" s="46" t="s">
        <v>32</v>
      </c>
      <c r="N229" s="46">
        <v>0</v>
      </c>
      <c r="O229" s="88" t="s">
        <v>32</v>
      </c>
      <c r="P229" s="46">
        <v>0</v>
      </c>
      <c r="Q229" s="46" t="s">
        <v>32</v>
      </c>
      <c r="R229" s="46" t="s">
        <v>32</v>
      </c>
      <c r="S229" s="86" t="s">
        <v>32</v>
      </c>
      <c r="T229" s="30" t="s">
        <v>471</v>
      </c>
      <c r="W229" s="3"/>
      <c r="X229" s="3"/>
      <c r="Y229" s="3"/>
      <c r="Z229" s="3"/>
      <c r="AD229" s="1"/>
      <c r="AE229" s="1"/>
    </row>
    <row r="230" spans="1:31" ht="47.25" customHeight="1" x14ac:dyDescent="0.25">
      <c r="A230" s="28" t="s">
        <v>447</v>
      </c>
      <c r="B230" s="29" t="s">
        <v>495</v>
      </c>
      <c r="C230" s="30" t="s">
        <v>496</v>
      </c>
      <c r="D230" s="46" t="s">
        <v>32</v>
      </c>
      <c r="E230" s="46" t="s">
        <v>32</v>
      </c>
      <c r="F230" s="46" t="s">
        <v>32</v>
      </c>
      <c r="G230" s="46" t="s">
        <v>32</v>
      </c>
      <c r="H230" s="46">
        <f t="shared" si="58"/>
        <v>18.048966199999999</v>
      </c>
      <c r="I230" s="46" t="s">
        <v>32</v>
      </c>
      <c r="J230" s="46">
        <v>0</v>
      </c>
      <c r="K230" s="46" t="s">
        <v>32</v>
      </c>
      <c r="L230" s="46">
        <v>18.048966199999999</v>
      </c>
      <c r="M230" s="46" t="s">
        <v>32</v>
      </c>
      <c r="N230" s="46">
        <v>0</v>
      </c>
      <c r="O230" s="88" t="s">
        <v>32</v>
      </c>
      <c r="P230" s="46">
        <v>0</v>
      </c>
      <c r="Q230" s="46" t="s">
        <v>32</v>
      </c>
      <c r="R230" s="46" t="s">
        <v>32</v>
      </c>
      <c r="S230" s="86" t="s">
        <v>32</v>
      </c>
      <c r="T230" s="30" t="s">
        <v>471</v>
      </c>
      <c r="W230" s="3"/>
      <c r="X230" s="3"/>
      <c r="Y230" s="3"/>
      <c r="Z230" s="3"/>
      <c r="AD230" s="1"/>
      <c r="AE230" s="1"/>
    </row>
    <row r="231" spans="1:31" ht="63" customHeight="1" x14ac:dyDescent="0.25">
      <c r="A231" s="28" t="s">
        <v>447</v>
      </c>
      <c r="B231" s="29" t="s">
        <v>497</v>
      </c>
      <c r="C231" s="30" t="s">
        <v>498</v>
      </c>
      <c r="D231" s="46">
        <v>0.27412499999999995</v>
      </c>
      <c r="E231" s="46">
        <v>9.3450000000000005E-2</v>
      </c>
      <c r="F231" s="46">
        <f t="shared" ref="F231:F269" si="63">D231-E231</f>
        <v>0.18067499999999995</v>
      </c>
      <c r="G231" s="46">
        <f t="shared" ref="G231:G269" si="64">I231+K231+M231+O231</f>
        <v>0.18067499999999997</v>
      </c>
      <c r="H231" s="46">
        <f t="shared" si="58"/>
        <v>0</v>
      </c>
      <c r="I231" s="46">
        <v>0</v>
      </c>
      <c r="J231" s="46">
        <v>0</v>
      </c>
      <c r="K231" s="46">
        <v>0</v>
      </c>
      <c r="L231" s="46">
        <v>0</v>
      </c>
      <c r="M231" s="46">
        <v>0</v>
      </c>
      <c r="N231" s="46">
        <v>0</v>
      </c>
      <c r="O231" s="46">
        <v>0.18067499999999997</v>
      </c>
      <c r="P231" s="46">
        <v>0</v>
      </c>
      <c r="Q231" s="46">
        <f t="shared" ref="Q231:Q269" si="65">F231-H231</f>
        <v>0.18067499999999995</v>
      </c>
      <c r="R231" s="46">
        <f t="shared" ref="R231:R269" si="66">H231-(I231+K231)</f>
        <v>0</v>
      </c>
      <c r="S231" s="86">
        <v>0</v>
      </c>
      <c r="T231" s="30" t="s">
        <v>32</v>
      </c>
      <c r="W231" s="3"/>
      <c r="X231" s="3"/>
      <c r="Y231" s="3"/>
      <c r="Z231" s="3"/>
      <c r="AD231" s="1"/>
      <c r="AE231" s="1"/>
    </row>
    <row r="232" spans="1:31" ht="63" customHeight="1" x14ac:dyDescent="0.25">
      <c r="A232" s="28" t="s">
        <v>447</v>
      </c>
      <c r="B232" s="29" t="s">
        <v>499</v>
      </c>
      <c r="C232" s="30" t="s">
        <v>500</v>
      </c>
      <c r="D232" s="46">
        <v>1.3841889599999999</v>
      </c>
      <c r="E232" s="46">
        <v>0.66</v>
      </c>
      <c r="F232" s="46">
        <f t="shared" si="63"/>
        <v>0.72418895999999988</v>
      </c>
      <c r="G232" s="46">
        <f t="shared" si="64"/>
        <v>0.70365336000000001</v>
      </c>
      <c r="H232" s="46">
        <f t="shared" si="58"/>
        <v>2.1389999999999998</v>
      </c>
      <c r="I232" s="46">
        <v>0</v>
      </c>
      <c r="J232" s="46">
        <v>2.1389999999999998</v>
      </c>
      <c r="K232" s="46">
        <v>0</v>
      </c>
      <c r="L232" s="46">
        <v>0</v>
      </c>
      <c r="M232" s="46">
        <v>0</v>
      </c>
      <c r="N232" s="46">
        <v>0</v>
      </c>
      <c r="O232" s="46">
        <v>0.70365336000000001</v>
      </c>
      <c r="P232" s="46">
        <v>0</v>
      </c>
      <c r="Q232" s="46">
        <f t="shared" si="65"/>
        <v>-1.41481104</v>
      </c>
      <c r="R232" s="46">
        <f t="shared" si="66"/>
        <v>2.1389999999999998</v>
      </c>
      <c r="S232" s="86">
        <v>1</v>
      </c>
      <c r="T232" s="30" t="s">
        <v>501</v>
      </c>
      <c r="W232" s="3"/>
      <c r="X232" s="3"/>
      <c r="Y232" s="3"/>
      <c r="Z232" s="3"/>
      <c r="AD232" s="1"/>
      <c r="AE232" s="1"/>
    </row>
    <row r="233" spans="1:31" ht="63" customHeight="1" x14ac:dyDescent="0.25">
      <c r="A233" s="28" t="s">
        <v>447</v>
      </c>
      <c r="B233" s="29" t="s">
        <v>502</v>
      </c>
      <c r="C233" s="30" t="s">
        <v>503</v>
      </c>
      <c r="D233" s="46">
        <v>0.39652713600000006</v>
      </c>
      <c r="E233" s="46">
        <v>0.14399999999999999</v>
      </c>
      <c r="F233" s="46">
        <f t="shared" si="63"/>
        <v>0.2525271360000001</v>
      </c>
      <c r="G233" s="46">
        <f t="shared" si="64"/>
        <v>0.20826000000000003</v>
      </c>
      <c r="H233" s="46">
        <f t="shared" si="58"/>
        <v>0</v>
      </c>
      <c r="I233" s="46">
        <v>0</v>
      </c>
      <c r="J233" s="46">
        <v>0</v>
      </c>
      <c r="K233" s="46">
        <v>0.13368719999999998</v>
      </c>
      <c r="L233" s="46">
        <v>0</v>
      </c>
      <c r="M233" s="46">
        <v>0</v>
      </c>
      <c r="N233" s="46">
        <v>0</v>
      </c>
      <c r="O233" s="46">
        <v>7.457280000000005E-2</v>
      </c>
      <c r="P233" s="46">
        <v>0</v>
      </c>
      <c r="Q233" s="46">
        <f t="shared" si="65"/>
        <v>0.2525271360000001</v>
      </c>
      <c r="R233" s="46">
        <f t="shared" si="66"/>
        <v>-0.13368719999999998</v>
      </c>
      <c r="S233" s="86">
        <f>R233/(I233+K233)</f>
        <v>-1</v>
      </c>
      <c r="T233" s="30" t="s">
        <v>192</v>
      </c>
      <c r="W233" s="3"/>
      <c r="X233" s="3"/>
      <c r="Y233" s="3"/>
      <c r="Z233" s="3"/>
      <c r="AD233" s="1"/>
      <c r="AE233" s="1"/>
    </row>
    <row r="234" spans="1:31" ht="63" customHeight="1" x14ac:dyDescent="0.25">
      <c r="A234" s="28" t="s">
        <v>447</v>
      </c>
      <c r="B234" s="29" t="s">
        <v>504</v>
      </c>
      <c r="C234" s="30" t="s">
        <v>505</v>
      </c>
      <c r="D234" s="46">
        <v>8.1618960000000004E-2</v>
      </c>
      <c r="E234" s="46">
        <v>0</v>
      </c>
      <c r="F234" s="46">
        <f t="shared" si="63"/>
        <v>8.1618960000000004E-2</v>
      </c>
      <c r="G234" s="46">
        <f t="shared" si="64"/>
        <v>8.1618960000000004E-2</v>
      </c>
      <c r="H234" s="46">
        <f t="shared" si="58"/>
        <v>0</v>
      </c>
      <c r="I234" s="46">
        <v>0</v>
      </c>
      <c r="J234" s="46">
        <v>0</v>
      </c>
      <c r="K234" s="46">
        <v>0</v>
      </c>
      <c r="L234" s="46">
        <v>0</v>
      </c>
      <c r="M234" s="46">
        <v>0</v>
      </c>
      <c r="N234" s="46">
        <v>0</v>
      </c>
      <c r="O234" s="46">
        <v>8.1618960000000004E-2</v>
      </c>
      <c r="P234" s="46">
        <v>0</v>
      </c>
      <c r="Q234" s="46">
        <f t="shared" si="65"/>
        <v>8.1618960000000004E-2</v>
      </c>
      <c r="R234" s="46">
        <f t="shared" si="66"/>
        <v>0</v>
      </c>
      <c r="S234" s="86">
        <v>0</v>
      </c>
      <c r="T234" s="30" t="s">
        <v>32</v>
      </c>
      <c r="W234" s="3"/>
      <c r="X234" s="3"/>
      <c r="Y234" s="3"/>
      <c r="Z234" s="3"/>
      <c r="AD234" s="1"/>
      <c r="AE234" s="1"/>
    </row>
    <row r="235" spans="1:31" ht="31.5" customHeight="1" x14ac:dyDescent="0.25">
      <c r="A235" s="28" t="s">
        <v>447</v>
      </c>
      <c r="B235" s="29" t="s">
        <v>506</v>
      </c>
      <c r="C235" s="30" t="s">
        <v>507</v>
      </c>
      <c r="D235" s="46">
        <v>8.1618960000000004E-2</v>
      </c>
      <c r="E235" s="40">
        <v>0</v>
      </c>
      <c r="F235" s="46">
        <f t="shared" si="63"/>
        <v>8.1618960000000004E-2</v>
      </c>
      <c r="G235" s="46">
        <f t="shared" si="64"/>
        <v>8.1618960000000004E-2</v>
      </c>
      <c r="H235" s="46">
        <f t="shared" si="58"/>
        <v>0</v>
      </c>
      <c r="I235" s="46">
        <v>0</v>
      </c>
      <c r="J235" s="46">
        <v>0</v>
      </c>
      <c r="K235" s="46">
        <v>0</v>
      </c>
      <c r="L235" s="46">
        <v>0</v>
      </c>
      <c r="M235" s="46">
        <v>0</v>
      </c>
      <c r="N235" s="46">
        <v>0</v>
      </c>
      <c r="O235" s="46">
        <v>8.1618960000000004E-2</v>
      </c>
      <c r="P235" s="46">
        <v>0</v>
      </c>
      <c r="Q235" s="46">
        <f t="shared" si="65"/>
        <v>8.1618960000000004E-2</v>
      </c>
      <c r="R235" s="46">
        <f t="shared" si="66"/>
        <v>0</v>
      </c>
      <c r="S235" s="86">
        <v>0</v>
      </c>
      <c r="T235" s="30" t="s">
        <v>32</v>
      </c>
      <c r="W235" s="3"/>
      <c r="X235" s="3"/>
      <c r="Y235" s="3"/>
      <c r="Z235" s="3"/>
      <c r="AD235" s="1"/>
      <c r="AE235" s="1"/>
    </row>
    <row r="236" spans="1:31" ht="31.5" customHeight="1" x14ac:dyDescent="0.25">
      <c r="A236" s="28" t="s">
        <v>447</v>
      </c>
      <c r="B236" s="29" t="s">
        <v>508</v>
      </c>
      <c r="C236" s="30" t="s">
        <v>509</v>
      </c>
      <c r="D236" s="46">
        <v>8.3480639999999995E-2</v>
      </c>
      <c r="E236" s="40">
        <v>0</v>
      </c>
      <c r="F236" s="46">
        <f t="shared" si="63"/>
        <v>8.3480639999999995E-2</v>
      </c>
      <c r="G236" s="46">
        <f t="shared" si="64"/>
        <v>8.3480639999999995E-2</v>
      </c>
      <c r="H236" s="46">
        <f t="shared" si="58"/>
        <v>0</v>
      </c>
      <c r="I236" s="46">
        <v>0</v>
      </c>
      <c r="J236" s="46">
        <v>0</v>
      </c>
      <c r="K236" s="46">
        <v>0</v>
      </c>
      <c r="L236" s="46">
        <v>0</v>
      </c>
      <c r="M236" s="46">
        <v>0</v>
      </c>
      <c r="N236" s="46">
        <v>0</v>
      </c>
      <c r="O236" s="46">
        <v>8.3480639999999995E-2</v>
      </c>
      <c r="P236" s="46">
        <v>0</v>
      </c>
      <c r="Q236" s="46">
        <f t="shared" si="65"/>
        <v>8.3480639999999995E-2</v>
      </c>
      <c r="R236" s="46">
        <f t="shared" si="66"/>
        <v>0</v>
      </c>
      <c r="S236" s="86">
        <v>0</v>
      </c>
      <c r="T236" s="30" t="s">
        <v>32</v>
      </c>
      <c r="W236" s="3"/>
      <c r="X236" s="3"/>
      <c r="Y236" s="3"/>
      <c r="Z236" s="3"/>
      <c r="AD236" s="1"/>
      <c r="AE236" s="1"/>
    </row>
    <row r="237" spans="1:31" ht="31.5" customHeight="1" x14ac:dyDescent="0.25">
      <c r="A237" s="28" t="s">
        <v>447</v>
      </c>
      <c r="B237" s="29" t="s">
        <v>510</v>
      </c>
      <c r="C237" s="30" t="s">
        <v>511</v>
      </c>
      <c r="D237" s="46">
        <v>7.3365600000000003E-2</v>
      </c>
      <c r="E237" s="40">
        <v>0</v>
      </c>
      <c r="F237" s="46">
        <f t="shared" si="63"/>
        <v>7.3365600000000003E-2</v>
      </c>
      <c r="G237" s="46">
        <f t="shared" si="64"/>
        <v>7.3365600000000003E-2</v>
      </c>
      <c r="H237" s="46">
        <f t="shared" si="58"/>
        <v>0</v>
      </c>
      <c r="I237" s="46">
        <v>0</v>
      </c>
      <c r="J237" s="46">
        <v>0</v>
      </c>
      <c r="K237" s="46">
        <v>0</v>
      </c>
      <c r="L237" s="46">
        <v>0</v>
      </c>
      <c r="M237" s="46">
        <v>0</v>
      </c>
      <c r="N237" s="46">
        <v>0</v>
      </c>
      <c r="O237" s="46">
        <v>7.3365600000000003E-2</v>
      </c>
      <c r="P237" s="46">
        <v>0</v>
      </c>
      <c r="Q237" s="46">
        <f t="shared" si="65"/>
        <v>7.3365600000000003E-2</v>
      </c>
      <c r="R237" s="46">
        <f t="shared" si="66"/>
        <v>0</v>
      </c>
      <c r="S237" s="86">
        <v>0</v>
      </c>
      <c r="T237" s="30" t="s">
        <v>32</v>
      </c>
      <c r="W237" s="3"/>
      <c r="X237" s="3"/>
      <c r="Y237" s="3"/>
      <c r="Z237" s="3"/>
      <c r="AD237" s="1"/>
      <c r="AE237" s="1"/>
    </row>
    <row r="238" spans="1:31" ht="31.5" customHeight="1" x14ac:dyDescent="0.25">
      <c r="A238" s="28" t="s">
        <v>447</v>
      </c>
      <c r="B238" s="29" t="s">
        <v>512</v>
      </c>
      <c r="C238" s="30" t="s">
        <v>513</v>
      </c>
      <c r="D238" s="46">
        <v>7.3365600000000003E-2</v>
      </c>
      <c r="E238" s="40">
        <v>0</v>
      </c>
      <c r="F238" s="46">
        <f t="shared" si="63"/>
        <v>7.3365600000000003E-2</v>
      </c>
      <c r="G238" s="46">
        <f t="shared" si="64"/>
        <v>7.3365600000000003E-2</v>
      </c>
      <c r="H238" s="46">
        <f t="shared" si="58"/>
        <v>0</v>
      </c>
      <c r="I238" s="46">
        <v>0</v>
      </c>
      <c r="J238" s="46">
        <v>0</v>
      </c>
      <c r="K238" s="46">
        <v>0</v>
      </c>
      <c r="L238" s="46">
        <v>0</v>
      </c>
      <c r="M238" s="46">
        <v>0</v>
      </c>
      <c r="N238" s="46">
        <v>0</v>
      </c>
      <c r="O238" s="46">
        <v>7.3365600000000003E-2</v>
      </c>
      <c r="P238" s="46">
        <v>0</v>
      </c>
      <c r="Q238" s="46">
        <f t="shared" si="65"/>
        <v>7.3365600000000003E-2</v>
      </c>
      <c r="R238" s="46">
        <f t="shared" si="66"/>
        <v>0</v>
      </c>
      <c r="S238" s="86">
        <v>0</v>
      </c>
      <c r="T238" s="30" t="s">
        <v>32</v>
      </c>
      <c r="W238" s="3"/>
      <c r="X238" s="3"/>
      <c r="Y238" s="3"/>
      <c r="Z238" s="3"/>
      <c r="AD238" s="1"/>
      <c r="AE238" s="1"/>
    </row>
    <row r="239" spans="1:31" ht="31.5" customHeight="1" x14ac:dyDescent="0.25">
      <c r="A239" s="28" t="s">
        <v>447</v>
      </c>
      <c r="B239" s="29" t="s">
        <v>514</v>
      </c>
      <c r="C239" s="30" t="s">
        <v>515</v>
      </c>
      <c r="D239" s="46">
        <v>7.3365600000000003E-2</v>
      </c>
      <c r="E239" s="40">
        <v>0</v>
      </c>
      <c r="F239" s="46">
        <f t="shared" si="63"/>
        <v>7.3365600000000003E-2</v>
      </c>
      <c r="G239" s="46">
        <f t="shared" si="64"/>
        <v>7.3365600000000003E-2</v>
      </c>
      <c r="H239" s="46">
        <f t="shared" si="58"/>
        <v>0</v>
      </c>
      <c r="I239" s="46">
        <v>0</v>
      </c>
      <c r="J239" s="46">
        <v>0</v>
      </c>
      <c r="K239" s="46">
        <v>0</v>
      </c>
      <c r="L239" s="46">
        <v>0</v>
      </c>
      <c r="M239" s="46">
        <v>0</v>
      </c>
      <c r="N239" s="46">
        <v>0</v>
      </c>
      <c r="O239" s="46">
        <v>7.3365600000000003E-2</v>
      </c>
      <c r="P239" s="46">
        <v>0</v>
      </c>
      <c r="Q239" s="46">
        <f t="shared" si="65"/>
        <v>7.3365600000000003E-2</v>
      </c>
      <c r="R239" s="46">
        <f t="shared" si="66"/>
        <v>0</v>
      </c>
      <c r="S239" s="86">
        <v>0</v>
      </c>
      <c r="T239" s="30" t="s">
        <v>32</v>
      </c>
      <c r="W239" s="3"/>
      <c r="X239" s="3"/>
      <c r="Y239" s="3"/>
      <c r="Z239" s="3"/>
      <c r="AD239" s="1"/>
      <c r="AE239" s="1"/>
    </row>
    <row r="240" spans="1:31" ht="31.5" customHeight="1" x14ac:dyDescent="0.25">
      <c r="A240" s="28" t="s">
        <v>447</v>
      </c>
      <c r="B240" s="29" t="s">
        <v>516</v>
      </c>
      <c r="C240" s="30" t="s">
        <v>517</v>
      </c>
      <c r="D240" s="46">
        <v>7.3365600000000003E-2</v>
      </c>
      <c r="E240" s="40">
        <v>0</v>
      </c>
      <c r="F240" s="46">
        <f t="shared" si="63"/>
        <v>7.3365600000000003E-2</v>
      </c>
      <c r="G240" s="46">
        <f t="shared" si="64"/>
        <v>7.3365600000000003E-2</v>
      </c>
      <c r="H240" s="46">
        <f t="shared" si="58"/>
        <v>0</v>
      </c>
      <c r="I240" s="46">
        <v>0</v>
      </c>
      <c r="J240" s="46">
        <v>0</v>
      </c>
      <c r="K240" s="46">
        <v>0</v>
      </c>
      <c r="L240" s="46">
        <v>0</v>
      </c>
      <c r="M240" s="46">
        <v>0</v>
      </c>
      <c r="N240" s="46">
        <v>0</v>
      </c>
      <c r="O240" s="46">
        <v>7.3365600000000003E-2</v>
      </c>
      <c r="P240" s="46">
        <v>0</v>
      </c>
      <c r="Q240" s="46">
        <f t="shared" si="65"/>
        <v>7.3365600000000003E-2</v>
      </c>
      <c r="R240" s="46">
        <f t="shared" si="66"/>
        <v>0</v>
      </c>
      <c r="S240" s="86">
        <v>0</v>
      </c>
      <c r="T240" s="30" t="s">
        <v>32</v>
      </c>
      <c r="W240" s="3"/>
      <c r="X240" s="3"/>
      <c r="Y240" s="3"/>
      <c r="Z240" s="3"/>
      <c r="AD240" s="1"/>
      <c r="AE240" s="1"/>
    </row>
    <row r="241" spans="1:31" ht="31.5" customHeight="1" x14ac:dyDescent="0.25">
      <c r="A241" s="28" t="s">
        <v>447</v>
      </c>
      <c r="B241" s="29" t="s">
        <v>518</v>
      </c>
      <c r="C241" s="30" t="s">
        <v>519</v>
      </c>
      <c r="D241" s="46">
        <v>7.3365600000000003E-2</v>
      </c>
      <c r="E241" s="40">
        <v>0</v>
      </c>
      <c r="F241" s="46">
        <f t="shared" si="63"/>
        <v>7.3365600000000003E-2</v>
      </c>
      <c r="G241" s="46">
        <f t="shared" si="64"/>
        <v>7.3365600000000003E-2</v>
      </c>
      <c r="H241" s="46">
        <f t="shared" si="58"/>
        <v>0</v>
      </c>
      <c r="I241" s="46">
        <v>0</v>
      </c>
      <c r="J241" s="46">
        <v>0</v>
      </c>
      <c r="K241" s="46">
        <v>0</v>
      </c>
      <c r="L241" s="46">
        <v>0</v>
      </c>
      <c r="M241" s="46">
        <v>0</v>
      </c>
      <c r="N241" s="46">
        <v>0</v>
      </c>
      <c r="O241" s="46">
        <v>7.3365600000000003E-2</v>
      </c>
      <c r="P241" s="46">
        <v>0</v>
      </c>
      <c r="Q241" s="46">
        <f t="shared" si="65"/>
        <v>7.3365600000000003E-2</v>
      </c>
      <c r="R241" s="46">
        <f t="shared" si="66"/>
        <v>0</v>
      </c>
      <c r="S241" s="86">
        <v>0</v>
      </c>
      <c r="T241" s="30" t="s">
        <v>32</v>
      </c>
      <c r="W241" s="3"/>
      <c r="X241" s="3"/>
      <c r="Y241" s="3"/>
      <c r="Z241" s="3"/>
      <c r="AD241" s="1"/>
      <c r="AE241" s="1"/>
    </row>
    <row r="242" spans="1:31" ht="31.5" customHeight="1" x14ac:dyDescent="0.25">
      <c r="A242" s="28" t="s">
        <v>447</v>
      </c>
      <c r="B242" s="29" t="s">
        <v>520</v>
      </c>
      <c r="C242" s="30" t="s">
        <v>521</v>
      </c>
      <c r="D242" s="46">
        <v>7.3365600000000003E-2</v>
      </c>
      <c r="E242" s="40">
        <v>0</v>
      </c>
      <c r="F242" s="46">
        <f t="shared" si="63"/>
        <v>7.3365600000000003E-2</v>
      </c>
      <c r="G242" s="46">
        <f t="shared" si="64"/>
        <v>7.3365600000000003E-2</v>
      </c>
      <c r="H242" s="46">
        <f t="shared" si="58"/>
        <v>0</v>
      </c>
      <c r="I242" s="46">
        <v>0</v>
      </c>
      <c r="J242" s="46">
        <v>0</v>
      </c>
      <c r="K242" s="46">
        <v>0</v>
      </c>
      <c r="L242" s="46">
        <v>0</v>
      </c>
      <c r="M242" s="46">
        <v>0</v>
      </c>
      <c r="N242" s="46">
        <v>0</v>
      </c>
      <c r="O242" s="46">
        <v>7.3365600000000003E-2</v>
      </c>
      <c r="P242" s="46">
        <v>0</v>
      </c>
      <c r="Q242" s="46">
        <f t="shared" si="65"/>
        <v>7.3365600000000003E-2</v>
      </c>
      <c r="R242" s="46">
        <f t="shared" si="66"/>
        <v>0</v>
      </c>
      <c r="S242" s="86">
        <v>0</v>
      </c>
      <c r="T242" s="30" t="s">
        <v>32</v>
      </c>
      <c r="W242" s="3"/>
      <c r="X242" s="3"/>
      <c r="Y242" s="3"/>
      <c r="Z242" s="3"/>
      <c r="AD242" s="1"/>
      <c r="AE242" s="1"/>
    </row>
    <row r="243" spans="1:31" ht="31.5" customHeight="1" x14ac:dyDescent="0.25">
      <c r="A243" s="28" t="s">
        <v>447</v>
      </c>
      <c r="B243" s="29" t="s">
        <v>522</v>
      </c>
      <c r="C243" s="30" t="s">
        <v>523</v>
      </c>
      <c r="D243" s="46">
        <v>0.11915039999999999</v>
      </c>
      <c r="E243" s="40">
        <v>0</v>
      </c>
      <c r="F243" s="46">
        <f t="shared" si="63"/>
        <v>0.11915039999999999</v>
      </c>
      <c r="G243" s="46">
        <f t="shared" si="64"/>
        <v>0.11915039999999999</v>
      </c>
      <c r="H243" s="46">
        <f t="shared" si="58"/>
        <v>0</v>
      </c>
      <c r="I243" s="46">
        <v>0</v>
      </c>
      <c r="J243" s="46">
        <v>0</v>
      </c>
      <c r="K243" s="46">
        <v>0</v>
      </c>
      <c r="L243" s="46">
        <v>0</v>
      </c>
      <c r="M243" s="46">
        <v>0</v>
      </c>
      <c r="N243" s="46">
        <v>0</v>
      </c>
      <c r="O243" s="46">
        <v>0.11915039999999999</v>
      </c>
      <c r="P243" s="46">
        <v>0</v>
      </c>
      <c r="Q243" s="46">
        <f t="shared" si="65"/>
        <v>0.11915039999999999</v>
      </c>
      <c r="R243" s="46">
        <f t="shared" si="66"/>
        <v>0</v>
      </c>
      <c r="S243" s="86">
        <v>0</v>
      </c>
      <c r="T243" s="30" t="s">
        <v>32</v>
      </c>
      <c r="W243" s="3"/>
      <c r="X243" s="3"/>
      <c r="Y243" s="3"/>
      <c r="Z243" s="3"/>
      <c r="AD243" s="1"/>
      <c r="AE243" s="1"/>
    </row>
    <row r="244" spans="1:31" ht="31.5" customHeight="1" x14ac:dyDescent="0.25">
      <c r="A244" s="28" t="s">
        <v>447</v>
      </c>
      <c r="B244" s="29" t="s">
        <v>524</v>
      </c>
      <c r="C244" s="30" t="s">
        <v>525</v>
      </c>
      <c r="D244" s="46">
        <v>0.11915039999999999</v>
      </c>
      <c r="E244" s="40">
        <v>0</v>
      </c>
      <c r="F244" s="46">
        <f t="shared" si="63"/>
        <v>0.11915039999999999</v>
      </c>
      <c r="G244" s="46">
        <f t="shared" si="64"/>
        <v>0.11915039999999999</v>
      </c>
      <c r="H244" s="46">
        <f t="shared" si="58"/>
        <v>0</v>
      </c>
      <c r="I244" s="46">
        <v>0</v>
      </c>
      <c r="J244" s="46">
        <v>0</v>
      </c>
      <c r="K244" s="46">
        <v>0</v>
      </c>
      <c r="L244" s="46">
        <v>0</v>
      </c>
      <c r="M244" s="46">
        <v>0</v>
      </c>
      <c r="N244" s="46">
        <v>0</v>
      </c>
      <c r="O244" s="46">
        <v>0.11915039999999999</v>
      </c>
      <c r="P244" s="46">
        <v>0</v>
      </c>
      <c r="Q244" s="46">
        <f t="shared" si="65"/>
        <v>0.11915039999999999</v>
      </c>
      <c r="R244" s="46">
        <f t="shared" si="66"/>
        <v>0</v>
      </c>
      <c r="S244" s="86">
        <v>0</v>
      </c>
      <c r="T244" s="30" t="s">
        <v>32</v>
      </c>
      <c r="W244" s="3"/>
      <c r="X244" s="3"/>
      <c r="Y244" s="3"/>
      <c r="Z244" s="3"/>
      <c r="AD244" s="1"/>
      <c r="AE244" s="1"/>
    </row>
    <row r="245" spans="1:31" ht="31.5" customHeight="1" x14ac:dyDescent="0.25">
      <c r="A245" s="28" t="s">
        <v>447</v>
      </c>
      <c r="B245" s="29" t="s">
        <v>526</v>
      </c>
      <c r="C245" s="30" t="s">
        <v>527</v>
      </c>
      <c r="D245" s="46">
        <v>0.11915039999999999</v>
      </c>
      <c r="E245" s="40">
        <v>0</v>
      </c>
      <c r="F245" s="46">
        <f t="shared" si="63"/>
        <v>0.11915039999999999</v>
      </c>
      <c r="G245" s="46">
        <f t="shared" si="64"/>
        <v>0.11915039999999999</v>
      </c>
      <c r="H245" s="46">
        <f t="shared" si="58"/>
        <v>0</v>
      </c>
      <c r="I245" s="46">
        <v>0</v>
      </c>
      <c r="J245" s="46">
        <v>0</v>
      </c>
      <c r="K245" s="46">
        <v>0</v>
      </c>
      <c r="L245" s="46">
        <v>0</v>
      </c>
      <c r="M245" s="46">
        <v>0</v>
      </c>
      <c r="N245" s="46">
        <v>0</v>
      </c>
      <c r="O245" s="46">
        <v>0.11915039999999999</v>
      </c>
      <c r="P245" s="46">
        <v>0</v>
      </c>
      <c r="Q245" s="46">
        <f t="shared" si="65"/>
        <v>0.11915039999999999</v>
      </c>
      <c r="R245" s="46">
        <f t="shared" si="66"/>
        <v>0</v>
      </c>
      <c r="S245" s="86">
        <v>0</v>
      </c>
      <c r="T245" s="30" t="s">
        <v>32</v>
      </c>
      <c r="W245" s="3"/>
      <c r="X245" s="3"/>
      <c r="Y245" s="3"/>
      <c r="Z245" s="3"/>
      <c r="AD245" s="1"/>
      <c r="AE245" s="1"/>
    </row>
    <row r="246" spans="1:31" ht="31.5" customHeight="1" x14ac:dyDescent="0.25">
      <c r="A246" s="28" t="s">
        <v>447</v>
      </c>
      <c r="B246" s="29" t="s">
        <v>528</v>
      </c>
      <c r="C246" s="30" t="s">
        <v>529</v>
      </c>
      <c r="D246" s="46">
        <v>0.23830079999999998</v>
      </c>
      <c r="E246" s="40">
        <v>0</v>
      </c>
      <c r="F246" s="46">
        <f t="shared" si="63"/>
        <v>0.23830079999999998</v>
      </c>
      <c r="G246" s="46">
        <f t="shared" si="64"/>
        <v>0.23830079999999998</v>
      </c>
      <c r="H246" s="46">
        <f t="shared" si="58"/>
        <v>0</v>
      </c>
      <c r="I246" s="46">
        <v>0</v>
      </c>
      <c r="J246" s="46">
        <v>0</v>
      </c>
      <c r="K246" s="46">
        <v>0</v>
      </c>
      <c r="L246" s="46">
        <v>0</v>
      </c>
      <c r="M246" s="46">
        <v>0</v>
      </c>
      <c r="N246" s="46">
        <v>0</v>
      </c>
      <c r="O246" s="46">
        <v>0.23830079999999998</v>
      </c>
      <c r="P246" s="46">
        <v>0</v>
      </c>
      <c r="Q246" s="46">
        <f t="shared" si="65"/>
        <v>0.23830079999999998</v>
      </c>
      <c r="R246" s="46">
        <f t="shared" si="66"/>
        <v>0</v>
      </c>
      <c r="S246" s="86">
        <v>0</v>
      </c>
      <c r="T246" s="30" t="s">
        <v>32</v>
      </c>
      <c r="W246" s="3"/>
      <c r="X246" s="3"/>
      <c r="Y246" s="3"/>
      <c r="Z246" s="3"/>
      <c r="AD246" s="1"/>
      <c r="AE246" s="1"/>
    </row>
    <row r="247" spans="1:31" ht="31.5" customHeight="1" x14ac:dyDescent="0.25">
      <c r="A247" s="28" t="s">
        <v>447</v>
      </c>
      <c r="B247" s="29" t="s">
        <v>530</v>
      </c>
      <c r="C247" s="30" t="s">
        <v>531</v>
      </c>
      <c r="D247" s="46">
        <v>0.12078403199999999</v>
      </c>
      <c r="E247" s="40">
        <v>0</v>
      </c>
      <c r="F247" s="46">
        <f t="shared" si="63"/>
        <v>0.12078403199999999</v>
      </c>
      <c r="G247" s="46">
        <f t="shared" si="64"/>
        <v>0.12078403199999999</v>
      </c>
      <c r="H247" s="46">
        <f t="shared" si="58"/>
        <v>0</v>
      </c>
      <c r="I247" s="46">
        <v>0</v>
      </c>
      <c r="J247" s="46">
        <v>0</v>
      </c>
      <c r="K247" s="46">
        <v>0</v>
      </c>
      <c r="L247" s="46">
        <v>0</v>
      </c>
      <c r="M247" s="46">
        <v>0</v>
      </c>
      <c r="N247" s="46">
        <v>0</v>
      </c>
      <c r="O247" s="46">
        <v>0.12078403199999999</v>
      </c>
      <c r="P247" s="46">
        <v>0</v>
      </c>
      <c r="Q247" s="46">
        <f t="shared" si="65"/>
        <v>0.12078403199999999</v>
      </c>
      <c r="R247" s="46">
        <f t="shared" si="66"/>
        <v>0</v>
      </c>
      <c r="S247" s="86">
        <v>0</v>
      </c>
      <c r="T247" s="30" t="s">
        <v>32</v>
      </c>
      <c r="W247" s="3"/>
      <c r="X247" s="3"/>
      <c r="Y247" s="3"/>
      <c r="Z247" s="3"/>
      <c r="AD247" s="1"/>
      <c r="AE247" s="1"/>
    </row>
    <row r="248" spans="1:31" ht="31.5" customHeight="1" x14ac:dyDescent="0.25">
      <c r="A248" s="28" t="s">
        <v>447</v>
      </c>
      <c r="B248" s="29" t="s">
        <v>532</v>
      </c>
      <c r="C248" s="30" t="s">
        <v>533</v>
      </c>
      <c r="D248" s="46">
        <v>0.12078403199999999</v>
      </c>
      <c r="E248" s="40">
        <v>0</v>
      </c>
      <c r="F248" s="46">
        <f t="shared" si="63"/>
        <v>0.12078403199999999</v>
      </c>
      <c r="G248" s="46">
        <f t="shared" si="64"/>
        <v>0.12078403199999999</v>
      </c>
      <c r="H248" s="46">
        <f t="shared" si="58"/>
        <v>0</v>
      </c>
      <c r="I248" s="46">
        <v>0</v>
      </c>
      <c r="J248" s="46">
        <v>0</v>
      </c>
      <c r="K248" s="46">
        <v>0</v>
      </c>
      <c r="L248" s="46">
        <v>0</v>
      </c>
      <c r="M248" s="46">
        <v>0</v>
      </c>
      <c r="N248" s="46">
        <v>0</v>
      </c>
      <c r="O248" s="46">
        <v>0.12078403199999999</v>
      </c>
      <c r="P248" s="46">
        <v>0</v>
      </c>
      <c r="Q248" s="46">
        <f t="shared" si="65"/>
        <v>0.12078403199999999</v>
      </c>
      <c r="R248" s="46">
        <f t="shared" si="66"/>
        <v>0</v>
      </c>
      <c r="S248" s="86">
        <v>0</v>
      </c>
      <c r="T248" s="30" t="s">
        <v>32</v>
      </c>
      <c r="W248" s="3"/>
      <c r="X248" s="3"/>
      <c r="Y248" s="3"/>
      <c r="Z248" s="3"/>
      <c r="AD248" s="1"/>
      <c r="AE248" s="1"/>
    </row>
    <row r="249" spans="1:31" ht="31.5" customHeight="1" x14ac:dyDescent="0.25">
      <c r="A249" s="28" t="s">
        <v>447</v>
      </c>
      <c r="B249" s="29" t="s">
        <v>534</v>
      </c>
      <c r="C249" s="30" t="s">
        <v>535</v>
      </c>
      <c r="D249" s="46">
        <v>0.16438842000000001</v>
      </c>
      <c r="E249" s="40">
        <v>0</v>
      </c>
      <c r="F249" s="46">
        <f t="shared" si="63"/>
        <v>0.16438842000000001</v>
      </c>
      <c r="G249" s="46">
        <f t="shared" si="64"/>
        <v>0.16438842000000001</v>
      </c>
      <c r="H249" s="46">
        <f t="shared" si="58"/>
        <v>0.15413399999999999</v>
      </c>
      <c r="I249" s="46">
        <v>0</v>
      </c>
      <c r="J249" s="46">
        <v>0</v>
      </c>
      <c r="K249" s="46">
        <v>0</v>
      </c>
      <c r="L249" s="46">
        <v>0.15413399999999999</v>
      </c>
      <c r="M249" s="46">
        <v>0</v>
      </c>
      <c r="N249" s="46">
        <v>0</v>
      </c>
      <c r="O249" s="46">
        <v>0.16438842000000001</v>
      </c>
      <c r="P249" s="46">
        <v>0</v>
      </c>
      <c r="Q249" s="46">
        <f t="shared" si="65"/>
        <v>1.0254420000000014E-2</v>
      </c>
      <c r="R249" s="46">
        <f t="shared" si="66"/>
        <v>0.15413399999999999</v>
      </c>
      <c r="S249" s="86">
        <v>1</v>
      </c>
      <c r="T249" s="30" t="s">
        <v>536</v>
      </c>
      <c r="W249" s="3"/>
      <c r="X249" s="3"/>
      <c r="Y249" s="3"/>
      <c r="Z249" s="3"/>
      <c r="AD249" s="1"/>
      <c r="AE249" s="1"/>
    </row>
    <row r="250" spans="1:31" ht="31.5" customHeight="1" x14ac:dyDescent="0.25">
      <c r="A250" s="28" t="s">
        <v>447</v>
      </c>
      <c r="B250" s="29" t="s">
        <v>537</v>
      </c>
      <c r="C250" s="30" t="s">
        <v>538</v>
      </c>
      <c r="D250" s="46">
        <v>0.16438842000000001</v>
      </c>
      <c r="E250" s="40">
        <v>0</v>
      </c>
      <c r="F250" s="46">
        <f t="shared" si="63"/>
        <v>0.16438842000000001</v>
      </c>
      <c r="G250" s="46">
        <f t="shared" si="64"/>
        <v>0.16438842000000001</v>
      </c>
      <c r="H250" s="46">
        <f t="shared" si="58"/>
        <v>0.17212200000000002</v>
      </c>
      <c r="I250" s="46">
        <v>0</v>
      </c>
      <c r="J250" s="46">
        <v>0</v>
      </c>
      <c r="K250" s="46">
        <v>0</v>
      </c>
      <c r="L250" s="46">
        <v>0.17212200000000002</v>
      </c>
      <c r="M250" s="46">
        <v>0</v>
      </c>
      <c r="N250" s="46">
        <v>0</v>
      </c>
      <c r="O250" s="46">
        <v>0.16438842000000001</v>
      </c>
      <c r="P250" s="46">
        <v>0</v>
      </c>
      <c r="Q250" s="46">
        <f t="shared" si="65"/>
        <v>-7.7335800000000177E-3</v>
      </c>
      <c r="R250" s="46">
        <f t="shared" si="66"/>
        <v>0.17212200000000002</v>
      </c>
      <c r="S250" s="86">
        <v>1</v>
      </c>
      <c r="T250" s="30" t="s">
        <v>536</v>
      </c>
      <c r="W250" s="3"/>
      <c r="X250" s="3"/>
      <c r="Y250" s="3"/>
      <c r="Z250" s="3"/>
      <c r="AD250" s="1"/>
      <c r="AE250" s="1"/>
    </row>
    <row r="251" spans="1:31" ht="31.5" customHeight="1" x14ac:dyDescent="0.25">
      <c r="A251" s="28" t="s">
        <v>447</v>
      </c>
      <c r="B251" s="29" t="s">
        <v>539</v>
      </c>
      <c r="C251" s="30" t="s">
        <v>540</v>
      </c>
      <c r="D251" s="46">
        <v>9.4960559999999999E-2</v>
      </c>
      <c r="E251" s="40">
        <v>0</v>
      </c>
      <c r="F251" s="46">
        <f t="shared" si="63"/>
        <v>9.4960559999999999E-2</v>
      </c>
      <c r="G251" s="46">
        <f t="shared" si="64"/>
        <v>9.4960559999999999E-2</v>
      </c>
      <c r="H251" s="46">
        <f t="shared" si="58"/>
        <v>0</v>
      </c>
      <c r="I251" s="46">
        <v>0</v>
      </c>
      <c r="J251" s="46">
        <v>0</v>
      </c>
      <c r="K251" s="46">
        <v>0</v>
      </c>
      <c r="L251" s="46">
        <v>0</v>
      </c>
      <c r="M251" s="46">
        <v>0</v>
      </c>
      <c r="N251" s="46">
        <v>0</v>
      </c>
      <c r="O251" s="46">
        <v>9.4960559999999999E-2</v>
      </c>
      <c r="P251" s="46">
        <v>0</v>
      </c>
      <c r="Q251" s="46">
        <f t="shared" si="65"/>
        <v>9.4960559999999999E-2</v>
      </c>
      <c r="R251" s="46">
        <f t="shared" si="66"/>
        <v>0</v>
      </c>
      <c r="S251" s="86">
        <v>0</v>
      </c>
      <c r="T251" s="30" t="s">
        <v>32</v>
      </c>
      <c r="W251" s="3"/>
      <c r="X251" s="3"/>
      <c r="Y251" s="3"/>
      <c r="Z251" s="3"/>
      <c r="AD251" s="1"/>
      <c r="AE251" s="1"/>
    </row>
    <row r="252" spans="1:31" ht="31.5" customHeight="1" x14ac:dyDescent="0.25">
      <c r="A252" s="28" t="s">
        <v>447</v>
      </c>
      <c r="B252" s="29" t="s">
        <v>541</v>
      </c>
      <c r="C252" s="30" t="s">
        <v>542</v>
      </c>
      <c r="D252" s="46">
        <v>9.4960559999999999E-2</v>
      </c>
      <c r="E252" s="40">
        <v>0</v>
      </c>
      <c r="F252" s="46">
        <f t="shared" si="63"/>
        <v>9.4960559999999999E-2</v>
      </c>
      <c r="G252" s="46">
        <f t="shared" si="64"/>
        <v>9.4960559999999999E-2</v>
      </c>
      <c r="H252" s="46">
        <f t="shared" si="58"/>
        <v>0</v>
      </c>
      <c r="I252" s="46">
        <v>0</v>
      </c>
      <c r="J252" s="46">
        <v>0</v>
      </c>
      <c r="K252" s="46">
        <v>0</v>
      </c>
      <c r="L252" s="46">
        <v>0</v>
      </c>
      <c r="M252" s="46">
        <v>0</v>
      </c>
      <c r="N252" s="46">
        <v>0</v>
      </c>
      <c r="O252" s="46">
        <v>9.4960559999999999E-2</v>
      </c>
      <c r="P252" s="46">
        <v>0</v>
      </c>
      <c r="Q252" s="46">
        <f t="shared" si="65"/>
        <v>9.4960559999999999E-2</v>
      </c>
      <c r="R252" s="46">
        <f t="shared" si="66"/>
        <v>0</v>
      </c>
      <c r="S252" s="86">
        <v>0</v>
      </c>
      <c r="T252" s="30" t="s">
        <v>32</v>
      </c>
      <c r="W252" s="3"/>
      <c r="X252" s="3"/>
      <c r="Y252" s="3"/>
      <c r="Z252" s="3"/>
      <c r="AD252" s="1"/>
      <c r="AE252" s="1"/>
    </row>
    <row r="253" spans="1:31" ht="31.5" customHeight="1" x14ac:dyDescent="0.25">
      <c r="A253" s="28" t="s">
        <v>447</v>
      </c>
      <c r="B253" s="29" t="s">
        <v>543</v>
      </c>
      <c r="C253" s="30" t="s">
        <v>544</v>
      </c>
      <c r="D253" s="46">
        <v>9.0256824000000013E-2</v>
      </c>
      <c r="E253" s="40">
        <v>0</v>
      </c>
      <c r="F253" s="46">
        <f t="shared" si="63"/>
        <v>9.0256824000000013E-2</v>
      </c>
      <c r="G253" s="46">
        <f t="shared" si="64"/>
        <v>9.0256824000000013E-2</v>
      </c>
      <c r="H253" s="46">
        <f t="shared" si="58"/>
        <v>0</v>
      </c>
      <c r="I253" s="46">
        <v>0</v>
      </c>
      <c r="J253" s="46">
        <v>0</v>
      </c>
      <c r="K253" s="46">
        <v>0</v>
      </c>
      <c r="L253" s="46">
        <v>0</v>
      </c>
      <c r="M253" s="46">
        <v>0</v>
      </c>
      <c r="N253" s="46">
        <v>0</v>
      </c>
      <c r="O253" s="46">
        <v>9.0256824000000013E-2</v>
      </c>
      <c r="P253" s="46">
        <v>0</v>
      </c>
      <c r="Q253" s="46">
        <f t="shared" si="65"/>
        <v>9.0256824000000013E-2</v>
      </c>
      <c r="R253" s="46">
        <f t="shared" si="66"/>
        <v>0</v>
      </c>
      <c r="S253" s="86">
        <v>0</v>
      </c>
      <c r="T253" s="30" t="s">
        <v>32</v>
      </c>
      <c r="W253" s="3"/>
      <c r="X253" s="3"/>
      <c r="Y253" s="3"/>
      <c r="Z253" s="3"/>
      <c r="AD253" s="1"/>
      <c r="AE253" s="1"/>
    </row>
    <row r="254" spans="1:31" ht="31.5" customHeight="1" x14ac:dyDescent="0.25">
      <c r="A254" s="28" t="s">
        <v>447</v>
      </c>
      <c r="B254" s="29" t="s">
        <v>545</v>
      </c>
      <c r="C254" s="30" t="s">
        <v>546</v>
      </c>
      <c r="D254" s="46">
        <v>9.0256824000000013E-2</v>
      </c>
      <c r="E254" s="46">
        <v>0</v>
      </c>
      <c r="F254" s="46">
        <f t="shared" si="63"/>
        <v>9.0256824000000013E-2</v>
      </c>
      <c r="G254" s="46">
        <f t="shared" si="64"/>
        <v>9.0256824000000013E-2</v>
      </c>
      <c r="H254" s="46">
        <f t="shared" si="58"/>
        <v>0</v>
      </c>
      <c r="I254" s="46">
        <v>0</v>
      </c>
      <c r="J254" s="46">
        <v>0</v>
      </c>
      <c r="K254" s="46">
        <v>0</v>
      </c>
      <c r="L254" s="46">
        <v>0</v>
      </c>
      <c r="M254" s="46">
        <v>0</v>
      </c>
      <c r="N254" s="46">
        <v>0</v>
      </c>
      <c r="O254" s="46">
        <v>9.0256824000000013E-2</v>
      </c>
      <c r="P254" s="46">
        <v>0</v>
      </c>
      <c r="Q254" s="46">
        <f t="shared" si="65"/>
        <v>9.0256824000000013E-2</v>
      </c>
      <c r="R254" s="46">
        <f t="shared" si="66"/>
        <v>0</v>
      </c>
      <c r="S254" s="86">
        <v>0</v>
      </c>
      <c r="T254" s="30" t="s">
        <v>32</v>
      </c>
      <c r="W254" s="3"/>
      <c r="X254" s="3"/>
      <c r="Y254" s="3"/>
      <c r="Z254" s="3"/>
      <c r="AD254" s="1"/>
      <c r="AE254" s="1"/>
    </row>
    <row r="255" spans="1:31" ht="31.5" customHeight="1" x14ac:dyDescent="0.25">
      <c r="A255" s="28" t="s">
        <v>447</v>
      </c>
      <c r="B255" s="29" t="s">
        <v>547</v>
      </c>
      <c r="C255" s="30" t="s">
        <v>548</v>
      </c>
      <c r="D255" s="46">
        <v>9.0256824000000013E-2</v>
      </c>
      <c r="E255" s="40">
        <v>0</v>
      </c>
      <c r="F255" s="46">
        <f t="shared" si="63"/>
        <v>9.0256824000000013E-2</v>
      </c>
      <c r="G255" s="46">
        <f t="shared" si="64"/>
        <v>9.0256824000000013E-2</v>
      </c>
      <c r="H255" s="46">
        <f t="shared" si="58"/>
        <v>0</v>
      </c>
      <c r="I255" s="46">
        <v>0</v>
      </c>
      <c r="J255" s="46">
        <v>0</v>
      </c>
      <c r="K255" s="46">
        <v>0</v>
      </c>
      <c r="L255" s="46">
        <v>0</v>
      </c>
      <c r="M255" s="46">
        <v>0</v>
      </c>
      <c r="N255" s="46">
        <v>0</v>
      </c>
      <c r="O255" s="46">
        <v>9.0256824000000013E-2</v>
      </c>
      <c r="P255" s="46">
        <v>0</v>
      </c>
      <c r="Q255" s="46">
        <f t="shared" si="65"/>
        <v>9.0256824000000013E-2</v>
      </c>
      <c r="R255" s="46">
        <f t="shared" si="66"/>
        <v>0</v>
      </c>
      <c r="S255" s="86">
        <v>0</v>
      </c>
      <c r="T255" s="30" t="s">
        <v>32</v>
      </c>
      <c r="W255" s="3"/>
      <c r="X255" s="3"/>
      <c r="Y255" s="3"/>
      <c r="Z255" s="3"/>
      <c r="AD255" s="1"/>
      <c r="AE255" s="1"/>
    </row>
    <row r="256" spans="1:31" ht="47.25" customHeight="1" x14ac:dyDescent="0.25">
      <c r="A256" s="28" t="s">
        <v>447</v>
      </c>
      <c r="B256" s="29" t="s">
        <v>549</v>
      </c>
      <c r="C256" s="30" t="s">
        <v>550</v>
      </c>
      <c r="D256" s="46">
        <v>2.6683120439999999</v>
      </c>
      <c r="E256" s="40">
        <v>0</v>
      </c>
      <c r="F256" s="46">
        <f t="shared" si="63"/>
        <v>2.6683120439999999</v>
      </c>
      <c r="G256" s="46">
        <f t="shared" si="64"/>
        <v>2.6683120439999999</v>
      </c>
      <c r="H256" s="46">
        <f t="shared" si="58"/>
        <v>0</v>
      </c>
      <c r="I256" s="46">
        <v>0</v>
      </c>
      <c r="J256" s="46">
        <v>0</v>
      </c>
      <c r="K256" s="46">
        <v>0</v>
      </c>
      <c r="L256" s="46">
        <v>0</v>
      </c>
      <c r="M256" s="46">
        <v>0</v>
      </c>
      <c r="N256" s="46">
        <v>0</v>
      </c>
      <c r="O256" s="46">
        <v>2.6683120439999999</v>
      </c>
      <c r="P256" s="46">
        <v>0</v>
      </c>
      <c r="Q256" s="46">
        <f t="shared" si="65"/>
        <v>2.6683120439999999</v>
      </c>
      <c r="R256" s="46">
        <f t="shared" si="66"/>
        <v>0</v>
      </c>
      <c r="S256" s="86">
        <v>0</v>
      </c>
      <c r="T256" s="30" t="s">
        <v>32</v>
      </c>
      <c r="W256" s="3"/>
      <c r="X256" s="3"/>
      <c r="Y256" s="3"/>
      <c r="Z256" s="3"/>
      <c r="AD256" s="1"/>
      <c r="AE256" s="1"/>
    </row>
    <row r="257" spans="1:31" ht="31.5" customHeight="1" x14ac:dyDescent="0.25">
      <c r="A257" s="28" t="s">
        <v>447</v>
      </c>
      <c r="B257" s="29" t="s">
        <v>551</v>
      </c>
      <c r="C257" s="30" t="s">
        <v>552</v>
      </c>
      <c r="D257" s="46">
        <v>1.46965854</v>
      </c>
      <c r="E257" s="40">
        <v>0</v>
      </c>
      <c r="F257" s="46">
        <f t="shared" si="63"/>
        <v>1.46965854</v>
      </c>
      <c r="G257" s="46">
        <f t="shared" si="64"/>
        <v>1.46965854</v>
      </c>
      <c r="H257" s="46">
        <f t="shared" si="58"/>
        <v>0</v>
      </c>
      <c r="I257" s="46">
        <v>0</v>
      </c>
      <c r="J257" s="46">
        <v>0</v>
      </c>
      <c r="K257" s="46">
        <v>0</v>
      </c>
      <c r="L257" s="46">
        <v>0</v>
      </c>
      <c r="M257" s="46">
        <v>0</v>
      </c>
      <c r="N257" s="46">
        <v>0</v>
      </c>
      <c r="O257" s="46">
        <v>1.46965854</v>
      </c>
      <c r="P257" s="46">
        <v>0</v>
      </c>
      <c r="Q257" s="46">
        <f t="shared" si="65"/>
        <v>1.46965854</v>
      </c>
      <c r="R257" s="46">
        <f t="shared" si="66"/>
        <v>0</v>
      </c>
      <c r="S257" s="86">
        <v>0</v>
      </c>
      <c r="T257" s="30" t="s">
        <v>32</v>
      </c>
      <c r="W257" s="3"/>
      <c r="X257" s="3"/>
      <c r="Y257" s="3"/>
      <c r="Z257" s="3"/>
      <c r="AD257" s="1"/>
      <c r="AE257" s="1"/>
    </row>
    <row r="258" spans="1:31" ht="31.5" customHeight="1" x14ac:dyDescent="0.25">
      <c r="A258" s="28" t="s">
        <v>447</v>
      </c>
      <c r="B258" s="29" t="s">
        <v>553</v>
      </c>
      <c r="C258" s="30" t="s">
        <v>554</v>
      </c>
      <c r="D258" s="46">
        <v>0.14063568000000001</v>
      </c>
      <c r="E258" s="40">
        <v>0</v>
      </c>
      <c r="F258" s="46">
        <f t="shared" si="63"/>
        <v>0.14063568000000001</v>
      </c>
      <c r="G258" s="46">
        <f t="shared" si="64"/>
        <v>0.14063568000000001</v>
      </c>
      <c r="H258" s="46">
        <f t="shared" si="58"/>
        <v>0.42880430000000003</v>
      </c>
      <c r="I258" s="46">
        <v>0</v>
      </c>
      <c r="J258" s="46">
        <v>0.42880430000000003</v>
      </c>
      <c r="K258" s="46">
        <v>0</v>
      </c>
      <c r="L258" s="46">
        <v>0</v>
      </c>
      <c r="M258" s="46">
        <v>0</v>
      </c>
      <c r="N258" s="46">
        <v>0</v>
      </c>
      <c r="O258" s="46">
        <v>0.14063568000000001</v>
      </c>
      <c r="P258" s="46">
        <v>0</v>
      </c>
      <c r="Q258" s="46">
        <f t="shared" si="65"/>
        <v>-0.28816861999999999</v>
      </c>
      <c r="R258" s="46">
        <f t="shared" si="66"/>
        <v>0.42880430000000003</v>
      </c>
      <c r="S258" s="86">
        <v>1</v>
      </c>
      <c r="T258" s="30" t="s">
        <v>75</v>
      </c>
      <c r="W258" s="3"/>
      <c r="X258" s="3"/>
      <c r="Y258" s="3"/>
      <c r="Z258" s="3"/>
      <c r="AD258" s="1"/>
      <c r="AE258" s="1"/>
    </row>
    <row r="259" spans="1:31" ht="31.5" customHeight="1" x14ac:dyDescent="0.25">
      <c r="A259" s="28" t="s">
        <v>447</v>
      </c>
      <c r="B259" s="29" t="s">
        <v>555</v>
      </c>
      <c r="C259" s="30" t="s">
        <v>556</v>
      </c>
      <c r="D259" s="46">
        <v>0.28127148000000002</v>
      </c>
      <c r="E259" s="40">
        <v>0</v>
      </c>
      <c r="F259" s="46">
        <f t="shared" si="63"/>
        <v>0.28127148000000002</v>
      </c>
      <c r="G259" s="46">
        <f t="shared" si="64"/>
        <v>0.28127148000000002</v>
      </c>
      <c r="H259" s="46">
        <f t="shared" si="58"/>
        <v>0.85760860999999999</v>
      </c>
      <c r="I259" s="46">
        <v>0</v>
      </c>
      <c r="J259" s="46">
        <v>0.85760860999999999</v>
      </c>
      <c r="K259" s="46">
        <v>0</v>
      </c>
      <c r="L259" s="46">
        <v>0</v>
      </c>
      <c r="M259" s="46">
        <v>0</v>
      </c>
      <c r="N259" s="46">
        <v>0</v>
      </c>
      <c r="O259" s="46">
        <v>0.28127148000000002</v>
      </c>
      <c r="P259" s="46">
        <v>0</v>
      </c>
      <c r="Q259" s="46">
        <f t="shared" si="65"/>
        <v>-0.57633712999999998</v>
      </c>
      <c r="R259" s="46">
        <f t="shared" si="66"/>
        <v>0.85760860999999999</v>
      </c>
      <c r="S259" s="86">
        <v>1</v>
      </c>
      <c r="T259" s="30" t="s">
        <v>75</v>
      </c>
      <c r="W259" s="3"/>
      <c r="X259" s="3"/>
      <c r="Y259" s="3"/>
      <c r="Z259" s="3"/>
      <c r="AD259" s="1"/>
      <c r="AE259" s="1"/>
    </row>
    <row r="260" spans="1:31" ht="31.5" customHeight="1" x14ac:dyDescent="0.25">
      <c r="A260" s="28" t="s">
        <v>447</v>
      </c>
      <c r="B260" s="31" t="s">
        <v>557</v>
      </c>
      <c r="C260" s="32" t="s">
        <v>558</v>
      </c>
      <c r="D260" s="46">
        <v>0.14063568000000001</v>
      </c>
      <c r="E260" s="40">
        <v>0</v>
      </c>
      <c r="F260" s="46">
        <f t="shared" si="63"/>
        <v>0.14063568000000001</v>
      </c>
      <c r="G260" s="46">
        <f t="shared" si="64"/>
        <v>0.14063568000000001</v>
      </c>
      <c r="H260" s="46">
        <f t="shared" si="58"/>
        <v>0</v>
      </c>
      <c r="I260" s="46">
        <v>0</v>
      </c>
      <c r="J260" s="46">
        <v>0</v>
      </c>
      <c r="K260" s="46">
        <v>0</v>
      </c>
      <c r="L260" s="46">
        <v>0</v>
      </c>
      <c r="M260" s="46">
        <v>0</v>
      </c>
      <c r="N260" s="46">
        <v>0</v>
      </c>
      <c r="O260" s="46">
        <v>0.14063568000000001</v>
      </c>
      <c r="P260" s="46">
        <v>0</v>
      </c>
      <c r="Q260" s="46">
        <f t="shared" si="65"/>
        <v>0.14063568000000001</v>
      </c>
      <c r="R260" s="46">
        <f t="shared" si="66"/>
        <v>0</v>
      </c>
      <c r="S260" s="86">
        <v>0</v>
      </c>
      <c r="T260" s="30" t="s">
        <v>32</v>
      </c>
      <c r="W260" s="3"/>
      <c r="X260" s="3"/>
      <c r="Y260" s="3"/>
      <c r="Z260" s="3"/>
      <c r="AD260" s="1"/>
      <c r="AE260" s="1"/>
    </row>
    <row r="261" spans="1:31" ht="31.5" customHeight="1" x14ac:dyDescent="0.25">
      <c r="A261" s="28" t="s">
        <v>447</v>
      </c>
      <c r="B261" s="31" t="s">
        <v>559</v>
      </c>
      <c r="C261" s="32" t="s">
        <v>560</v>
      </c>
      <c r="D261" s="46">
        <v>0.11316370800000002</v>
      </c>
      <c r="E261" s="40">
        <v>0</v>
      </c>
      <c r="F261" s="46">
        <f t="shared" si="63"/>
        <v>0.11316370800000002</v>
      </c>
      <c r="G261" s="46">
        <f t="shared" si="64"/>
        <v>0.11316370800000002</v>
      </c>
      <c r="H261" s="46">
        <f t="shared" si="58"/>
        <v>0</v>
      </c>
      <c r="I261" s="46">
        <v>0</v>
      </c>
      <c r="J261" s="46">
        <v>0</v>
      </c>
      <c r="K261" s="46">
        <v>0</v>
      </c>
      <c r="L261" s="46">
        <v>0</v>
      </c>
      <c r="M261" s="46">
        <v>0</v>
      </c>
      <c r="N261" s="46">
        <v>0</v>
      </c>
      <c r="O261" s="46">
        <v>0.11316370800000002</v>
      </c>
      <c r="P261" s="46">
        <v>0</v>
      </c>
      <c r="Q261" s="46">
        <f t="shared" si="65"/>
        <v>0.11316370800000002</v>
      </c>
      <c r="R261" s="46">
        <f t="shared" si="66"/>
        <v>0</v>
      </c>
      <c r="S261" s="86">
        <v>0</v>
      </c>
      <c r="T261" s="30" t="s">
        <v>32</v>
      </c>
      <c r="W261" s="3"/>
      <c r="X261" s="3"/>
      <c r="Y261" s="3"/>
      <c r="Z261" s="3"/>
      <c r="AD261" s="1"/>
      <c r="AE261" s="1"/>
    </row>
    <row r="262" spans="1:31" ht="31.5" customHeight="1" x14ac:dyDescent="0.25">
      <c r="A262" s="28" t="s">
        <v>447</v>
      </c>
      <c r="B262" s="31" t="s">
        <v>561</v>
      </c>
      <c r="C262" s="32" t="s">
        <v>562</v>
      </c>
      <c r="D262" s="46">
        <v>6.3440255999999987E-2</v>
      </c>
      <c r="E262" s="40">
        <v>0</v>
      </c>
      <c r="F262" s="46">
        <f t="shared" si="63"/>
        <v>6.3440255999999987E-2</v>
      </c>
      <c r="G262" s="46">
        <f t="shared" si="64"/>
        <v>6.3440255999999987E-2</v>
      </c>
      <c r="H262" s="46">
        <f t="shared" si="58"/>
        <v>0</v>
      </c>
      <c r="I262" s="46">
        <v>0</v>
      </c>
      <c r="J262" s="46">
        <v>0</v>
      </c>
      <c r="K262" s="46">
        <v>0</v>
      </c>
      <c r="L262" s="46">
        <v>0</v>
      </c>
      <c r="M262" s="46">
        <v>0</v>
      </c>
      <c r="N262" s="46">
        <v>0</v>
      </c>
      <c r="O262" s="46">
        <v>6.3440255999999987E-2</v>
      </c>
      <c r="P262" s="46">
        <v>0</v>
      </c>
      <c r="Q262" s="46">
        <f t="shared" si="65"/>
        <v>6.3440255999999987E-2</v>
      </c>
      <c r="R262" s="46">
        <f t="shared" si="66"/>
        <v>0</v>
      </c>
      <c r="S262" s="86">
        <v>0</v>
      </c>
      <c r="T262" s="30" t="s">
        <v>32</v>
      </c>
      <c r="W262" s="3"/>
      <c r="X262" s="3"/>
      <c r="Y262" s="3"/>
      <c r="Z262" s="3"/>
      <c r="AD262" s="1"/>
      <c r="AE262" s="1"/>
    </row>
    <row r="263" spans="1:31" ht="31.5" customHeight="1" x14ac:dyDescent="0.25">
      <c r="A263" s="28" t="s">
        <v>447</v>
      </c>
      <c r="B263" s="31" t="s">
        <v>563</v>
      </c>
      <c r="C263" s="32" t="s">
        <v>564</v>
      </c>
      <c r="D263" s="46">
        <v>9.0829919999999981E-2</v>
      </c>
      <c r="E263" s="40">
        <v>0</v>
      </c>
      <c r="F263" s="46">
        <f t="shared" si="63"/>
        <v>9.0829919999999981E-2</v>
      </c>
      <c r="G263" s="46">
        <f t="shared" si="64"/>
        <v>9.0829919999999981E-2</v>
      </c>
      <c r="H263" s="46">
        <f t="shared" si="58"/>
        <v>0</v>
      </c>
      <c r="I263" s="46">
        <v>0</v>
      </c>
      <c r="J263" s="46">
        <v>0</v>
      </c>
      <c r="K263" s="46">
        <v>0</v>
      </c>
      <c r="L263" s="46">
        <v>0</v>
      </c>
      <c r="M263" s="46">
        <v>0</v>
      </c>
      <c r="N263" s="46">
        <v>0</v>
      </c>
      <c r="O263" s="46">
        <v>9.0829919999999981E-2</v>
      </c>
      <c r="P263" s="46">
        <v>0</v>
      </c>
      <c r="Q263" s="46">
        <f t="shared" si="65"/>
        <v>9.0829919999999981E-2</v>
      </c>
      <c r="R263" s="46">
        <f t="shared" si="66"/>
        <v>0</v>
      </c>
      <c r="S263" s="86">
        <v>0</v>
      </c>
      <c r="T263" s="30" t="s">
        <v>32</v>
      </c>
      <c r="W263" s="3"/>
      <c r="X263" s="3"/>
      <c r="Y263" s="3"/>
      <c r="Z263" s="3"/>
      <c r="AD263" s="1"/>
      <c r="AE263" s="1"/>
    </row>
    <row r="264" spans="1:31" ht="31.5" customHeight="1" x14ac:dyDescent="0.25">
      <c r="A264" s="28" t="s">
        <v>447</v>
      </c>
      <c r="B264" s="31" t="s">
        <v>565</v>
      </c>
      <c r="C264" s="32" t="s">
        <v>566</v>
      </c>
      <c r="D264" s="46">
        <v>9.0829919999999981E-2</v>
      </c>
      <c r="E264" s="40">
        <v>0</v>
      </c>
      <c r="F264" s="46">
        <f t="shared" si="63"/>
        <v>9.0829919999999981E-2</v>
      </c>
      <c r="G264" s="46">
        <f t="shared" si="64"/>
        <v>9.0829919999999981E-2</v>
      </c>
      <c r="H264" s="46">
        <f t="shared" si="58"/>
        <v>0</v>
      </c>
      <c r="I264" s="46">
        <v>0</v>
      </c>
      <c r="J264" s="46">
        <v>0</v>
      </c>
      <c r="K264" s="46">
        <v>0</v>
      </c>
      <c r="L264" s="46">
        <v>0</v>
      </c>
      <c r="M264" s="46">
        <v>0</v>
      </c>
      <c r="N264" s="46">
        <v>0</v>
      </c>
      <c r="O264" s="46">
        <v>9.0829919999999981E-2</v>
      </c>
      <c r="P264" s="46">
        <v>0</v>
      </c>
      <c r="Q264" s="46">
        <f t="shared" si="65"/>
        <v>9.0829919999999981E-2</v>
      </c>
      <c r="R264" s="46">
        <f t="shared" si="66"/>
        <v>0</v>
      </c>
      <c r="S264" s="86">
        <v>0</v>
      </c>
      <c r="T264" s="30" t="s">
        <v>32</v>
      </c>
      <c r="W264" s="3"/>
      <c r="X264" s="3"/>
      <c r="Y264" s="3"/>
      <c r="Z264" s="3"/>
      <c r="AD264" s="1"/>
      <c r="AE264" s="1"/>
    </row>
    <row r="265" spans="1:31" ht="31.5" customHeight="1" x14ac:dyDescent="0.25">
      <c r="A265" s="28" t="s">
        <v>447</v>
      </c>
      <c r="B265" s="31" t="s">
        <v>567</v>
      </c>
      <c r="C265" s="32" t="s">
        <v>568</v>
      </c>
      <c r="D265" s="46">
        <v>0.1207836</v>
      </c>
      <c r="E265" s="40">
        <v>0</v>
      </c>
      <c r="F265" s="46">
        <f t="shared" si="63"/>
        <v>0.1207836</v>
      </c>
      <c r="G265" s="46">
        <f t="shared" si="64"/>
        <v>0.1207836</v>
      </c>
      <c r="H265" s="46">
        <f t="shared" si="58"/>
        <v>0</v>
      </c>
      <c r="I265" s="46">
        <v>0</v>
      </c>
      <c r="J265" s="46">
        <v>0</v>
      </c>
      <c r="K265" s="46">
        <v>0</v>
      </c>
      <c r="L265" s="46">
        <v>0</v>
      </c>
      <c r="M265" s="46">
        <v>0</v>
      </c>
      <c r="N265" s="46">
        <v>0</v>
      </c>
      <c r="O265" s="46">
        <v>0.1207836</v>
      </c>
      <c r="P265" s="46">
        <v>0</v>
      </c>
      <c r="Q265" s="46">
        <f t="shared" si="65"/>
        <v>0.1207836</v>
      </c>
      <c r="R265" s="46">
        <f t="shared" si="66"/>
        <v>0</v>
      </c>
      <c r="S265" s="86">
        <v>0</v>
      </c>
      <c r="T265" s="30" t="s">
        <v>32</v>
      </c>
      <c r="W265" s="3"/>
      <c r="X265" s="3"/>
      <c r="Y265" s="3"/>
      <c r="Z265" s="3"/>
      <c r="AD265" s="1"/>
      <c r="AE265" s="1"/>
    </row>
    <row r="266" spans="1:31" ht="31.5" customHeight="1" x14ac:dyDescent="0.25">
      <c r="A266" s="28" t="s">
        <v>447</v>
      </c>
      <c r="B266" s="31" t="s">
        <v>569</v>
      </c>
      <c r="C266" s="32" t="s">
        <v>570</v>
      </c>
      <c r="D266" s="46">
        <v>6.6003287999999993E-2</v>
      </c>
      <c r="E266" s="40">
        <v>0</v>
      </c>
      <c r="F266" s="46">
        <f t="shared" si="63"/>
        <v>6.6003287999999993E-2</v>
      </c>
      <c r="G266" s="46">
        <f t="shared" si="64"/>
        <v>6.6003287999999993E-2</v>
      </c>
      <c r="H266" s="46">
        <f t="shared" si="58"/>
        <v>0</v>
      </c>
      <c r="I266" s="46">
        <v>0</v>
      </c>
      <c r="J266" s="46">
        <v>0</v>
      </c>
      <c r="K266" s="46">
        <v>0</v>
      </c>
      <c r="L266" s="46">
        <v>0</v>
      </c>
      <c r="M266" s="46">
        <v>0</v>
      </c>
      <c r="N266" s="46">
        <v>0</v>
      </c>
      <c r="O266" s="46">
        <v>6.6003287999999993E-2</v>
      </c>
      <c r="P266" s="46">
        <v>0</v>
      </c>
      <c r="Q266" s="46">
        <f t="shared" si="65"/>
        <v>6.6003287999999993E-2</v>
      </c>
      <c r="R266" s="46">
        <f t="shared" si="66"/>
        <v>0</v>
      </c>
      <c r="S266" s="86">
        <v>0</v>
      </c>
      <c r="T266" s="30" t="s">
        <v>32</v>
      </c>
      <c r="W266" s="3"/>
      <c r="X266" s="3"/>
      <c r="Y266" s="3"/>
      <c r="Z266" s="3"/>
      <c r="AD266" s="1"/>
      <c r="AE266" s="1"/>
    </row>
    <row r="267" spans="1:31" ht="31.5" customHeight="1" x14ac:dyDescent="0.25">
      <c r="A267" s="28" t="s">
        <v>447</v>
      </c>
      <c r="B267" s="31" t="s">
        <v>571</v>
      </c>
      <c r="C267" s="32" t="s">
        <v>572</v>
      </c>
      <c r="D267" s="46">
        <v>1.4126352</v>
      </c>
      <c r="E267" s="40">
        <v>0</v>
      </c>
      <c r="F267" s="46">
        <f t="shared" si="63"/>
        <v>1.4126352</v>
      </c>
      <c r="G267" s="46">
        <f t="shared" si="64"/>
        <v>1.4126352</v>
      </c>
      <c r="H267" s="46">
        <f t="shared" si="58"/>
        <v>0</v>
      </c>
      <c r="I267" s="46">
        <v>0</v>
      </c>
      <c r="J267" s="46">
        <v>0</v>
      </c>
      <c r="K267" s="46">
        <v>0</v>
      </c>
      <c r="L267" s="46">
        <v>0</v>
      </c>
      <c r="M267" s="46">
        <v>0</v>
      </c>
      <c r="N267" s="46">
        <v>0</v>
      </c>
      <c r="O267" s="46">
        <v>1.4126352</v>
      </c>
      <c r="P267" s="46">
        <v>0</v>
      </c>
      <c r="Q267" s="46">
        <f t="shared" si="65"/>
        <v>1.4126352</v>
      </c>
      <c r="R267" s="46">
        <f t="shared" si="66"/>
        <v>0</v>
      </c>
      <c r="S267" s="86">
        <v>0</v>
      </c>
      <c r="T267" s="30" t="s">
        <v>32</v>
      </c>
      <c r="W267" s="3"/>
      <c r="X267" s="3"/>
      <c r="Y267" s="3"/>
      <c r="Z267" s="3"/>
      <c r="AD267" s="1"/>
      <c r="AE267" s="1"/>
    </row>
    <row r="268" spans="1:31" ht="47.25" customHeight="1" x14ac:dyDescent="0.25">
      <c r="A268" s="28" t="s">
        <v>447</v>
      </c>
      <c r="B268" s="31" t="s">
        <v>573</v>
      </c>
      <c r="C268" s="32" t="s">
        <v>574</v>
      </c>
      <c r="D268" s="46">
        <v>0.191490624</v>
      </c>
      <c r="E268" s="40">
        <v>0</v>
      </c>
      <c r="F268" s="46">
        <f t="shared" si="63"/>
        <v>0.191490624</v>
      </c>
      <c r="G268" s="46">
        <f t="shared" si="64"/>
        <v>0.191490624</v>
      </c>
      <c r="H268" s="46">
        <f t="shared" si="58"/>
        <v>0</v>
      </c>
      <c r="I268" s="46">
        <v>0</v>
      </c>
      <c r="J268" s="46">
        <v>0</v>
      </c>
      <c r="K268" s="46">
        <v>0</v>
      </c>
      <c r="L268" s="46">
        <v>0</v>
      </c>
      <c r="M268" s="46">
        <v>0</v>
      </c>
      <c r="N268" s="46">
        <v>0</v>
      </c>
      <c r="O268" s="46">
        <v>0.191490624</v>
      </c>
      <c r="P268" s="46">
        <v>0</v>
      </c>
      <c r="Q268" s="46">
        <f t="shared" si="65"/>
        <v>0.191490624</v>
      </c>
      <c r="R268" s="46">
        <f t="shared" si="66"/>
        <v>0</v>
      </c>
      <c r="S268" s="86">
        <v>0</v>
      </c>
      <c r="T268" s="30" t="s">
        <v>32</v>
      </c>
      <c r="W268" s="3"/>
      <c r="X268" s="3"/>
      <c r="Y268" s="3"/>
      <c r="Z268" s="3"/>
      <c r="AD268" s="1"/>
      <c r="AE268" s="1"/>
    </row>
    <row r="269" spans="1:31" ht="31.5" customHeight="1" x14ac:dyDescent="0.25">
      <c r="A269" s="28" t="s">
        <v>447</v>
      </c>
      <c r="B269" s="31" t="s">
        <v>575</v>
      </c>
      <c r="C269" s="32" t="s">
        <v>576</v>
      </c>
      <c r="D269" s="46">
        <v>0.25857407999999998</v>
      </c>
      <c r="E269" s="40">
        <v>0</v>
      </c>
      <c r="F269" s="46">
        <f t="shared" si="63"/>
        <v>0.25857407999999998</v>
      </c>
      <c r="G269" s="46">
        <f t="shared" si="64"/>
        <v>0.25857407999999998</v>
      </c>
      <c r="H269" s="46">
        <f t="shared" si="58"/>
        <v>0</v>
      </c>
      <c r="I269" s="46">
        <v>0</v>
      </c>
      <c r="J269" s="46">
        <v>0</v>
      </c>
      <c r="K269" s="46">
        <v>0</v>
      </c>
      <c r="L269" s="46">
        <v>0</v>
      </c>
      <c r="M269" s="46">
        <v>0</v>
      </c>
      <c r="N269" s="46">
        <v>0</v>
      </c>
      <c r="O269" s="46">
        <v>0.25857407999999998</v>
      </c>
      <c r="P269" s="46">
        <v>0</v>
      </c>
      <c r="Q269" s="46">
        <f t="shared" si="65"/>
        <v>0.25857407999999998</v>
      </c>
      <c r="R269" s="46">
        <f t="shared" si="66"/>
        <v>0</v>
      </c>
      <c r="S269" s="86">
        <v>0</v>
      </c>
      <c r="T269" s="30" t="s">
        <v>32</v>
      </c>
      <c r="W269" s="3"/>
      <c r="X269" s="3"/>
      <c r="Y269" s="3"/>
      <c r="Z269" s="3"/>
      <c r="AD269" s="1"/>
      <c r="AE269" s="1"/>
    </row>
    <row r="270" spans="1:31" ht="31.5" customHeight="1" x14ac:dyDescent="0.25">
      <c r="A270" s="28" t="s">
        <v>447</v>
      </c>
      <c r="B270" s="31" t="s">
        <v>577</v>
      </c>
      <c r="C270" s="32" t="s">
        <v>578</v>
      </c>
      <c r="D270" s="46" t="s">
        <v>32</v>
      </c>
      <c r="E270" s="40" t="s">
        <v>32</v>
      </c>
      <c r="F270" s="46" t="s">
        <v>32</v>
      </c>
      <c r="G270" s="46" t="s">
        <v>32</v>
      </c>
      <c r="H270" s="46">
        <f t="shared" si="58"/>
        <v>9.8070650199999996</v>
      </c>
      <c r="I270" s="46" t="s">
        <v>32</v>
      </c>
      <c r="J270" s="46">
        <v>0</v>
      </c>
      <c r="K270" s="46" t="s">
        <v>32</v>
      </c>
      <c r="L270" s="46">
        <v>9.8070650199999996</v>
      </c>
      <c r="M270" s="46" t="s">
        <v>32</v>
      </c>
      <c r="N270" s="46">
        <v>0</v>
      </c>
      <c r="O270" s="46" t="s">
        <v>32</v>
      </c>
      <c r="P270" s="46">
        <v>0</v>
      </c>
      <c r="Q270" s="46" t="s">
        <v>32</v>
      </c>
      <c r="R270" s="46" t="s">
        <v>32</v>
      </c>
      <c r="S270" s="86" t="s">
        <v>32</v>
      </c>
      <c r="T270" s="30" t="s">
        <v>75</v>
      </c>
      <c r="W270" s="3"/>
      <c r="X270" s="3"/>
      <c r="Y270" s="3"/>
      <c r="Z270" s="3"/>
      <c r="AD270" s="1"/>
      <c r="AE270" s="1"/>
    </row>
    <row r="271" spans="1:31" ht="47.25" customHeight="1" x14ac:dyDescent="0.25">
      <c r="A271" s="28" t="s">
        <v>447</v>
      </c>
      <c r="B271" s="31" t="s">
        <v>579</v>
      </c>
      <c r="C271" s="32" t="s">
        <v>580</v>
      </c>
      <c r="D271" s="46" t="s">
        <v>32</v>
      </c>
      <c r="E271" s="46" t="s">
        <v>32</v>
      </c>
      <c r="F271" s="46" t="s">
        <v>32</v>
      </c>
      <c r="G271" s="46" t="s">
        <v>32</v>
      </c>
      <c r="H271" s="46">
        <f t="shared" si="58"/>
        <v>0</v>
      </c>
      <c r="I271" s="46" t="s">
        <v>32</v>
      </c>
      <c r="J271" s="46">
        <v>6.1264908</v>
      </c>
      <c r="K271" s="46" t="s">
        <v>32</v>
      </c>
      <c r="L271" s="46">
        <v>-6.1264908</v>
      </c>
      <c r="M271" s="46" t="s">
        <v>32</v>
      </c>
      <c r="N271" s="46">
        <v>0</v>
      </c>
      <c r="O271" s="46" t="s">
        <v>32</v>
      </c>
      <c r="P271" s="46">
        <v>0</v>
      </c>
      <c r="Q271" s="46" t="s">
        <v>32</v>
      </c>
      <c r="R271" s="46" t="s">
        <v>32</v>
      </c>
      <c r="S271" s="86" t="s">
        <v>32</v>
      </c>
      <c r="T271" s="30" t="s">
        <v>32</v>
      </c>
      <c r="W271" s="3"/>
      <c r="X271" s="3"/>
      <c r="Y271" s="3"/>
      <c r="Z271" s="3"/>
      <c r="AD271" s="1"/>
      <c r="AE271" s="1"/>
    </row>
    <row r="272" spans="1:31" ht="31.5" customHeight="1" x14ac:dyDescent="0.25">
      <c r="A272" s="28" t="s">
        <v>447</v>
      </c>
      <c r="B272" s="31" t="s">
        <v>581</v>
      </c>
      <c r="C272" s="32" t="s">
        <v>582</v>
      </c>
      <c r="D272" s="46" t="s">
        <v>32</v>
      </c>
      <c r="E272" s="46" t="s">
        <v>32</v>
      </c>
      <c r="F272" s="46" t="s">
        <v>32</v>
      </c>
      <c r="G272" s="46" t="s">
        <v>32</v>
      </c>
      <c r="H272" s="46">
        <f t="shared" ref="H272:H306" si="67">J272+L272+N272+P272</f>
        <v>0</v>
      </c>
      <c r="I272" s="46" t="s">
        <v>32</v>
      </c>
      <c r="J272" s="46">
        <v>2.8113789599999999</v>
      </c>
      <c r="K272" s="46" t="s">
        <v>32</v>
      </c>
      <c r="L272" s="46">
        <v>-2.8113789599999999</v>
      </c>
      <c r="M272" s="46" t="s">
        <v>32</v>
      </c>
      <c r="N272" s="46">
        <v>0</v>
      </c>
      <c r="O272" s="46" t="s">
        <v>32</v>
      </c>
      <c r="P272" s="46">
        <v>0</v>
      </c>
      <c r="Q272" s="46" t="s">
        <v>32</v>
      </c>
      <c r="R272" s="46" t="s">
        <v>32</v>
      </c>
      <c r="S272" s="86" t="s">
        <v>32</v>
      </c>
      <c r="T272" s="30" t="s">
        <v>32</v>
      </c>
      <c r="W272" s="3"/>
      <c r="X272" s="3"/>
      <c r="Y272" s="3"/>
      <c r="Z272" s="3"/>
      <c r="AD272" s="1"/>
      <c r="AE272" s="1"/>
    </row>
    <row r="273" spans="1:31" ht="31.5" customHeight="1" x14ac:dyDescent="0.25">
      <c r="A273" s="28" t="s">
        <v>447</v>
      </c>
      <c r="B273" s="31" t="s">
        <v>583</v>
      </c>
      <c r="C273" s="32" t="s">
        <v>584</v>
      </c>
      <c r="D273" s="46" t="s">
        <v>32</v>
      </c>
      <c r="E273" s="46" t="s">
        <v>32</v>
      </c>
      <c r="F273" s="46" t="s">
        <v>32</v>
      </c>
      <c r="G273" s="46" t="s">
        <v>32</v>
      </c>
      <c r="H273" s="46">
        <f t="shared" si="67"/>
        <v>0</v>
      </c>
      <c r="I273" s="46" t="s">
        <v>32</v>
      </c>
      <c r="J273" s="46">
        <v>1.2818642299999998</v>
      </c>
      <c r="K273" s="46" t="s">
        <v>32</v>
      </c>
      <c r="L273" s="46">
        <v>-1.2818642299999998</v>
      </c>
      <c r="M273" s="46" t="s">
        <v>32</v>
      </c>
      <c r="N273" s="46">
        <v>0</v>
      </c>
      <c r="O273" s="46" t="s">
        <v>32</v>
      </c>
      <c r="P273" s="46">
        <v>0</v>
      </c>
      <c r="Q273" s="46" t="s">
        <v>32</v>
      </c>
      <c r="R273" s="46" t="s">
        <v>32</v>
      </c>
      <c r="S273" s="86" t="s">
        <v>32</v>
      </c>
      <c r="T273" s="30" t="s">
        <v>32</v>
      </c>
      <c r="W273" s="3"/>
      <c r="X273" s="3"/>
      <c r="Y273" s="3"/>
      <c r="Z273" s="3"/>
      <c r="AD273" s="1"/>
      <c r="AE273" s="1"/>
    </row>
    <row r="274" spans="1:31" ht="47.25" customHeight="1" x14ac:dyDescent="0.25">
      <c r="A274" s="28" t="s">
        <v>447</v>
      </c>
      <c r="B274" s="31" t="s">
        <v>585</v>
      </c>
      <c r="C274" s="32" t="s">
        <v>586</v>
      </c>
      <c r="D274" s="46" t="s">
        <v>32</v>
      </c>
      <c r="E274" s="46" t="s">
        <v>32</v>
      </c>
      <c r="F274" s="46" t="s">
        <v>32</v>
      </c>
      <c r="G274" s="46" t="s">
        <v>32</v>
      </c>
      <c r="H274" s="46">
        <f t="shared" si="67"/>
        <v>0.62697599999999998</v>
      </c>
      <c r="I274" s="46" t="s">
        <v>32</v>
      </c>
      <c r="J274" s="46">
        <v>0</v>
      </c>
      <c r="K274" s="46" t="s">
        <v>32</v>
      </c>
      <c r="L274" s="46">
        <v>0.62697599999999998</v>
      </c>
      <c r="M274" s="46" t="s">
        <v>32</v>
      </c>
      <c r="N274" s="46">
        <v>0</v>
      </c>
      <c r="O274" s="46" t="s">
        <v>32</v>
      </c>
      <c r="P274" s="46">
        <v>0</v>
      </c>
      <c r="Q274" s="46" t="s">
        <v>32</v>
      </c>
      <c r="R274" s="46" t="s">
        <v>32</v>
      </c>
      <c r="S274" s="86" t="s">
        <v>32</v>
      </c>
      <c r="T274" s="30" t="s">
        <v>453</v>
      </c>
      <c r="W274" s="3"/>
      <c r="X274" s="3"/>
      <c r="Y274" s="3"/>
      <c r="Z274" s="3"/>
      <c r="AD274" s="1"/>
      <c r="AE274" s="1"/>
    </row>
    <row r="275" spans="1:31" ht="47.25" customHeight="1" x14ac:dyDescent="0.25">
      <c r="A275" s="28" t="s">
        <v>447</v>
      </c>
      <c r="B275" s="31" t="s">
        <v>587</v>
      </c>
      <c r="C275" s="32" t="s">
        <v>588</v>
      </c>
      <c r="D275" s="46" t="s">
        <v>32</v>
      </c>
      <c r="E275" s="46" t="s">
        <v>32</v>
      </c>
      <c r="F275" s="46" t="s">
        <v>32</v>
      </c>
      <c r="G275" s="46" t="s">
        <v>32</v>
      </c>
      <c r="H275" s="46">
        <f t="shared" si="67"/>
        <v>1.09600001</v>
      </c>
      <c r="I275" s="46" t="s">
        <v>32</v>
      </c>
      <c r="J275" s="46">
        <v>0</v>
      </c>
      <c r="K275" s="46" t="s">
        <v>32</v>
      </c>
      <c r="L275" s="46">
        <v>1.09600001</v>
      </c>
      <c r="M275" s="46" t="s">
        <v>32</v>
      </c>
      <c r="N275" s="46">
        <v>0</v>
      </c>
      <c r="O275" s="46" t="s">
        <v>32</v>
      </c>
      <c r="P275" s="46">
        <v>0</v>
      </c>
      <c r="Q275" s="46" t="s">
        <v>32</v>
      </c>
      <c r="R275" s="46" t="s">
        <v>32</v>
      </c>
      <c r="S275" s="86" t="s">
        <v>32</v>
      </c>
      <c r="T275" s="30" t="s">
        <v>453</v>
      </c>
      <c r="W275" s="3"/>
      <c r="X275" s="3"/>
      <c r="Y275" s="3"/>
      <c r="Z275" s="3"/>
      <c r="AD275" s="1"/>
      <c r="AE275" s="1"/>
    </row>
    <row r="276" spans="1:31" ht="47.25" customHeight="1" x14ac:dyDescent="0.25">
      <c r="A276" s="28" t="s">
        <v>447</v>
      </c>
      <c r="B276" s="31" t="s">
        <v>589</v>
      </c>
      <c r="C276" s="32" t="s">
        <v>590</v>
      </c>
      <c r="D276" s="46" t="s">
        <v>32</v>
      </c>
      <c r="E276" s="46" t="s">
        <v>32</v>
      </c>
      <c r="F276" s="46" t="s">
        <v>32</v>
      </c>
      <c r="G276" s="46" t="s">
        <v>32</v>
      </c>
      <c r="H276" s="46">
        <f t="shared" si="67"/>
        <v>1.09600001</v>
      </c>
      <c r="I276" s="46" t="s">
        <v>32</v>
      </c>
      <c r="J276" s="46">
        <v>0</v>
      </c>
      <c r="K276" s="46" t="s">
        <v>32</v>
      </c>
      <c r="L276" s="46">
        <v>1.09600001</v>
      </c>
      <c r="M276" s="46" t="s">
        <v>32</v>
      </c>
      <c r="N276" s="46">
        <v>0</v>
      </c>
      <c r="O276" s="46" t="s">
        <v>32</v>
      </c>
      <c r="P276" s="46">
        <v>0</v>
      </c>
      <c r="Q276" s="46" t="s">
        <v>32</v>
      </c>
      <c r="R276" s="46" t="s">
        <v>32</v>
      </c>
      <c r="S276" s="86" t="s">
        <v>32</v>
      </c>
      <c r="T276" s="30" t="s">
        <v>453</v>
      </c>
      <c r="W276" s="3"/>
      <c r="X276" s="3"/>
      <c r="Y276" s="3"/>
      <c r="Z276" s="3"/>
      <c r="AD276" s="1"/>
      <c r="AE276" s="1"/>
    </row>
    <row r="277" spans="1:31" ht="47.25" customHeight="1" x14ac:dyDescent="0.25">
      <c r="A277" s="28" t="s">
        <v>447</v>
      </c>
      <c r="B277" s="31" t="s">
        <v>591</v>
      </c>
      <c r="C277" s="32" t="s">
        <v>592</v>
      </c>
      <c r="D277" s="46" t="s">
        <v>32</v>
      </c>
      <c r="E277" s="46" t="s">
        <v>32</v>
      </c>
      <c r="F277" s="46" t="s">
        <v>32</v>
      </c>
      <c r="G277" s="46" t="s">
        <v>32</v>
      </c>
      <c r="H277" s="46">
        <f t="shared" si="67"/>
        <v>0.72299999999999998</v>
      </c>
      <c r="I277" s="46" t="s">
        <v>32</v>
      </c>
      <c r="J277" s="46">
        <v>0</v>
      </c>
      <c r="K277" s="46" t="s">
        <v>32</v>
      </c>
      <c r="L277" s="46">
        <v>0.72299999999999998</v>
      </c>
      <c r="M277" s="46" t="s">
        <v>32</v>
      </c>
      <c r="N277" s="46">
        <v>0</v>
      </c>
      <c r="O277" s="46" t="s">
        <v>32</v>
      </c>
      <c r="P277" s="46">
        <v>0</v>
      </c>
      <c r="Q277" s="46" t="s">
        <v>32</v>
      </c>
      <c r="R277" s="46" t="s">
        <v>32</v>
      </c>
      <c r="S277" s="86" t="s">
        <v>32</v>
      </c>
      <c r="T277" s="30" t="s">
        <v>453</v>
      </c>
      <c r="W277" s="3"/>
      <c r="X277" s="3"/>
      <c r="Y277" s="3"/>
      <c r="Z277" s="3"/>
      <c r="AD277" s="1"/>
      <c r="AE277" s="1"/>
    </row>
    <row r="278" spans="1:31" ht="47.25" customHeight="1" x14ac:dyDescent="0.25">
      <c r="A278" s="28" t="s">
        <v>447</v>
      </c>
      <c r="B278" s="31" t="s">
        <v>593</v>
      </c>
      <c r="C278" s="32" t="s">
        <v>594</v>
      </c>
      <c r="D278" s="46" t="s">
        <v>32</v>
      </c>
      <c r="E278" s="46" t="s">
        <v>32</v>
      </c>
      <c r="F278" s="46" t="s">
        <v>32</v>
      </c>
      <c r="G278" s="46" t="s">
        <v>32</v>
      </c>
      <c r="H278" s="46">
        <f t="shared" si="67"/>
        <v>0.72299999999999998</v>
      </c>
      <c r="I278" s="46" t="s">
        <v>32</v>
      </c>
      <c r="J278" s="46">
        <v>0</v>
      </c>
      <c r="K278" s="46" t="s">
        <v>32</v>
      </c>
      <c r="L278" s="46">
        <v>0.72299999999999998</v>
      </c>
      <c r="M278" s="46" t="s">
        <v>32</v>
      </c>
      <c r="N278" s="46">
        <v>0</v>
      </c>
      <c r="O278" s="46" t="s">
        <v>32</v>
      </c>
      <c r="P278" s="46">
        <v>0</v>
      </c>
      <c r="Q278" s="46" t="s">
        <v>32</v>
      </c>
      <c r="R278" s="46" t="s">
        <v>32</v>
      </c>
      <c r="S278" s="86" t="s">
        <v>32</v>
      </c>
      <c r="T278" s="30" t="s">
        <v>453</v>
      </c>
      <c r="W278" s="3"/>
      <c r="X278" s="3"/>
      <c r="Y278" s="3"/>
      <c r="Z278" s="3"/>
      <c r="AD278" s="1"/>
      <c r="AE278" s="1"/>
    </row>
    <row r="279" spans="1:31" ht="47.25" customHeight="1" x14ac:dyDescent="0.25">
      <c r="A279" s="28" t="s">
        <v>447</v>
      </c>
      <c r="B279" s="31" t="s">
        <v>595</v>
      </c>
      <c r="C279" s="32" t="s">
        <v>596</v>
      </c>
      <c r="D279" s="46">
        <v>0.23189735999999997</v>
      </c>
      <c r="E279" s="40">
        <v>0</v>
      </c>
      <c r="F279" s="46">
        <f t="shared" ref="F279:F294" si="68">D279-E279</f>
        <v>0.23189735999999997</v>
      </c>
      <c r="G279" s="46">
        <f t="shared" ref="G279:G294" si="69">I279+K279+M279+O279</f>
        <v>0.23189735999999997</v>
      </c>
      <c r="H279" s="46">
        <f t="shared" si="67"/>
        <v>0</v>
      </c>
      <c r="I279" s="46">
        <v>0</v>
      </c>
      <c r="J279" s="46">
        <v>0</v>
      </c>
      <c r="K279" s="46">
        <v>0</v>
      </c>
      <c r="L279" s="46">
        <v>0</v>
      </c>
      <c r="M279" s="46">
        <v>0</v>
      </c>
      <c r="N279" s="46">
        <v>0</v>
      </c>
      <c r="O279" s="46">
        <v>0.23189735999999997</v>
      </c>
      <c r="P279" s="46">
        <v>0</v>
      </c>
      <c r="Q279" s="46">
        <f t="shared" ref="Q279:Q294" si="70">F279-H279</f>
        <v>0.23189735999999997</v>
      </c>
      <c r="R279" s="46">
        <f t="shared" ref="R279:R294" si="71">H279-(I279+K279)</f>
        <v>0</v>
      </c>
      <c r="S279" s="86">
        <v>0</v>
      </c>
      <c r="T279" s="30" t="s">
        <v>32</v>
      </c>
      <c r="W279" s="3"/>
      <c r="X279" s="3"/>
      <c r="Y279" s="3"/>
      <c r="Z279" s="3"/>
      <c r="AD279" s="1"/>
      <c r="AE279" s="1"/>
    </row>
    <row r="280" spans="1:31" ht="31.5" customHeight="1" x14ac:dyDescent="0.25">
      <c r="A280" s="28" t="s">
        <v>447</v>
      </c>
      <c r="B280" s="31" t="s">
        <v>597</v>
      </c>
      <c r="C280" s="32" t="s">
        <v>598</v>
      </c>
      <c r="D280" s="46">
        <v>0.16912269600000002</v>
      </c>
      <c r="E280" s="46">
        <v>0</v>
      </c>
      <c r="F280" s="46">
        <f t="shared" si="68"/>
        <v>0.16912269600000002</v>
      </c>
      <c r="G280" s="46">
        <f t="shared" si="69"/>
        <v>0.16912269600000002</v>
      </c>
      <c r="H280" s="46">
        <f t="shared" si="67"/>
        <v>0</v>
      </c>
      <c r="I280" s="46">
        <v>0</v>
      </c>
      <c r="J280" s="46">
        <v>0</v>
      </c>
      <c r="K280" s="46">
        <v>0</v>
      </c>
      <c r="L280" s="46">
        <v>0</v>
      </c>
      <c r="M280" s="46">
        <v>0</v>
      </c>
      <c r="N280" s="46">
        <v>0</v>
      </c>
      <c r="O280" s="46">
        <v>0.16912269600000002</v>
      </c>
      <c r="P280" s="46">
        <v>0</v>
      </c>
      <c r="Q280" s="46">
        <f t="shared" si="70"/>
        <v>0.16912269600000002</v>
      </c>
      <c r="R280" s="46">
        <f t="shared" si="71"/>
        <v>0</v>
      </c>
      <c r="S280" s="86">
        <v>0</v>
      </c>
      <c r="T280" s="48" t="s">
        <v>32</v>
      </c>
      <c r="W280" s="3"/>
      <c r="X280" s="3"/>
      <c r="Y280" s="3"/>
      <c r="Z280" s="3"/>
      <c r="AD280" s="1"/>
      <c r="AE280" s="1"/>
    </row>
    <row r="281" spans="1:31" ht="31.5" customHeight="1" x14ac:dyDescent="0.25">
      <c r="A281" s="28" t="s">
        <v>447</v>
      </c>
      <c r="B281" s="31" t="s">
        <v>599</v>
      </c>
      <c r="C281" s="32" t="s">
        <v>600</v>
      </c>
      <c r="D281" s="46">
        <v>0.13216199999999997</v>
      </c>
      <c r="E281" s="40">
        <v>0</v>
      </c>
      <c r="F281" s="46">
        <f t="shared" si="68"/>
        <v>0.13216199999999997</v>
      </c>
      <c r="G281" s="46">
        <f t="shared" si="69"/>
        <v>0.13216199999999997</v>
      </c>
      <c r="H281" s="46">
        <f t="shared" si="67"/>
        <v>0</v>
      </c>
      <c r="I281" s="46">
        <v>0</v>
      </c>
      <c r="J281" s="46">
        <v>0</v>
      </c>
      <c r="K281" s="46">
        <v>0</v>
      </c>
      <c r="L281" s="46">
        <v>0</v>
      </c>
      <c r="M281" s="46">
        <v>0</v>
      </c>
      <c r="N281" s="46">
        <v>0</v>
      </c>
      <c r="O281" s="46">
        <v>0.13216199999999997</v>
      </c>
      <c r="P281" s="46">
        <v>0</v>
      </c>
      <c r="Q281" s="46">
        <f t="shared" si="70"/>
        <v>0.13216199999999997</v>
      </c>
      <c r="R281" s="46">
        <f t="shared" si="71"/>
        <v>0</v>
      </c>
      <c r="S281" s="86">
        <v>0</v>
      </c>
      <c r="T281" s="30" t="s">
        <v>32</v>
      </c>
      <c r="W281" s="3"/>
      <c r="X281" s="3"/>
      <c r="Y281" s="3"/>
      <c r="Z281" s="3"/>
      <c r="AD281" s="1"/>
      <c r="AE281" s="1"/>
    </row>
    <row r="282" spans="1:31" ht="73.5" customHeight="1" x14ac:dyDescent="0.25">
      <c r="A282" s="28" t="s">
        <v>447</v>
      </c>
      <c r="B282" s="31" t="s">
        <v>601</v>
      </c>
      <c r="C282" s="32" t="s">
        <v>602</v>
      </c>
      <c r="D282" s="46">
        <v>0.8865864</v>
      </c>
      <c r="E282" s="40">
        <v>0</v>
      </c>
      <c r="F282" s="46">
        <f t="shared" si="68"/>
        <v>0.8865864</v>
      </c>
      <c r="G282" s="46">
        <f t="shared" si="69"/>
        <v>0.8865864</v>
      </c>
      <c r="H282" s="46">
        <f t="shared" si="67"/>
        <v>0.65939999999999999</v>
      </c>
      <c r="I282" s="46">
        <v>0</v>
      </c>
      <c r="J282" s="46">
        <v>0</v>
      </c>
      <c r="K282" s="46">
        <v>0</v>
      </c>
      <c r="L282" s="46">
        <v>0.65939999999999999</v>
      </c>
      <c r="M282" s="46">
        <v>0</v>
      </c>
      <c r="N282" s="46">
        <v>0</v>
      </c>
      <c r="O282" s="46">
        <v>0.8865864</v>
      </c>
      <c r="P282" s="46">
        <v>0</v>
      </c>
      <c r="Q282" s="46">
        <f t="shared" si="70"/>
        <v>0.22718640000000001</v>
      </c>
      <c r="R282" s="46">
        <f t="shared" si="71"/>
        <v>0.65939999999999999</v>
      </c>
      <c r="S282" s="86">
        <v>1</v>
      </c>
      <c r="T282" s="30" t="s">
        <v>603</v>
      </c>
      <c r="W282" s="3"/>
      <c r="X282" s="3"/>
      <c r="Y282" s="3"/>
      <c r="Z282" s="3"/>
      <c r="AD282" s="1"/>
      <c r="AE282" s="1"/>
    </row>
    <row r="283" spans="1:31" ht="31.5" customHeight="1" x14ac:dyDescent="0.25">
      <c r="A283" s="28" t="s">
        <v>447</v>
      </c>
      <c r="B283" s="31" t="s">
        <v>604</v>
      </c>
      <c r="C283" s="32" t="s">
        <v>605</v>
      </c>
      <c r="D283" s="46">
        <v>8.4137999999999991E-2</v>
      </c>
      <c r="E283" s="40">
        <v>0</v>
      </c>
      <c r="F283" s="46">
        <f t="shared" si="68"/>
        <v>8.4137999999999991E-2</v>
      </c>
      <c r="G283" s="46">
        <f t="shared" si="69"/>
        <v>8.4137999999999991E-2</v>
      </c>
      <c r="H283" s="46">
        <f t="shared" si="67"/>
        <v>0</v>
      </c>
      <c r="I283" s="46">
        <v>0</v>
      </c>
      <c r="J283" s="46">
        <v>0</v>
      </c>
      <c r="K283" s="46">
        <v>0</v>
      </c>
      <c r="L283" s="46">
        <v>0</v>
      </c>
      <c r="M283" s="46">
        <v>0</v>
      </c>
      <c r="N283" s="46">
        <v>0</v>
      </c>
      <c r="O283" s="46">
        <v>8.4137999999999991E-2</v>
      </c>
      <c r="P283" s="46">
        <v>0</v>
      </c>
      <c r="Q283" s="46">
        <f t="shared" si="70"/>
        <v>8.4137999999999991E-2</v>
      </c>
      <c r="R283" s="46">
        <f t="shared" si="71"/>
        <v>0</v>
      </c>
      <c r="S283" s="86">
        <v>0</v>
      </c>
      <c r="T283" s="30" t="s">
        <v>32</v>
      </c>
      <c r="W283" s="3"/>
      <c r="X283" s="3"/>
      <c r="Y283" s="3"/>
      <c r="Z283" s="3"/>
      <c r="AD283" s="1"/>
      <c r="AE283" s="1"/>
    </row>
    <row r="284" spans="1:31" ht="31.5" customHeight="1" x14ac:dyDescent="0.25">
      <c r="A284" s="28" t="s">
        <v>447</v>
      </c>
      <c r="B284" s="31" t="s">
        <v>606</v>
      </c>
      <c r="C284" s="32" t="s">
        <v>607</v>
      </c>
      <c r="D284" s="46">
        <v>11.100208799999999</v>
      </c>
      <c r="E284" s="40">
        <v>0</v>
      </c>
      <c r="F284" s="46">
        <f t="shared" si="68"/>
        <v>11.100208799999999</v>
      </c>
      <c r="G284" s="46">
        <f t="shared" si="69"/>
        <v>11.100208799999999</v>
      </c>
      <c r="H284" s="46">
        <f t="shared" si="67"/>
        <v>0</v>
      </c>
      <c r="I284" s="46">
        <v>0</v>
      </c>
      <c r="J284" s="46">
        <v>0</v>
      </c>
      <c r="K284" s="46">
        <v>0</v>
      </c>
      <c r="L284" s="46">
        <v>0</v>
      </c>
      <c r="M284" s="46">
        <v>0</v>
      </c>
      <c r="N284" s="46">
        <v>0</v>
      </c>
      <c r="O284" s="46">
        <v>11.100208799999999</v>
      </c>
      <c r="P284" s="46">
        <v>0</v>
      </c>
      <c r="Q284" s="46">
        <f t="shared" si="70"/>
        <v>11.100208799999999</v>
      </c>
      <c r="R284" s="46">
        <f t="shared" si="71"/>
        <v>0</v>
      </c>
      <c r="S284" s="86">
        <v>0</v>
      </c>
      <c r="T284" s="30" t="s">
        <v>32</v>
      </c>
      <c r="W284" s="3"/>
      <c r="X284" s="3"/>
      <c r="Y284" s="3"/>
      <c r="Z284" s="3"/>
      <c r="AD284" s="1"/>
      <c r="AE284" s="1"/>
    </row>
    <row r="285" spans="1:31" ht="31.5" customHeight="1" x14ac:dyDescent="0.25">
      <c r="A285" s="28" t="s">
        <v>447</v>
      </c>
      <c r="B285" s="31" t="s">
        <v>608</v>
      </c>
      <c r="C285" s="32" t="s">
        <v>609</v>
      </c>
      <c r="D285" s="46">
        <v>0.86709839999999994</v>
      </c>
      <c r="E285" s="40">
        <v>0</v>
      </c>
      <c r="F285" s="46">
        <f t="shared" si="68"/>
        <v>0.86709839999999994</v>
      </c>
      <c r="G285" s="46">
        <f t="shared" si="69"/>
        <v>0.86709840000000005</v>
      </c>
      <c r="H285" s="46">
        <f t="shared" si="67"/>
        <v>0</v>
      </c>
      <c r="I285" s="46">
        <v>0</v>
      </c>
      <c r="J285" s="46">
        <v>0</v>
      </c>
      <c r="K285" s="46">
        <v>0</v>
      </c>
      <c r="L285" s="46">
        <v>0</v>
      </c>
      <c r="M285" s="46">
        <v>0</v>
      </c>
      <c r="N285" s="46">
        <v>0</v>
      </c>
      <c r="O285" s="46">
        <v>0.86709840000000005</v>
      </c>
      <c r="P285" s="46">
        <v>0</v>
      </c>
      <c r="Q285" s="46">
        <f t="shared" si="70"/>
        <v>0.86709839999999994</v>
      </c>
      <c r="R285" s="46">
        <f t="shared" si="71"/>
        <v>0</v>
      </c>
      <c r="S285" s="86">
        <v>0</v>
      </c>
      <c r="T285" s="30" t="s">
        <v>32</v>
      </c>
      <c r="W285" s="3"/>
      <c r="X285" s="3"/>
      <c r="Y285" s="3"/>
      <c r="Z285" s="3"/>
      <c r="AD285" s="1"/>
      <c r="AE285" s="1"/>
    </row>
    <row r="286" spans="1:31" ht="31.5" customHeight="1" x14ac:dyDescent="0.25">
      <c r="A286" s="28" t="s">
        <v>447</v>
      </c>
      <c r="B286" s="31" t="s">
        <v>610</v>
      </c>
      <c r="C286" s="32" t="s">
        <v>611</v>
      </c>
      <c r="D286" s="46">
        <v>5.5191215999999992</v>
      </c>
      <c r="E286" s="40">
        <v>0</v>
      </c>
      <c r="F286" s="46">
        <f t="shared" si="68"/>
        <v>5.5191215999999992</v>
      </c>
      <c r="G286" s="46">
        <f t="shared" si="69"/>
        <v>5.5191215999999992</v>
      </c>
      <c r="H286" s="46">
        <f t="shared" si="67"/>
        <v>0</v>
      </c>
      <c r="I286" s="46">
        <v>0</v>
      </c>
      <c r="J286" s="46">
        <v>0</v>
      </c>
      <c r="K286" s="46">
        <v>0</v>
      </c>
      <c r="L286" s="46">
        <v>0</v>
      </c>
      <c r="M286" s="46">
        <v>0</v>
      </c>
      <c r="N286" s="46">
        <v>0</v>
      </c>
      <c r="O286" s="46">
        <v>5.5191215999999992</v>
      </c>
      <c r="P286" s="46">
        <v>0</v>
      </c>
      <c r="Q286" s="46">
        <f t="shared" si="70"/>
        <v>5.5191215999999992</v>
      </c>
      <c r="R286" s="46">
        <f t="shared" si="71"/>
        <v>0</v>
      </c>
      <c r="S286" s="86">
        <v>0</v>
      </c>
      <c r="T286" s="30" t="s">
        <v>32</v>
      </c>
      <c r="W286" s="3"/>
      <c r="X286" s="3"/>
      <c r="Y286" s="3"/>
      <c r="Z286" s="3"/>
      <c r="AD286" s="1"/>
      <c r="AE286" s="1"/>
    </row>
    <row r="287" spans="1:31" ht="31.5" customHeight="1" x14ac:dyDescent="0.25">
      <c r="A287" s="28" t="s">
        <v>447</v>
      </c>
      <c r="B287" s="31" t="s">
        <v>612</v>
      </c>
      <c r="C287" s="32" t="s">
        <v>613</v>
      </c>
      <c r="D287" s="46">
        <v>13.39375896</v>
      </c>
      <c r="E287" s="40">
        <v>0</v>
      </c>
      <c r="F287" s="46">
        <f t="shared" si="68"/>
        <v>13.39375896</v>
      </c>
      <c r="G287" s="46">
        <f t="shared" si="69"/>
        <v>13.39375896</v>
      </c>
      <c r="H287" s="46">
        <f t="shared" si="67"/>
        <v>0</v>
      </c>
      <c r="I287" s="46">
        <v>0</v>
      </c>
      <c r="J287" s="46">
        <v>0</v>
      </c>
      <c r="K287" s="46">
        <v>0</v>
      </c>
      <c r="L287" s="46">
        <v>0</v>
      </c>
      <c r="M287" s="46">
        <v>0</v>
      </c>
      <c r="N287" s="46">
        <v>0</v>
      </c>
      <c r="O287" s="46">
        <v>13.39375896</v>
      </c>
      <c r="P287" s="46">
        <v>0</v>
      </c>
      <c r="Q287" s="46">
        <f t="shared" si="70"/>
        <v>13.39375896</v>
      </c>
      <c r="R287" s="46">
        <f t="shared" si="71"/>
        <v>0</v>
      </c>
      <c r="S287" s="86">
        <v>0</v>
      </c>
      <c r="T287" s="30" t="s">
        <v>32</v>
      </c>
      <c r="W287" s="3"/>
      <c r="X287" s="3"/>
      <c r="Y287" s="3"/>
      <c r="Z287" s="3"/>
      <c r="AD287" s="1"/>
      <c r="AE287" s="1"/>
    </row>
    <row r="288" spans="1:31" ht="31.5" customHeight="1" x14ac:dyDescent="0.25">
      <c r="A288" s="28" t="s">
        <v>447</v>
      </c>
      <c r="B288" s="31" t="s">
        <v>614</v>
      </c>
      <c r="C288" s="32" t="s">
        <v>615</v>
      </c>
      <c r="D288" s="46">
        <v>23.2451364</v>
      </c>
      <c r="E288" s="40">
        <v>0</v>
      </c>
      <c r="F288" s="46">
        <f t="shared" si="68"/>
        <v>23.2451364</v>
      </c>
      <c r="G288" s="46">
        <f t="shared" si="69"/>
        <v>11.1614124</v>
      </c>
      <c r="H288" s="46">
        <f t="shared" si="67"/>
        <v>0</v>
      </c>
      <c r="I288" s="46">
        <v>0</v>
      </c>
      <c r="J288" s="46">
        <v>0</v>
      </c>
      <c r="K288" s="46">
        <v>0</v>
      </c>
      <c r="L288" s="46">
        <v>0</v>
      </c>
      <c r="M288" s="46">
        <v>0</v>
      </c>
      <c r="N288" s="46">
        <v>0</v>
      </c>
      <c r="O288" s="46">
        <v>11.1614124</v>
      </c>
      <c r="P288" s="46">
        <v>0</v>
      </c>
      <c r="Q288" s="46">
        <f t="shared" si="70"/>
        <v>23.2451364</v>
      </c>
      <c r="R288" s="46">
        <f t="shared" si="71"/>
        <v>0</v>
      </c>
      <c r="S288" s="86">
        <v>0</v>
      </c>
      <c r="T288" s="30" t="s">
        <v>32</v>
      </c>
      <c r="W288" s="3"/>
      <c r="X288" s="3"/>
      <c r="Y288" s="3"/>
      <c r="Z288" s="3"/>
      <c r="AD288" s="1"/>
      <c r="AE288" s="1"/>
    </row>
    <row r="289" spans="1:31" ht="31.5" customHeight="1" x14ac:dyDescent="0.25">
      <c r="A289" s="28" t="s">
        <v>447</v>
      </c>
      <c r="B289" s="31" t="s">
        <v>616</v>
      </c>
      <c r="C289" s="32" t="s">
        <v>617</v>
      </c>
      <c r="D289" s="46">
        <v>46.796616156000006</v>
      </c>
      <c r="E289" s="40">
        <v>0</v>
      </c>
      <c r="F289" s="46">
        <f t="shared" si="68"/>
        <v>46.796616156000006</v>
      </c>
      <c r="G289" s="46">
        <f t="shared" si="69"/>
        <v>39.643400591999999</v>
      </c>
      <c r="H289" s="46">
        <f t="shared" si="67"/>
        <v>0</v>
      </c>
      <c r="I289" s="46">
        <v>0</v>
      </c>
      <c r="J289" s="46">
        <v>0</v>
      </c>
      <c r="K289" s="46">
        <v>0</v>
      </c>
      <c r="L289" s="46">
        <v>0</v>
      </c>
      <c r="M289" s="46">
        <v>0</v>
      </c>
      <c r="N289" s="46">
        <v>0</v>
      </c>
      <c r="O289" s="46">
        <v>39.643400591999999</v>
      </c>
      <c r="P289" s="46">
        <v>0</v>
      </c>
      <c r="Q289" s="46">
        <f t="shared" si="70"/>
        <v>46.796616156000006</v>
      </c>
      <c r="R289" s="46">
        <f t="shared" si="71"/>
        <v>0</v>
      </c>
      <c r="S289" s="86">
        <v>0</v>
      </c>
      <c r="T289" s="30" t="s">
        <v>32</v>
      </c>
      <c r="W289" s="3"/>
      <c r="X289" s="3"/>
      <c r="Y289" s="3"/>
      <c r="Z289" s="3"/>
      <c r="AD289" s="1"/>
      <c r="AE289" s="1"/>
    </row>
    <row r="290" spans="1:31" ht="31.5" customHeight="1" x14ac:dyDescent="0.25">
      <c r="A290" s="28" t="s">
        <v>447</v>
      </c>
      <c r="B290" s="31" t="s">
        <v>618</v>
      </c>
      <c r="C290" s="32" t="s">
        <v>619</v>
      </c>
      <c r="D290" s="46">
        <v>2.1708083999999999</v>
      </c>
      <c r="E290" s="40">
        <v>0</v>
      </c>
      <c r="F290" s="46">
        <f t="shared" si="68"/>
        <v>2.1708083999999999</v>
      </c>
      <c r="G290" s="46">
        <f t="shared" si="69"/>
        <v>2.1708083999999999</v>
      </c>
      <c r="H290" s="46">
        <f t="shared" si="67"/>
        <v>0</v>
      </c>
      <c r="I290" s="46">
        <v>0</v>
      </c>
      <c r="J290" s="46">
        <v>0</v>
      </c>
      <c r="K290" s="46">
        <v>0</v>
      </c>
      <c r="L290" s="46">
        <v>0</v>
      </c>
      <c r="M290" s="46">
        <v>0</v>
      </c>
      <c r="N290" s="46">
        <v>0</v>
      </c>
      <c r="O290" s="46">
        <v>2.1708083999999999</v>
      </c>
      <c r="P290" s="46">
        <v>0</v>
      </c>
      <c r="Q290" s="46">
        <f t="shared" si="70"/>
        <v>2.1708083999999999</v>
      </c>
      <c r="R290" s="46">
        <f t="shared" si="71"/>
        <v>0</v>
      </c>
      <c r="S290" s="86">
        <v>0</v>
      </c>
      <c r="T290" s="30" t="s">
        <v>32</v>
      </c>
      <c r="W290" s="3"/>
      <c r="X290" s="3"/>
      <c r="Y290" s="3"/>
      <c r="Z290" s="3"/>
      <c r="AD290" s="1"/>
      <c r="AE290" s="1"/>
    </row>
    <row r="291" spans="1:31" ht="31.5" customHeight="1" x14ac:dyDescent="0.25">
      <c r="A291" s="28" t="s">
        <v>447</v>
      </c>
      <c r="B291" s="31" t="s">
        <v>620</v>
      </c>
      <c r="C291" s="32" t="s">
        <v>621</v>
      </c>
      <c r="D291" s="46">
        <v>2.1616224000000002</v>
      </c>
      <c r="E291" s="40">
        <v>0</v>
      </c>
      <c r="F291" s="46">
        <f t="shared" si="68"/>
        <v>2.1616224000000002</v>
      </c>
      <c r="G291" s="46">
        <f t="shared" si="69"/>
        <v>2.1616224000000002</v>
      </c>
      <c r="H291" s="46">
        <f t="shared" si="67"/>
        <v>0</v>
      </c>
      <c r="I291" s="46">
        <v>0</v>
      </c>
      <c r="J291" s="46">
        <v>0</v>
      </c>
      <c r="K291" s="46">
        <v>0</v>
      </c>
      <c r="L291" s="46">
        <v>0</v>
      </c>
      <c r="M291" s="46">
        <v>0</v>
      </c>
      <c r="N291" s="46">
        <v>0</v>
      </c>
      <c r="O291" s="46">
        <v>2.1616224000000002</v>
      </c>
      <c r="P291" s="46">
        <v>0</v>
      </c>
      <c r="Q291" s="46">
        <f t="shared" si="70"/>
        <v>2.1616224000000002</v>
      </c>
      <c r="R291" s="46">
        <f t="shared" si="71"/>
        <v>0</v>
      </c>
      <c r="S291" s="86">
        <v>0</v>
      </c>
      <c r="T291" s="30" t="s">
        <v>32</v>
      </c>
      <c r="W291" s="3"/>
      <c r="X291" s="3"/>
      <c r="Y291" s="3"/>
      <c r="Z291" s="3"/>
      <c r="AD291" s="1"/>
      <c r="AE291" s="1"/>
    </row>
    <row r="292" spans="1:31" ht="31.5" customHeight="1" x14ac:dyDescent="0.25">
      <c r="A292" s="28" t="s">
        <v>447</v>
      </c>
      <c r="B292" s="31" t="s">
        <v>622</v>
      </c>
      <c r="C292" s="32" t="s">
        <v>623</v>
      </c>
      <c r="D292" s="46">
        <v>2.2044875999999998</v>
      </c>
      <c r="E292" s="40">
        <v>0</v>
      </c>
      <c r="F292" s="46">
        <f t="shared" si="68"/>
        <v>2.2044875999999998</v>
      </c>
      <c r="G292" s="46">
        <f t="shared" si="69"/>
        <v>2.2044875999999998</v>
      </c>
      <c r="H292" s="46">
        <f t="shared" si="67"/>
        <v>0</v>
      </c>
      <c r="I292" s="46">
        <v>0</v>
      </c>
      <c r="J292" s="46">
        <v>0</v>
      </c>
      <c r="K292" s="46">
        <v>0</v>
      </c>
      <c r="L292" s="46">
        <v>0</v>
      </c>
      <c r="M292" s="46">
        <v>0</v>
      </c>
      <c r="N292" s="46">
        <v>0</v>
      </c>
      <c r="O292" s="46">
        <v>2.2044875999999998</v>
      </c>
      <c r="P292" s="46">
        <v>0</v>
      </c>
      <c r="Q292" s="46">
        <f t="shared" si="70"/>
        <v>2.2044875999999998</v>
      </c>
      <c r="R292" s="46">
        <f t="shared" si="71"/>
        <v>0</v>
      </c>
      <c r="S292" s="86">
        <v>0</v>
      </c>
      <c r="T292" s="30" t="s">
        <v>32</v>
      </c>
      <c r="W292" s="3"/>
      <c r="X292" s="3"/>
      <c r="Y292" s="3"/>
      <c r="Z292" s="3"/>
      <c r="AD292" s="1"/>
      <c r="AE292" s="1"/>
    </row>
    <row r="293" spans="1:31" ht="31.5" customHeight="1" x14ac:dyDescent="0.25">
      <c r="A293" s="28" t="s">
        <v>447</v>
      </c>
      <c r="B293" s="31" t="s">
        <v>624</v>
      </c>
      <c r="C293" s="32" t="s">
        <v>625</v>
      </c>
      <c r="D293" s="46">
        <v>1.3270932</v>
      </c>
      <c r="E293" s="40">
        <v>0</v>
      </c>
      <c r="F293" s="46">
        <f t="shared" si="68"/>
        <v>1.3270932</v>
      </c>
      <c r="G293" s="46">
        <f t="shared" si="69"/>
        <v>1.3270932</v>
      </c>
      <c r="H293" s="46">
        <f t="shared" si="67"/>
        <v>0</v>
      </c>
      <c r="I293" s="46">
        <v>0</v>
      </c>
      <c r="J293" s="46">
        <v>0</v>
      </c>
      <c r="K293" s="46">
        <v>0</v>
      </c>
      <c r="L293" s="46">
        <v>0</v>
      </c>
      <c r="M293" s="46">
        <v>0</v>
      </c>
      <c r="N293" s="46">
        <v>0</v>
      </c>
      <c r="O293" s="46">
        <v>1.3270932</v>
      </c>
      <c r="P293" s="46">
        <v>0</v>
      </c>
      <c r="Q293" s="46">
        <f t="shared" si="70"/>
        <v>1.3270932</v>
      </c>
      <c r="R293" s="46">
        <f t="shared" si="71"/>
        <v>0</v>
      </c>
      <c r="S293" s="86">
        <v>0</v>
      </c>
      <c r="T293" s="30" t="s">
        <v>32</v>
      </c>
      <c r="W293" s="3"/>
      <c r="X293" s="3"/>
      <c r="Y293" s="3"/>
      <c r="Z293" s="3"/>
      <c r="AD293" s="1"/>
      <c r="AE293" s="1"/>
    </row>
    <row r="294" spans="1:31" ht="31.5" customHeight="1" x14ac:dyDescent="0.25">
      <c r="A294" s="28" t="s">
        <v>447</v>
      </c>
      <c r="B294" s="31" t="s">
        <v>626</v>
      </c>
      <c r="C294" s="32" t="s">
        <v>627</v>
      </c>
      <c r="D294" s="46">
        <v>0.20488559999999997</v>
      </c>
      <c r="E294" s="40">
        <v>0</v>
      </c>
      <c r="F294" s="46">
        <f t="shared" si="68"/>
        <v>0.20488559999999997</v>
      </c>
      <c r="G294" s="46">
        <f t="shared" si="69"/>
        <v>0.20488559999999997</v>
      </c>
      <c r="H294" s="46">
        <f t="shared" si="67"/>
        <v>0.16956360000000001</v>
      </c>
      <c r="I294" s="46">
        <v>0</v>
      </c>
      <c r="J294" s="46">
        <v>0.16956360000000001</v>
      </c>
      <c r="K294" s="46">
        <v>0</v>
      </c>
      <c r="L294" s="46">
        <v>0</v>
      </c>
      <c r="M294" s="46">
        <v>0</v>
      </c>
      <c r="N294" s="46">
        <v>0</v>
      </c>
      <c r="O294" s="46">
        <v>0.20488559999999997</v>
      </c>
      <c r="P294" s="46">
        <v>0</v>
      </c>
      <c r="Q294" s="46">
        <f t="shared" si="70"/>
        <v>3.5321999999999965E-2</v>
      </c>
      <c r="R294" s="46">
        <f t="shared" si="71"/>
        <v>0.16956360000000001</v>
      </c>
      <c r="S294" s="86">
        <v>1</v>
      </c>
      <c r="T294" s="30" t="s">
        <v>628</v>
      </c>
      <c r="W294" s="3"/>
      <c r="X294" s="3"/>
      <c r="Y294" s="3"/>
      <c r="Z294" s="3"/>
      <c r="AD294" s="1"/>
      <c r="AE294" s="1"/>
    </row>
    <row r="295" spans="1:31" ht="54" customHeight="1" x14ac:dyDescent="0.25">
      <c r="A295" s="28" t="s">
        <v>447</v>
      </c>
      <c r="B295" s="31" t="s">
        <v>629</v>
      </c>
      <c r="C295" s="32" t="s">
        <v>630</v>
      </c>
      <c r="D295" s="46" t="s">
        <v>32</v>
      </c>
      <c r="E295" s="40" t="s">
        <v>32</v>
      </c>
      <c r="F295" s="46" t="s">
        <v>32</v>
      </c>
      <c r="G295" s="46" t="s">
        <v>32</v>
      </c>
      <c r="H295" s="46">
        <f t="shared" si="67"/>
        <v>1.028</v>
      </c>
      <c r="I295" s="46" t="s">
        <v>32</v>
      </c>
      <c r="J295" s="46">
        <v>0</v>
      </c>
      <c r="K295" s="46" t="s">
        <v>32</v>
      </c>
      <c r="L295" s="46">
        <v>1.028</v>
      </c>
      <c r="M295" s="46" t="s">
        <v>32</v>
      </c>
      <c r="N295" s="46">
        <v>0</v>
      </c>
      <c r="O295" s="46" t="s">
        <v>32</v>
      </c>
      <c r="P295" s="46">
        <v>0</v>
      </c>
      <c r="Q295" s="46" t="s">
        <v>32</v>
      </c>
      <c r="R295" s="46" t="s">
        <v>32</v>
      </c>
      <c r="S295" s="86" t="s">
        <v>32</v>
      </c>
      <c r="T295" s="30" t="s">
        <v>631</v>
      </c>
      <c r="W295" s="3"/>
      <c r="X295" s="3"/>
      <c r="Y295" s="3"/>
      <c r="Z295" s="3"/>
      <c r="AD295" s="1"/>
      <c r="AE295" s="1"/>
    </row>
    <row r="296" spans="1:31" ht="47.25" customHeight="1" x14ac:dyDescent="0.25">
      <c r="A296" s="28" t="s">
        <v>447</v>
      </c>
      <c r="B296" s="31" t="s">
        <v>632</v>
      </c>
      <c r="C296" s="32" t="s">
        <v>633</v>
      </c>
      <c r="D296" s="46">
        <v>2.815798188</v>
      </c>
      <c r="E296" s="40">
        <v>1.5334234799999999</v>
      </c>
      <c r="F296" s="46">
        <f>D296-E296</f>
        <v>1.2823747080000001</v>
      </c>
      <c r="G296" s="46">
        <f>I296+K296+M296+O296</f>
        <v>1.2823747080000001</v>
      </c>
      <c r="H296" s="46">
        <f t="shared" si="67"/>
        <v>0</v>
      </c>
      <c r="I296" s="46">
        <v>0</v>
      </c>
      <c r="J296" s="46">
        <v>0</v>
      </c>
      <c r="K296" s="46">
        <v>0</v>
      </c>
      <c r="L296" s="46">
        <v>0</v>
      </c>
      <c r="M296" s="46">
        <v>0</v>
      </c>
      <c r="N296" s="46">
        <v>0</v>
      </c>
      <c r="O296" s="46">
        <v>1.2823747080000001</v>
      </c>
      <c r="P296" s="46">
        <v>0</v>
      </c>
      <c r="Q296" s="46">
        <f>F296-H296</f>
        <v>1.2823747080000001</v>
      </c>
      <c r="R296" s="46">
        <f>H296-(I296+K296)</f>
        <v>0</v>
      </c>
      <c r="S296" s="86">
        <v>0</v>
      </c>
      <c r="T296" s="48" t="s">
        <v>32</v>
      </c>
      <c r="W296" s="3"/>
      <c r="X296" s="3"/>
      <c r="Y296" s="3"/>
      <c r="Z296" s="3"/>
      <c r="AD296" s="1"/>
      <c r="AE296" s="1"/>
    </row>
    <row r="297" spans="1:31" ht="47.25" customHeight="1" x14ac:dyDescent="0.25">
      <c r="A297" s="28" t="s">
        <v>447</v>
      </c>
      <c r="B297" s="31" t="s">
        <v>634</v>
      </c>
      <c r="C297" s="32" t="s">
        <v>635</v>
      </c>
      <c r="D297" s="46">
        <v>26.273643396000001</v>
      </c>
      <c r="E297" s="40">
        <v>7.7520335999999999</v>
      </c>
      <c r="F297" s="46">
        <f>D297-E297</f>
        <v>18.521609796</v>
      </c>
      <c r="G297" s="46">
        <f>I297+K297+M297+O297</f>
        <v>18.521609796</v>
      </c>
      <c r="H297" s="46">
        <f t="shared" si="67"/>
        <v>0</v>
      </c>
      <c r="I297" s="46">
        <v>0</v>
      </c>
      <c r="J297" s="46">
        <v>0</v>
      </c>
      <c r="K297" s="46">
        <v>0</v>
      </c>
      <c r="L297" s="46">
        <v>0</v>
      </c>
      <c r="M297" s="46">
        <v>0</v>
      </c>
      <c r="N297" s="46">
        <v>0</v>
      </c>
      <c r="O297" s="46">
        <v>18.521609796</v>
      </c>
      <c r="P297" s="46">
        <v>0</v>
      </c>
      <c r="Q297" s="46">
        <f>F297-H297</f>
        <v>18.521609796</v>
      </c>
      <c r="R297" s="46">
        <f>H297-(I297+K297)</f>
        <v>0</v>
      </c>
      <c r="S297" s="86">
        <v>0</v>
      </c>
      <c r="T297" s="30" t="s">
        <v>32</v>
      </c>
      <c r="W297" s="3"/>
      <c r="X297" s="3"/>
      <c r="Y297" s="3"/>
      <c r="Z297" s="3"/>
      <c r="AD297" s="1"/>
      <c r="AE297" s="1"/>
    </row>
    <row r="298" spans="1:31" ht="47.25" customHeight="1" x14ac:dyDescent="0.25">
      <c r="A298" s="28" t="s">
        <v>447</v>
      </c>
      <c r="B298" s="31" t="s">
        <v>636</v>
      </c>
      <c r="C298" s="32" t="s">
        <v>637</v>
      </c>
      <c r="D298" s="46">
        <v>11.701168211999999</v>
      </c>
      <c r="E298" s="40">
        <v>7.6328787499999997</v>
      </c>
      <c r="F298" s="46">
        <f>D298-E298</f>
        <v>4.0682894619999992</v>
      </c>
      <c r="G298" s="46">
        <f>I298+K298+M298+O298</f>
        <v>4.1460423599999991</v>
      </c>
      <c r="H298" s="46">
        <f t="shared" si="67"/>
        <v>0</v>
      </c>
      <c r="I298" s="46">
        <v>0</v>
      </c>
      <c r="J298" s="46">
        <v>0</v>
      </c>
      <c r="K298" s="46">
        <v>0</v>
      </c>
      <c r="L298" s="46">
        <v>0</v>
      </c>
      <c r="M298" s="46">
        <v>0</v>
      </c>
      <c r="N298" s="46">
        <v>0</v>
      </c>
      <c r="O298" s="46">
        <v>4.1460423599999991</v>
      </c>
      <c r="P298" s="46">
        <v>0</v>
      </c>
      <c r="Q298" s="46">
        <f>F298-H298</f>
        <v>4.0682894619999992</v>
      </c>
      <c r="R298" s="46">
        <f>H298-(I298+K298)</f>
        <v>0</v>
      </c>
      <c r="S298" s="86">
        <v>0</v>
      </c>
      <c r="T298" s="30" t="s">
        <v>32</v>
      </c>
      <c r="W298" s="3"/>
      <c r="X298" s="3"/>
      <c r="Y298" s="3"/>
      <c r="Z298" s="3"/>
      <c r="AD298" s="1"/>
      <c r="AE298" s="1"/>
    </row>
    <row r="299" spans="1:31" ht="31.5" customHeight="1" x14ac:dyDescent="0.25">
      <c r="A299" s="28" t="s">
        <v>447</v>
      </c>
      <c r="B299" s="31" t="s">
        <v>638</v>
      </c>
      <c r="C299" s="32" t="s">
        <v>639</v>
      </c>
      <c r="D299" s="46">
        <v>18.847701924000003</v>
      </c>
      <c r="E299" s="40">
        <v>0</v>
      </c>
      <c r="F299" s="46">
        <f>D299-E299</f>
        <v>18.847701924000003</v>
      </c>
      <c r="G299" s="46">
        <f>I299+K299+M299+O299</f>
        <v>18.847701924000003</v>
      </c>
      <c r="H299" s="46">
        <f t="shared" si="67"/>
        <v>0</v>
      </c>
      <c r="I299" s="46">
        <v>0</v>
      </c>
      <c r="J299" s="46">
        <v>0</v>
      </c>
      <c r="K299" s="46">
        <v>0</v>
      </c>
      <c r="L299" s="46">
        <v>0</v>
      </c>
      <c r="M299" s="46">
        <v>0</v>
      </c>
      <c r="N299" s="46">
        <v>0</v>
      </c>
      <c r="O299" s="46">
        <v>18.847701924000003</v>
      </c>
      <c r="P299" s="46">
        <v>0</v>
      </c>
      <c r="Q299" s="46">
        <f>F299-H299</f>
        <v>18.847701924000003</v>
      </c>
      <c r="R299" s="46">
        <f>H299-(I299+K299)</f>
        <v>0</v>
      </c>
      <c r="S299" s="86">
        <v>0</v>
      </c>
      <c r="T299" s="30" t="s">
        <v>32</v>
      </c>
      <c r="W299" s="3"/>
      <c r="X299" s="3"/>
      <c r="Y299" s="3"/>
      <c r="Z299" s="3"/>
      <c r="AD299" s="1"/>
      <c r="AE299" s="1"/>
    </row>
    <row r="300" spans="1:31" ht="63" customHeight="1" x14ac:dyDescent="0.25">
      <c r="A300" s="28" t="s">
        <v>447</v>
      </c>
      <c r="B300" s="31" t="s">
        <v>640</v>
      </c>
      <c r="C300" s="32" t="s">
        <v>641</v>
      </c>
      <c r="D300" s="46">
        <v>249.60000000000002</v>
      </c>
      <c r="E300" s="40">
        <v>117.92144443000001</v>
      </c>
      <c r="F300" s="46">
        <f>D300-E300</f>
        <v>131.67855557000001</v>
      </c>
      <c r="G300" s="46">
        <f>I300+K300+M300+O300</f>
        <v>135</v>
      </c>
      <c r="H300" s="46">
        <f t="shared" si="67"/>
        <v>133.85936154000001</v>
      </c>
      <c r="I300" s="46">
        <v>7.2</v>
      </c>
      <c r="J300" s="46">
        <v>111.34248606</v>
      </c>
      <c r="K300" s="46">
        <v>23.28</v>
      </c>
      <c r="L300" s="46">
        <v>22.516875480000003</v>
      </c>
      <c r="M300" s="46">
        <v>56.874444529999998</v>
      </c>
      <c r="N300" s="46">
        <v>0</v>
      </c>
      <c r="O300" s="46">
        <v>47.645555470000005</v>
      </c>
      <c r="P300" s="46">
        <v>0</v>
      </c>
      <c r="Q300" s="46">
        <f>F300-H300</f>
        <v>-2.1808059699999944</v>
      </c>
      <c r="R300" s="46">
        <f>H300-(I300+K300)</f>
        <v>103.37936154</v>
      </c>
      <c r="S300" s="86">
        <f>R300/(I300+K300)</f>
        <v>3.3917113366141733</v>
      </c>
      <c r="T300" s="30" t="s">
        <v>642</v>
      </c>
      <c r="W300" s="3"/>
      <c r="X300" s="3"/>
      <c r="Y300" s="3"/>
      <c r="Z300" s="3"/>
      <c r="AD300" s="1"/>
      <c r="AE300" s="1"/>
    </row>
    <row r="301" spans="1:31" ht="63" customHeight="1" x14ac:dyDescent="0.25">
      <c r="A301" s="28" t="s">
        <v>447</v>
      </c>
      <c r="B301" s="31" t="s">
        <v>643</v>
      </c>
      <c r="C301" s="32" t="s">
        <v>644</v>
      </c>
      <c r="D301" s="46" t="s">
        <v>32</v>
      </c>
      <c r="E301" s="40" t="s">
        <v>32</v>
      </c>
      <c r="F301" s="46" t="s">
        <v>32</v>
      </c>
      <c r="G301" s="46" t="s">
        <v>32</v>
      </c>
      <c r="H301" s="46">
        <f t="shared" si="67"/>
        <v>1.8988800000000001</v>
      </c>
      <c r="I301" s="46" t="s">
        <v>32</v>
      </c>
      <c r="J301" s="46">
        <v>1.8988800000000001</v>
      </c>
      <c r="K301" s="46" t="s">
        <v>32</v>
      </c>
      <c r="L301" s="46">
        <v>0</v>
      </c>
      <c r="M301" s="46" t="s">
        <v>32</v>
      </c>
      <c r="N301" s="46">
        <v>0</v>
      </c>
      <c r="O301" s="88" t="s">
        <v>32</v>
      </c>
      <c r="P301" s="46">
        <v>0</v>
      </c>
      <c r="Q301" s="46" t="s">
        <v>32</v>
      </c>
      <c r="R301" s="46" t="s">
        <v>32</v>
      </c>
      <c r="S301" s="86" t="s">
        <v>32</v>
      </c>
      <c r="T301" s="30" t="s">
        <v>75</v>
      </c>
      <c r="W301" s="3"/>
      <c r="X301" s="3"/>
      <c r="Y301" s="3"/>
      <c r="Z301" s="3"/>
      <c r="AD301" s="1"/>
      <c r="AE301" s="1"/>
    </row>
    <row r="302" spans="1:31" ht="63" customHeight="1" x14ac:dyDescent="0.25">
      <c r="A302" s="28" t="s">
        <v>447</v>
      </c>
      <c r="B302" s="31" t="s">
        <v>645</v>
      </c>
      <c r="C302" s="32" t="s">
        <v>646</v>
      </c>
      <c r="D302" s="46" t="s">
        <v>32</v>
      </c>
      <c r="E302" s="46" t="s">
        <v>32</v>
      </c>
      <c r="F302" s="46" t="s">
        <v>32</v>
      </c>
      <c r="G302" s="46" t="s">
        <v>32</v>
      </c>
      <c r="H302" s="46">
        <f t="shared" si="67"/>
        <v>0.98399999999999999</v>
      </c>
      <c r="I302" s="46" t="s">
        <v>32</v>
      </c>
      <c r="J302" s="46">
        <v>0.98399999999999999</v>
      </c>
      <c r="K302" s="46" t="s">
        <v>32</v>
      </c>
      <c r="L302" s="46">
        <v>0</v>
      </c>
      <c r="M302" s="46" t="s">
        <v>32</v>
      </c>
      <c r="N302" s="46">
        <v>0</v>
      </c>
      <c r="O302" s="46" t="s">
        <v>32</v>
      </c>
      <c r="P302" s="46">
        <v>0</v>
      </c>
      <c r="Q302" s="46" t="s">
        <v>32</v>
      </c>
      <c r="R302" s="46" t="s">
        <v>32</v>
      </c>
      <c r="S302" s="86" t="s">
        <v>32</v>
      </c>
      <c r="T302" s="30" t="s">
        <v>647</v>
      </c>
      <c r="W302" s="3"/>
      <c r="X302" s="3"/>
      <c r="Y302" s="3"/>
      <c r="Z302" s="3"/>
      <c r="AD302" s="1"/>
      <c r="AE302" s="1"/>
    </row>
    <row r="303" spans="1:31" ht="63" customHeight="1" x14ac:dyDescent="0.25">
      <c r="A303" s="28" t="s">
        <v>447</v>
      </c>
      <c r="B303" s="31" t="s">
        <v>648</v>
      </c>
      <c r="C303" s="32" t="s">
        <v>649</v>
      </c>
      <c r="D303" s="46" t="s">
        <v>32</v>
      </c>
      <c r="E303" s="46" t="s">
        <v>32</v>
      </c>
      <c r="F303" s="46" t="s">
        <v>32</v>
      </c>
      <c r="G303" s="46" t="s">
        <v>32</v>
      </c>
      <c r="H303" s="46">
        <f t="shared" si="67"/>
        <v>66.153846160000001</v>
      </c>
      <c r="I303" s="46" t="s">
        <v>32</v>
      </c>
      <c r="J303" s="46">
        <v>33.07692308</v>
      </c>
      <c r="K303" s="46" t="s">
        <v>32</v>
      </c>
      <c r="L303" s="46">
        <v>33.07692308</v>
      </c>
      <c r="M303" s="46" t="s">
        <v>32</v>
      </c>
      <c r="N303" s="46">
        <v>0</v>
      </c>
      <c r="O303" s="46" t="s">
        <v>32</v>
      </c>
      <c r="P303" s="46">
        <v>0</v>
      </c>
      <c r="Q303" s="46" t="s">
        <v>32</v>
      </c>
      <c r="R303" s="46" t="s">
        <v>32</v>
      </c>
      <c r="S303" s="86" t="s">
        <v>32</v>
      </c>
      <c r="T303" s="30" t="s">
        <v>650</v>
      </c>
      <c r="W303" s="3"/>
      <c r="X303" s="3"/>
      <c r="Y303" s="3"/>
      <c r="Z303" s="3"/>
      <c r="AD303" s="1"/>
      <c r="AE303" s="1"/>
    </row>
    <row r="304" spans="1:31" ht="94.5" customHeight="1" x14ac:dyDescent="0.25">
      <c r="A304" s="28" t="s">
        <v>447</v>
      </c>
      <c r="B304" s="31" t="s">
        <v>651</v>
      </c>
      <c r="C304" s="32" t="s">
        <v>652</v>
      </c>
      <c r="D304" s="46" t="s">
        <v>32</v>
      </c>
      <c r="E304" s="40" t="s">
        <v>32</v>
      </c>
      <c r="F304" s="46" t="s">
        <v>32</v>
      </c>
      <c r="G304" s="46" t="s">
        <v>32</v>
      </c>
      <c r="H304" s="46">
        <f t="shared" si="67"/>
        <v>0</v>
      </c>
      <c r="I304" s="46" t="s">
        <v>32</v>
      </c>
      <c r="J304" s="46">
        <v>0</v>
      </c>
      <c r="K304" s="46" t="s">
        <v>32</v>
      </c>
      <c r="L304" s="46">
        <v>0</v>
      </c>
      <c r="M304" s="46" t="s">
        <v>32</v>
      </c>
      <c r="N304" s="46">
        <v>0</v>
      </c>
      <c r="O304" s="88" t="s">
        <v>32</v>
      </c>
      <c r="P304" s="46">
        <v>0</v>
      </c>
      <c r="Q304" s="46" t="s">
        <v>32</v>
      </c>
      <c r="R304" s="46" t="s">
        <v>32</v>
      </c>
      <c r="S304" s="86" t="s">
        <v>32</v>
      </c>
      <c r="T304" s="30" t="s">
        <v>653</v>
      </c>
      <c r="W304" s="3"/>
      <c r="X304" s="3"/>
      <c r="Y304" s="3"/>
      <c r="Z304" s="3"/>
      <c r="AD304" s="1"/>
      <c r="AE304" s="1"/>
    </row>
    <row r="305" spans="1:34" ht="99.75" customHeight="1" x14ac:dyDescent="0.25">
      <c r="A305" s="89" t="s">
        <v>447</v>
      </c>
      <c r="B305" s="96" t="s">
        <v>654</v>
      </c>
      <c r="C305" s="91" t="s">
        <v>655</v>
      </c>
      <c r="D305" s="92" t="s">
        <v>32</v>
      </c>
      <c r="E305" s="93" t="s">
        <v>32</v>
      </c>
      <c r="F305" s="92" t="s">
        <v>32</v>
      </c>
      <c r="G305" s="92" t="s">
        <v>32</v>
      </c>
      <c r="H305" s="46">
        <f t="shared" si="67"/>
        <v>9.5174999999999996E-2</v>
      </c>
      <c r="I305" s="92" t="s">
        <v>32</v>
      </c>
      <c r="J305" s="92">
        <v>0</v>
      </c>
      <c r="K305" s="92" t="s">
        <v>32</v>
      </c>
      <c r="L305" s="92">
        <v>9.5174999999999996E-2</v>
      </c>
      <c r="M305" s="92" t="s">
        <v>32</v>
      </c>
      <c r="N305" s="92">
        <v>0</v>
      </c>
      <c r="O305" s="101" t="s">
        <v>32</v>
      </c>
      <c r="P305" s="92">
        <v>0</v>
      </c>
      <c r="Q305" s="92" t="s">
        <v>32</v>
      </c>
      <c r="R305" s="92" t="s">
        <v>32</v>
      </c>
      <c r="S305" s="94" t="s">
        <v>32</v>
      </c>
      <c r="T305" s="49" t="s">
        <v>656</v>
      </c>
      <c r="W305" s="3"/>
      <c r="X305" s="3"/>
      <c r="Y305" s="3"/>
      <c r="Z305" s="3"/>
      <c r="AD305" s="1"/>
      <c r="AE305" s="1"/>
    </row>
    <row r="306" spans="1:34" ht="22.5" customHeight="1" x14ac:dyDescent="0.25">
      <c r="A306" s="89" t="s">
        <v>447</v>
      </c>
      <c r="B306" s="96" t="s">
        <v>657</v>
      </c>
      <c r="C306" s="91" t="s">
        <v>658</v>
      </c>
      <c r="D306" s="92" t="s">
        <v>32</v>
      </c>
      <c r="E306" s="93" t="s">
        <v>32</v>
      </c>
      <c r="F306" s="92" t="s">
        <v>32</v>
      </c>
      <c r="G306" s="92" t="s">
        <v>32</v>
      </c>
      <c r="H306" s="46">
        <f t="shared" si="67"/>
        <v>0.11024341999999998</v>
      </c>
      <c r="I306" s="92" t="s">
        <v>32</v>
      </c>
      <c r="J306" s="92">
        <v>0</v>
      </c>
      <c r="K306" s="92" t="s">
        <v>32</v>
      </c>
      <c r="L306" s="92">
        <v>0.11024341999999998</v>
      </c>
      <c r="M306" s="92" t="s">
        <v>32</v>
      </c>
      <c r="N306" s="92">
        <v>0</v>
      </c>
      <c r="O306" s="101" t="s">
        <v>32</v>
      </c>
      <c r="P306" s="92">
        <v>0</v>
      </c>
      <c r="Q306" s="92" t="s">
        <v>32</v>
      </c>
      <c r="R306" s="92" t="s">
        <v>32</v>
      </c>
      <c r="S306" s="95" t="s">
        <v>32</v>
      </c>
      <c r="T306" s="49" t="s">
        <v>659</v>
      </c>
      <c r="W306" s="3"/>
      <c r="X306" s="3"/>
      <c r="Y306" s="3"/>
      <c r="Z306" s="3"/>
      <c r="AD306" s="1"/>
      <c r="AE306" s="1"/>
    </row>
    <row r="307" spans="1:34" ht="15.75" customHeight="1" x14ac:dyDescent="0.25">
      <c r="A307" s="20" t="s">
        <v>660</v>
      </c>
      <c r="B307" s="21" t="s">
        <v>661</v>
      </c>
      <c r="C307" s="22" t="s">
        <v>31</v>
      </c>
      <c r="D307" s="77">
        <f t="shared" ref="D307:R307" si="72">SUM(D308,D326,D338,D363,D372,D379,D380)</f>
        <v>7719.0452520511999</v>
      </c>
      <c r="E307" s="77">
        <f t="shared" si="72"/>
        <v>426.57790958999999</v>
      </c>
      <c r="F307" s="77">
        <f t="shared" si="72"/>
        <v>7292.4673424611992</v>
      </c>
      <c r="G307" s="77">
        <f t="shared" si="72"/>
        <v>184.41933658799996</v>
      </c>
      <c r="H307" s="77">
        <f t="shared" si="72"/>
        <v>214.16609163000001</v>
      </c>
      <c r="I307" s="77">
        <f t="shared" si="72"/>
        <v>5.1365372439999941</v>
      </c>
      <c r="J307" s="77">
        <f t="shared" si="72"/>
        <v>97.785712810000007</v>
      </c>
      <c r="K307" s="77">
        <f t="shared" si="72"/>
        <v>4.479410294</v>
      </c>
      <c r="L307" s="77">
        <f t="shared" si="72"/>
        <v>116.38037882</v>
      </c>
      <c r="M307" s="77">
        <f t="shared" si="72"/>
        <v>21.761599214</v>
      </c>
      <c r="N307" s="77">
        <f t="shared" si="72"/>
        <v>0</v>
      </c>
      <c r="O307" s="77">
        <f t="shared" si="72"/>
        <v>153.04178983599999</v>
      </c>
      <c r="P307" s="77">
        <f t="shared" si="72"/>
        <v>0</v>
      </c>
      <c r="Q307" s="77">
        <f t="shared" si="72"/>
        <v>7240.5870139711988</v>
      </c>
      <c r="R307" s="77">
        <f t="shared" si="72"/>
        <v>42.26438095200001</v>
      </c>
      <c r="S307" s="81">
        <f>R307/(I307+K307)</f>
        <v>4.3952383043876839</v>
      </c>
      <c r="T307" s="63" t="s">
        <v>32</v>
      </c>
      <c r="U307" s="1"/>
      <c r="W307" s="3"/>
      <c r="X307" s="3"/>
      <c r="Y307" s="3"/>
      <c r="Z307" s="3"/>
      <c r="AD307" s="1"/>
      <c r="AE307" s="1"/>
      <c r="AH307" s="102"/>
    </row>
    <row r="308" spans="1:34" ht="31.5" customHeight="1" x14ac:dyDescent="0.25">
      <c r="A308" s="23" t="s">
        <v>662</v>
      </c>
      <c r="B308" s="24" t="s">
        <v>50</v>
      </c>
      <c r="C308" s="25" t="s">
        <v>31</v>
      </c>
      <c r="D308" s="80">
        <f t="shared" ref="D308:R308" si="73">D309+D312+D315+D325</f>
        <v>76.53</v>
      </c>
      <c r="E308" s="80">
        <f t="shared" si="73"/>
        <v>6.9129044300000011</v>
      </c>
      <c r="F308" s="80">
        <f t="shared" si="73"/>
        <v>69.617095570000004</v>
      </c>
      <c r="G308" s="80">
        <f t="shared" si="73"/>
        <v>23.99</v>
      </c>
      <c r="H308" s="80">
        <f t="shared" si="73"/>
        <v>19.037793570000002</v>
      </c>
      <c r="I308" s="80">
        <f t="shared" si="73"/>
        <v>0</v>
      </c>
      <c r="J308" s="80">
        <f t="shared" si="73"/>
        <v>2.1315259200000001</v>
      </c>
      <c r="K308" s="80">
        <f t="shared" si="73"/>
        <v>0</v>
      </c>
      <c r="L308" s="80">
        <f t="shared" si="73"/>
        <v>16.90626765</v>
      </c>
      <c r="M308" s="80">
        <f t="shared" si="73"/>
        <v>8.58</v>
      </c>
      <c r="N308" s="80">
        <f t="shared" si="73"/>
        <v>0</v>
      </c>
      <c r="O308" s="80">
        <f t="shared" si="73"/>
        <v>15.409999999999998</v>
      </c>
      <c r="P308" s="80">
        <f t="shared" si="73"/>
        <v>0</v>
      </c>
      <c r="Q308" s="80">
        <f t="shared" si="73"/>
        <v>59.506022870000002</v>
      </c>
      <c r="R308" s="80">
        <f t="shared" si="73"/>
        <v>10.111072700000001</v>
      </c>
      <c r="S308" s="81">
        <v>1</v>
      </c>
      <c r="T308" s="27" t="s">
        <v>32</v>
      </c>
      <c r="U308" s="1"/>
      <c r="W308" s="3"/>
      <c r="X308" s="3"/>
      <c r="Y308" s="3"/>
      <c r="Z308" s="3"/>
      <c r="AD308" s="1"/>
      <c r="AE308" s="1"/>
    </row>
    <row r="309" spans="1:34" ht="78.75" customHeight="1" x14ac:dyDescent="0.25">
      <c r="A309" s="23" t="s">
        <v>663</v>
      </c>
      <c r="B309" s="24" t="s">
        <v>52</v>
      </c>
      <c r="C309" s="25" t="s">
        <v>31</v>
      </c>
      <c r="D309" s="80">
        <f t="shared" ref="D309:R309" si="74">SUM(D310:D311)</f>
        <v>0</v>
      </c>
      <c r="E309" s="80">
        <f t="shared" si="74"/>
        <v>0</v>
      </c>
      <c r="F309" s="80">
        <f t="shared" si="74"/>
        <v>0</v>
      </c>
      <c r="G309" s="80">
        <f t="shared" si="74"/>
        <v>0</v>
      </c>
      <c r="H309" s="80">
        <f t="shared" si="74"/>
        <v>0</v>
      </c>
      <c r="I309" s="80">
        <f t="shared" si="74"/>
        <v>0</v>
      </c>
      <c r="J309" s="80">
        <f t="shared" si="74"/>
        <v>0</v>
      </c>
      <c r="K309" s="80">
        <f t="shared" si="74"/>
        <v>0</v>
      </c>
      <c r="L309" s="80">
        <f t="shared" si="74"/>
        <v>0</v>
      </c>
      <c r="M309" s="80">
        <f t="shared" si="74"/>
        <v>0</v>
      </c>
      <c r="N309" s="80">
        <f t="shared" si="74"/>
        <v>0</v>
      </c>
      <c r="O309" s="80">
        <f t="shared" si="74"/>
        <v>0</v>
      </c>
      <c r="P309" s="80">
        <f t="shared" si="74"/>
        <v>0</v>
      </c>
      <c r="Q309" s="80">
        <f t="shared" si="74"/>
        <v>0</v>
      </c>
      <c r="R309" s="80">
        <f t="shared" si="74"/>
        <v>0</v>
      </c>
      <c r="S309" s="81">
        <v>0</v>
      </c>
      <c r="T309" s="27" t="s">
        <v>32</v>
      </c>
      <c r="U309" s="1"/>
      <c r="W309" s="3"/>
      <c r="X309" s="3"/>
      <c r="Y309" s="3"/>
      <c r="Z309" s="3"/>
      <c r="AD309" s="1"/>
      <c r="AE309" s="1"/>
    </row>
    <row r="310" spans="1:34" ht="31.5" customHeight="1" x14ac:dyDescent="0.25">
      <c r="A310" s="23" t="s">
        <v>664</v>
      </c>
      <c r="B310" s="24" t="s">
        <v>56</v>
      </c>
      <c r="C310" s="25" t="s">
        <v>31</v>
      </c>
      <c r="D310" s="80">
        <v>0</v>
      </c>
      <c r="E310" s="80">
        <v>0</v>
      </c>
      <c r="F310" s="80">
        <v>0</v>
      </c>
      <c r="G310" s="80">
        <v>0</v>
      </c>
      <c r="H310" s="80">
        <v>0</v>
      </c>
      <c r="I310" s="80">
        <v>0</v>
      </c>
      <c r="J310" s="80">
        <v>0</v>
      </c>
      <c r="K310" s="80">
        <v>0</v>
      </c>
      <c r="L310" s="80">
        <v>0</v>
      </c>
      <c r="M310" s="80">
        <v>0</v>
      </c>
      <c r="N310" s="80">
        <v>0</v>
      </c>
      <c r="O310" s="80">
        <v>0</v>
      </c>
      <c r="P310" s="80">
        <v>0</v>
      </c>
      <c r="Q310" s="80">
        <v>0</v>
      </c>
      <c r="R310" s="80">
        <v>0</v>
      </c>
      <c r="S310" s="81">
        <v>0</v>
      </c>
      <c r="T310" s="27" t="s">
        <v>32</v>
      </c>
      <c r="U310" s="1"/>
      <c r="W310" s="3"/>
      <c r="X310" s="3"/>
      <c r="Y310" s="3"/>
      <c r="Z310" s="3"/>
      <c r="AD310" s="1"/>
      <c r="AE310" s="1"/>
    </row>
    <row r="311" spans="1:34" ht="31.5" customHeight="1" x14ac:dyDescent="0.25">
      <c r="A311" s="23" t="s">
        <v>665</v>
      </c>
      <c r="B311" s="24" t="s">
        <v>56</v>
      </c>
      <c r="C311" s="25" t="s">
        <v>31</v>
      </c>
      <c r="D311" s="80">
        <v>0</v>
      </c>
      <c r="E311" s="80">
        <v>0</v>
      </c>
      <c r="F311" s="80">
        <v>0</v>
      </c>
      <c r="G311" s="80">
        <v>0</v>
      </c>
      <c r="H311" s="80">
        <v>0</v>
      </c>
      <c r="I311" s="80">
        <v>0</v>
      </c>
      <c r="J311" s="80">
        <v>0</v>
      </c>
      <c r="K311" s="80">
        <v>0</v>
      </c>
      <c r="L311" s="80">
        <v>0</v>
      </c>
      <c r="M311" s="80">
        <v>0</v>
      </c>
      <c r="N311" s="80">
        <v>0</v>
      </c>
      <c r="O311" s="80">
        <v>0</v>
      </c>
      <c r="P311" s="80">
        <v>0</v>
      </c>
      <c r="Q311" s="80">
        <v>0</v>
      </c>
      <c r="R311" s="80">
        <v>0</v>
      </c>
      <c r="S311" s="81">
        <v>0</v>
      </c>
      <c r="T311" s="27" t="s">
        <v>32</v>
      </c>
      <c r="U311" s="1"/>
      <c r="W311" s="3"/>
      <c r="X311" s="3"/>
      <c r="Y311" s="3"/>
      <c r="Z311" s="3"/>
      <c r="AD311" s="1"/>
      <c r="AE311" s="1"/>
    </row>
    <row r="312" spans="1:34" ht="47.25" customHeight="1" x14ac:dyDescent="0.25">
      <c r="A312" s="23" t="s">
        <v>666</v>
      </c>
      <c r="B312" s="24" t="s">
        <v>58</v>
      </c>
      <c r="C312" s="25" t="s">
        <v>31</v>
      </c>
      <c r="D312" s="80">
        <f t="shared" ref="D312:R312" si="75">SUM(D313)</f>
        <v>0</v>
      </c>
      <c r="E312" s="80">
        <f t="shared" si="75"/>
        <v>0</v>
      </c>
      <c r="F312" s="80">
        <f t="shared" si="75"/>
        <v>0</v>
      </c>
      <c r="G312" s="80">
        <f t="shared" si="75"/>
        <v>0</v>
      </c>
      <c r="H312" s="80">
        <f t="shared" si="75"/>
        <v>0</v>
      </c>
      <c r="I312" s="80">
        <f t="shared" si="75"/>
        <v>0</v>
      </c>
      <c r="J312" s="80">
        <f t="shared" si="75"/>
        <v>0</v>
      </c>
      <c r="K312" s="80">
        <f t="shared" si="75"/>
        <v>0</v>
      </c>
      <c r="L312" s="80">
        <f t="shared" si="75"/>
        <v>0</v>
      </c>
      <c r="M312" s="80">
        <f t="shared" si="75"/>
        <v>0</v>
      </c>
      <c r="N312" s="80">
        <f t="shared" si="75"/>
        <v>0</v>
      </c>
      <c r="O312" s="80">
        <f t="shared" si="75"/>
        <v>0</v>
      </c>
      <c r="P312" s="80">
        <f t="shared" si="75"/>
        <v>0</v>
      </c>
      <c r="Q312" s="80">
        <f t="shared" si="75"/>
        <v>0</v>
      </c>
      <c r="R312" s="80">
        <f t="shared" si="75"/>
        <v>0</v>
      </c>
      <c r="S312" s="81">
        <v>0</v>
      </c>
      <c r="T312" s="27" t="s">
        <v>32</v>
      </c>
      <c r="U312" s="1"/>
      <c r="W312" s="3"/>
      <c r="X312" s="3"/>
      <c r="Y312" s="3"/>
      <c r="Z312" s="3"/>
      <c r="AD312" s="1"/>
      <c r="AE312" s="1"/>
    </row>
    <row r="313" spans="1:34" ht="31.5" customHeight="1" x14ac:dyDescent="0.25">
      <c r="A313" s="23" t="s">
        <v>667</v>
      </c>
      <c r="B313" s="24" t="s">
        <v>56</v>
      </c>
      <c r="C313" s="25" t="s">
        <v>31</v>
      </c>
      <c r="D313" s="80">
        <v>0</v>
      </c>
      <c r="E313" s="80">
        <v>0</v>
      </c>
      <c r="F313" s="80">
        <v>0</v>
      </c>
      <c r="G313" s="80">
        <v>0</v>
      </c>
      <c r="H313" s="80">
        <v>0</v>
      </c>
      <c r="I313" s="80">
        <v>0</v>
      </c>
      <c r="J313" s="80">
        <v>0</v>
      </c>
      <c r="K313" s="80">
        <v>0</v>
      </c>
      <c r="L313" s="80">
        <v>0</v>
      </c>
      <c r="M313" s="80">
        <v>0</v>
      </c>
      <c r="N313" s="80">
        <v>0</v>
      </c>
      <c r="O313" s="80">
        <v>0</v>
      </c>
      <c r="P313" s="80">
        <v>0</v>
      </c>
      <c r="Q313" s="80">
        <v>0</v>
      </c>
      <c r="R313" s="80">
        <v>0</v>
      </c>
      <c r="S313" s="81">
        <v>0</v>
      </c>
      <c r="T313" s="27" t="s">
        <v>32</v>
      </c>
      <c r="U313" s="1"/>
      <c r="W313" s="3"/>
      <c r="X313" s="3"/>
      <c r="Y313" s="3"/>
      <c r="Z313" s="3"/>
      <c r="AD313" s="1"/>
      <c r="AE313" s="1"/>
    </row>
    <row r="314" spans="1:34" ht="31.5" customHeight="1" x14ac:dyDescent="0.25">
      <c r="A314" s="23" t="s">
        <v>668</v>
      </c>
      <c r="B314" s="24" t="s">
        <v>56</v>
      </c>
      <c r="C314" s="25" t="s">
        <v>31</v>
      </c>
      <c r="D314" s="80">
        <v>0</v>
      </c>
      <c r="E314" s="80">
        <v>0</v>
      </c>
      <c r="F314" s="80">
        <v>0</v>
      </c>
      <c r="G314" s="80">
        <v>0</v>
      </c>
      <c r="H314" s="80">
        <v>0</v>
      </c>
      <c r="I314" s="80">
        <v>0</v>
      </c>
      <c r="J314" s="80">
        <v>0</v>
      </c>
      <c r="K314" s="80">
        <v>0</v>
      </c>
      <c r="L314" s="80">
        <v>0</v>
      </c>
      <c r="M314" s="80">
        <v>0</v>
      </c>
      <c r="N314" s="80">
        <v>0</v>
      </c>
      <c r="O314" s="80">
        <v>0</v>
      </c>
      <c r="P314" s="80">
        <v>0</v>
      </c>
      <c r="Q314" s="80">
        <v>0</v>
      </c>
      <c r="R314" s="80">
        <v>0</v>
      </c>
      <c r="S314" s="81">
        <v>0</v>
      </c>
      <c r="T314" s="27" t="s">
        <v>32</v>
      </c>
      <c r="U314" s="1"/>
      <c r="W314" s="3"/>
      <c r="X314" s="3"/>
      <c r="Y314" s="3"/>
      <c r="Z314" s="3"/>
      <c r="AD314" s="1"/>
      <c r="AE314" s="1"/>
    </row>
    <row r="315" spans="1:34" ht="47.25" customHeight="1" x14ac:dyDescent="0.25">
      <c r="A315" s="23" t="s">
        <v>669</v>
      </c>
      <c r="B315" s="24" t="s">
        <v>62</v>
      </c>
      <c r="C315" s="25" t="s">
        <v>31</v>
      </c>
      <c r="D315" s="80">
        <f t="shared" ref="D315:R315" si="76">SUM(D316:D321)-D317</f>
        <v>76.53</v>
      </c>
      <c r="E315" s="80">
        <f t="shared" si="76"/>
        <v>6.9129044300000011</v>
      </c>
      <c r="F315" s="80">
        <f t="shared" si="76"/>
        <v>69.617095570000004</v>
      </c>
      <c r="G315" s="80">
        <f t="shared" si="76"/>
        <v>23.99</v>
      </c>
      <c r="H315" s="80">
        <f t="shared" si="76"/>
        <v>19.037793570000002</v>
      </c>
      <c r="I315" s="80">
        <f t="shared" si="76"/>
        <v>0</v>
      </c>
      <c r="J315" s="80">
        <f t="shared" si="76"/>
        <v>2.1315259200000001</v>
      </c>
      <c r="K315" s="80">
        <f t="shared" si="76"/>
        <v>0</v>
      </c>
      <c r="L315" s="80">
        <f t="shared" si="76"/>
        <v>16.90626765</v>
      </c>
      <c r="M315" s="80">
        <f t="shared" si="76"/>
        <v>8.58</v>
      </c>
      <c r="N315" s="80">
        <f t="shared" si="76"/>
        <v>0</v>
      </c>
      <c r="O315" s="80">
        <f t="shared" si="76"/>
        <v>15.409999999999998</v>
      </c>
      <c r="P315" s="80">
        <f t="shared" si="76"/>
        <v>0</v>
      </c>
      <c r="Q315" s="80">
        <f t="shared" si="76"/>
        <v>59.506022870000002</v>
      </c>
      <c r="R315" s="80">
        <f t="shared" si="76"/>
        <v>10.111072700000001</v>
      </c>
      <c r="S315" s="81">
        <v>1</v>
      </c>
      <c r="T315" s="27" t="s">
        <v>32</v>
      </c>
      <c r="U315" s="1"/>
      <c r="W315" s="3"/>
      <c r="X315" s="3"/>
      <c r="Y315" s="3"/>
      <c r="Z315" s="3"/>
      <c r="AD315" s="1"/>
      <c r="AE315" s="1"/>
    </row>
    <row r="316" spans="1:34" ht="63" customHeight="1" x14ac:dyDescent="0.25">
      <c r="A316" s="23" t="s">
        <v>670</v>
      </c>
      <c r="B316" s="24" t="s">
        <v>64</v>
      </c>
      <c r="C316" s="25" t="s">
        <v>31</v>
      </c>
      <c r="D316" s="80">
        <v>0</v>
      </c>
      <c r="E316" s="80">
        <v>0</v>
      </c>
      <c r="F316" s="80">
        <v>0</v>
      </c>
      <c r="G316" s="80">
        <v>0</v>
      </c>
      <c r="H316" s="80">
        <v>0</v>
      </c>
      <c r="I316" s="80">
        <v>0</v>
      </c>
      <c r="J316" s="80">
        <v>0</v>
      </c>
      <c r="K316" s="80">
        <v>0</v>
      </c>
      <c r="L316" s="80">
        <v>0</v>
      </c>
      <c r="M316" s="80">
        <v>0</v>
      </c>
      <c r="N316" s="80">
        <v>0</v>
      </c>
      <c r="O316" s="80">
        <v>0</v>
      </c>
      <c r="P316" s="80">
        <v>0</v>
      </c>
      <c r="Q316" s="80">
        <v>0</v>
      </c>
      <c r="R316" s="80">
        <v>0</v>
      </c>
      <c r="S316" s="81">
        <v>0</v>
      </c>
      <c r="T316" s="27" t="s">
        <v>32</v>
      </c>
      <c r="U316" s="1"/>
      <c r="W316" s="3"/>
      <c r="X316" s="3"/>
      <c r="Y316" s="3"/>
      <c r="Z316" s="3"/>
      <c r="AD316" s="1"/>
      <c r="AE316" s="1"/>
    </row>
    <row r="317" spans="1:34" ht="78.75" customHeight="1" x14ac:dyDescent="0.25">
      <c r="A317" s="23" t="s">
        <v>671</v>
      </c>
      <c r="B317" s="24" t="s">
        <v>66</v>
      </c>
      <c r="C317" s="25" t="s">
        <v>31</v>
      </c>
      <c r="D317" s="80">
        <f t="shared" ref="D317:R317" si="77">SUM(D318:D318)</f>
        <v>0</v>
      </c>
      <c r="E317" s="80">
        <f t="shared" si="77"/>
        <v>0</v>
      </c>
      <c r="F317" s="80">
        <f t="shared" si="77"/>
        <v>0</v>
      </c>
      <c r="G317" s="80">
        <f t="shared" si="77"/>
        <v>0</v>
      </c>
      <c r="H317" s="80">
        <f t="shared" si="77"/>
        <v>0.82180704000000004</v>
      </c>
      <c r="I317" s="80">
        <f t="shared" si="77"/>
        <v>0</v>
      </c>
      <c r="J317" s="80">
        <f t="shared" si="77"/>
        <v>0.82180704000000004</v>
      </c>
      <c r="K317" s="80">
        <f t="shared" si="77"/>
        <v>0</v>
      </c>
      <c r="L317" s="80">
        <f t="shared" si="77"/>
        <v>0</v>
      </c>
      <c r="M317" s="80">
        <f t="shared" si="77"/>
        <v>0</v>
      </c>
      <c r="N317" s="80">
        <f t="shared" si="77"/>
        <v>0</v>
      </c>
      <c r="O317" s="80">
        <f t="shared" si="77"/>
        <v>0</v>
      </c>
      <c r="P317" s="80">
        <f t="shared" si="77"/>
        <v>0</v>
      </c>
      <c r="Q317" s="80">
        <f t="shared" si="77"/>
        <v>0</v>
      </c>
      <c r="R317" s="80">
        <f t="shared" si="77"/>
        <v>0</v>
      </c>
      <c r="S317" s="81">
        <v>0</v>
      </c>
      <c r="T317" s="27" t="s">
        <v>32</v>
      </c>
      <c r="U317" s="1"/>
      <c r="W317" s="3"/>
      <c r="X317" s="3"/>
      <c r="Y317" s="3"/>
      <c r="Z317" s="3"/>
      <c r="AD317" s="1"/>
      <c r="AE317" s="1"/>
    </row>
    <row r="318" spans="1:34" ht="63" customHeight="1" x14ac:dyDescent="0.25">
      <c r="A318" s="28" t="s">
        <v>671</v>
      </c>
      <c r="B318" s="38" t="s">
        <v>672</v>
      </c>
      <c r="C318" s="39" t="s">
        <v>673</v>
      </c>
      <c r="D318" s="46" t="s">
        <v>32</v>
      </c>
      <c r="E318" s="46" t="s">
        <v>32</v>
      </c>
      <c r="F318" s="46" t="s">
        <v>32</v>
      </c>
      <c r="G318" s="46" t="s">
        <v>32</v>
      </c>
      <c r="H318" s="46">
        <f>J318+L318+N318+P318</f>
        <v>0.82180704000000004</v>
      </c>
      <c r="I318" s="46" t="s">
        <v>32</v>
      </c>
      <c r="J318" s="46">
        <v>0.82180704000000004</v>
      </c>
      <c r="K318" s="46" t="s">
        <v>32</v>
      </c>
      <c r="L318" s="46">
        <v>0</v>
      </c>
      <c r="M318" s="46" t="s">
        <v>32</v>
      </c>
      <c r="N318" s="46">
        <v>0</v>
      </c>
      <c r="O318" s="88" t="s">
        <v>32</v>
      </c>
      <c r="P318" s="46">
        <v>0</v>
      </c>
      <c r="Q318" s="46" t="s">
        <v>32</v>
      </c>
      <c r="R318" s="46" t="s">
        <v>32</v>
      </c>
      <c r="S318" s="87" t="s">
        <v>32</v>
      </c>
      <c r="T318" s="30" t="s">
        <v>674</v>
      </c>
      <c r="W318" s="3"/>
      <c r="X318" s="3"/>
      <c r="Y318" s="3"/>
      <c r="Z318" s="3"/>
      <c r="AD318" s="1"/>
      <c r="AE318" s="1"/>
    </row>
    <row r="319" spans="1:34" ht="63" customHeight="1" x14ac:dyDescent="0.25">
      <c r="A319" s="20" t="s">
        <v>676</v>
      </c>
      <c r="B319" s="21" t="s">
        <v>68</v>
      </c>
      <c r="C319" s="22" t="s">
        <v>31</v>
      </c>
      <c r="D319" s="77">
        <v>0</v>
      </c>
      <c r="E319" s="77">
        <v>0</v>
      </c>
      <c r="F319" s="77">
        <v>0</v>
      </c>
      <c r="G319" s="77">
        <v>0</v>
      </c>
      <c r="H319" s="77">
        <v>0</v>
      </c>
      <c r="I319" s="77">
        <v>0</v>
      </c>
      <c r="J319" s="77">
        <v>0</v>
      </c>
      <c r="K319" s="77">
        <v>0</v>
      </c>
      <c r="L319" s="77">
        <v>0</v>
      </c>
      <c r="M319" s="77">
        <v>0</v>
      </c>
      <c r="N319" s="77">
        <v>0</v>
      </c>
      <c r="O319" s="77">
        <v>0</v>
      </c>
      <c r="P319" s="77">
        <v>0</v>
      </c>
      <c r="Q319" s="77">
        <v>0</v>
      </c>
      <c r="R319" s="77">
        <v>0</v>
      </c>
      <c r="S319" s="81">
        <v>0</v>
      </c>
      <c r="T319" s="63" t="s">
        <v>32</v>
      </c>
      <c r="U319" s="1"/>
      <c r="W319" s="3"/>
      <c r="X319" s="3"/>
      <c r="Y319" s="3"/>
      <c r="Z319" s="3"/>
      <c r="AD319" s="1"/>
      <c r="AE319" s="1"/>
    </row>
    <row r="320" spans="1:34" ht="78.75" customHeight="1" x14ac:dyDescent="0.25">
      <c r="A320" s="23" t="s">
        <v>677</v>
      </c>
      <c r="B320" s="24" t="s">
        <v>70</v>
      </c>
      <c r="C320" s="25" t="s">
        <v>31</v>
      </c>
      <c r="D320" s="80">
        <v>0</v>
      </c>
      <c r="E320" s="80">
        <v>0</v>
      </c>
      <c r="F320" s="80">
        <v>0</v>
      </c>
      <c r="G320" s="80">
        <v>0</v>
      </c>
      <c r="H320" s="80">
        <v>0</v>
      </c>
      <c r="I320" s="80">
        <v>0</v>
      </c>
      <c r="J320" s="80">
        <v>0</v>
      </c>
      <c r="K320" s="80">
        <v>0</v>
      </c>
      <c r="L320" s="80">
        <v>0</v>
      </c>
      <c r="M320" s="80">
        <v>0</v>
      </c>
      <c r="N320" s="80">
        <v>0</v>
      </c>
      <c r="O320" s="80">
        <v>0</v>
      </c>
      <c r="P320" s="80">
        <v>0</v>
      </c>
      <c r="Q320" s="80">
        <v>0</v>
      </c>
      <c r="R320" s="80">
        <v>0</v>
      </c>
      <c r="S320" s="81">
        <v>0</v>
      </c>
      <c r="T320" s="27" t="s">
        <v>32</v>
      </c>
      <c r="U320" s="1"/>
      <c r="W320" s="3"/>
      <c r="X320" s="3"/>
      <c r="Y320" s="3"/>
      <c r="Z320" s="3"/>
      <c r="AD320" s="1"/>
      <c r="AE320" s="1"/>
    </row>
    <row r="321" spans="1:31" ht="78.75" customHeight="1" x14ac:dyDescent="0.25">
      <c r="A321" s="23" t="s">
        <v>678</v>
      </c>
      <c r="B321" s="24" t="s">
        <v>72</v>
      </c>
      <c r="C321" s="25" t="s">
        <v>31</v>
      </c>
      <c r="D321" s="80">
        <f t="shared" ref="D321:R321" si="78">SUM(D322:D324)</f>
        <v>76.53</v>
      </c>
      <c r="E321" s="80">
        <f t="shared" si="78"/>
        <v>6.9129044300000011</v>
      </c>
      <c r="F321" s="80">
        <f t="shared" si="78"/>
        <v>69.617095570000004</v>
      </c>
      <c r="G321" s="80">
        <f t="shared" si="78"/>
        <v>23.99</v>
      </c>
      <c r="H321" s="80">
        <f t="shared" si="78"/>
        <v>18.215986530000002</v>
      </c>
      <c r="I321" s="80">
        <f t="shared" si="78"/>
        <v>0</v>
      </c>
      <c r="J321" s="80">
        <f t="shared" si="78"/>
        <v>1.3097188800000001</v>
      </c>
      <c r="K321" s="80">
        <f t="shared" si="78"/>
        <v>0</v>
      </c>
      <c r="L321" s="80">
        <f t="shared" si="78"/>
        <v>16.90626765</v>
      </c>
      <c r="M321" s="80">
        <f t="shared" si="78"/>
        <v>8.58</v>
      </c>
      <c r="N321" s="80">
        <f t="shared" si="78"/>
        <v>0</v>
      </c>
      <c r="O321" s="80">
        <f t="shared" si="78"/>
        <v>15.409999999999998</v>
      </c>
      <c r="P321" s="80">
        <f t="shared" si="78"/>
        <v>0</v>
      </c>
      <c r="Q321" s="80">
        <f t="shared" si="78"/>
        <v>59.506022870000002</v>
      </c>
      <c r="R321" s="80">
        <f t="shared" si="78"/>
        <v>10.111072700000001</v>
      </c>
      <c r="S321" s="81">
        <v>1</v>
      </c>
      <c r="T321" s="27" t="s">
        <v>32</v>
      </c>
      <c r="U321" s="1"/>
      <c r="W321" s="3"/>
      <c r="X321" s="3"/>
      <c r="Y321" s="3"/>
      <c r="Z321" s="3"/>
      <c r="AD321" s="1"/>
      <c r="AE321" s="1"/>
    </row>
    <row r="322" spans="1:31" ht="159.75" customHeight="1" x14ac:dyDescent="0.25">
      <c r="A322" s="28" t="s">
        <v>678</v>
      </c>
      <c r="B322" s="38" t="s">
        <v>679</v>
      </c>
      <c r="C322" s="39" t="s">
        <v>680</v>
      </c>
      <c r="D322" s="46">
        <v>76.53</v>
      </c>
      <c r="E322" s="46">
        <v>6.9129044300000011</v>
      </c>
      <c r="F322" s="46">
        <f>D322-E322</f>
        <v>69.617095570000004</v>
      </c>
      <c r="G322" s="46">
        <f>I322+K322+M322+O322</f>
        <v>23.99</v>
      </c>
      <c r="H322" s="46">
        <f>J322+L322+N322+P322</f>
        <v>10.111072700000001</v>
      </c>
      <c r="I322" s="46">
        <v>0</v>
      </c>
      <c r="J322" s="46">
        <v>0</v>
      </c>
      <c r="K322" s="46">
        <v>0</v>
      </c>
      <c r="L322" s="46">
        <v>10.111072700000001</v>
      </c>
      <c r="M322" s="46">
        <v>8.58</v>
      </c>
      <c r="N322" s="46">
        <v>0</v>
      </c>
      <c r="O322" s="46">
        <v>15.409999999999998</v>
      </c>
      <c r="P322" s="46">
        <v>0</v>
      </c>
      <c r="Q322" s="46">
        <f>F322-H322</f>
        <v>59.506022870000002</v>
      </c>
      <c r="R322" s="46">
        <f>H322-(I322+K322)</f>
        <v>10.111072700000001</v>
      </c>
      <c r="S322" s="86">
        <v>1</v>
      </c>
      <c r="T322" s="30" t="s">
        <v>681</v>
      </c>
      <c r="W322" s="3"/>
      <c r="X322" s="3"/>
      <c r="Y322" s="3"/>
      <c r="Z322" s="3"/>
      <c r="AD322" s="1"/>
      <c r="AE322" s="1"/>
    </row>
    <row r="323" spans="1:31" ht="105.75" customHeight="1" x14ac:dyDescent="0.25">
      <c r="A323" s="28" t="s">
        <v>678</v>
      </c>
      <c r="B323" s="38" t="s">
        <v>682</v>
      </c>
      <c r="C323" s="39" t="s">
        <v>683</v>
      </c>
      <c r="D323" s="46" t="s">
        <v>32</v>
      </c>
      <c r="E323" s="46" t="s">
        <v>32</v>
      </c>
      <c r="F323" s="46" t="s">
        <v>32</v>
      </c>
      <c r="G323" s="46" t="s">
        <v>32</v>
      </c>
      <c r="H323" s="46">
        <f>J323+L323+N323+P323</f>
        <v>6.79519495</v>
      </c>
      <c r="I323" s="46" t="s">
        <v>32</v>
      </c>
      <c r="J323" s="46">
        <v>0</v>
      </c>
      <c r="K323" s="46" t="s">
        <v>32</v>
      </c>
      <c r="L323" s="46">
        <v>6.79519495</v>
      </c>
      <c r="M323" s="46" t="s">
        <v>32</v>
      </c>
      <c r="N323" s="46">
        <v>0</v>
      </c>
      <c r="O323" s="46" t="s">
        <v>32</v>
      </c>
      <c r="P323" s="46">
        <v>0</v>
      </c>
      <c r="Q323" s="46" t="s">
        <v>32</v>
      </c>
      <c r="R323" s="46" t="s">
        <v>32</v>
      </c>
      <c r="S323" s="86" t="s">
        <v>32</v>
      </c>
      <c r="T323" s="30" t="s">
        <v>675</v>
      </c>
      <c r="W323" s="3"/>
      <c r="X323" s="3"/>
      <c r="Y323" s="3"/>
      <c r="Z323" s="3"/>
      <c r="AD323" s="1"/>
      <c r="AE323" s="1"/>
    </row>
    <row r="324" spans="1:31" ht="63" customHeight="1" x14ac:dyDescent="0.25">
      <c r="A324" s="28" t="s">
        <v>678</v>
      </c>
      <c r="B324" s="38" t="s">
        <v>684</v>
      </c>
      <c r="C324" s="39" t="s">
        <v>685</v>
      </c>
      <c r="D324" s="46" t="s">
        <v>32</v>
      </c>
      <c r="E324" s="46" t="s">
        <v>32</v>
      </c>
      <c r="F324" s="46" t="s">
        <v>32</v>
      </c>
      <c r="G324" s="46" t="s">
        <v>32</v>
      </c>
      <c r="H324" s="46">
        <f>J324+L324+N324+P324</f>
        <v>1.3097188800000001</v>
      </c>
      <c r="I324" s="46" t="s">
        <v>32</v>
      </c>
      <c r="J324" s="46">
        <v>1.3097188800000001</v>
      </c>
      <c r="K324" s="46" t="s">
        <v>32</v>
      </c>
      <c r="L324" s="46">
        <v>0</v>
      </c>
      <c r="M324" s="46" t="s">
        <v>32</v>
      </c>
      <c r="N324" s="46">
        <v>0</v>
      </c>
      <c r="O324" s="88" t="s">
        <v>32</v>
      </c>
      <c r="P324" s="46">
        <v>0</v>
      </c>
      <c r="Q324" s="46" t="s">
        <v>32</v>
      </c>
      <c r="R324" s="46" t="s">
        <v>32</v>
      </c>
      <c r="S324" s="87" t="s">
        <v>32</v>
      </c>
      <c r="T324" s="30" t="s">
        <v>686</v>
      </c>
      <c r="W324" s="3"/>
      <c r="X324" s="3"/>
      <c r="Y324" s="3"/>
      <c r="Z324" s="3"/>
      <c r="AD324" s="1"/>
      <c r="AE324" s="1"/>
    </row>
    <row r="325" spans="1:31" ht="31.5" customHeight="1" x14ac:dyDescent="0.25">
      <c r="A325" s="20" t="s">
        <v>687</v>
      </c>
      <c r="B325" s="21" t="s">
        <v>92</v>
      </c>
      <c r="C325" s="22" t="s">
        <v>31</v>
      </c>
      <c r="D325" s="77">
        <v>0</v>
      </c>
      <c r="E325" s="77">
        <v>0</v>
      </c>
      <c r="F325" s="77">
        <v>0</v>
      </c>
      <c r="G325" s="77">
        <v>0</v>
      </c>
      <c r="H325" s="77">
        <v>0</v>
      </c>
      <c r="I325" s="77">
        <v>0</v>
      </c>
      <c r="J325" s="77">
        <v>0</v>
      </c>
      <c r="K325" s="77">
        <v>0</v>
      </c>
      <c r="L325" s="77">
        <v>0</v>
      </c>
      <c r="M325" s="77">
        <v>0</v>
      </c>
      <c r="N325" s="77">
        <v>0</v>
      </c>
      <c r="O325" s="77">
        <v>0</v>
      </c>
      <c r="P325" s="77">
        <v>0</v>
      </c>
      <c r="Q325" s="77">
        <v>0</v>
      </c>
      <c r="R325" s="77">
        <v>0</v>
      </c>
      <c r="S325" s="81">
        <v>0</v>
      </c>
      <c r="T325" s="63" t="s">
        <v>32</v>
      </c>
      <c r="U325" s="1"/>
      <c r="W325" s="3"/>
      <c r="X325" s="3"/>
      <c r="Y325" s="3"/>
      <c r="Z325" s="3"/>
      <c r="AD325" s="1"/>
      <c r="AE325" s="1"/>
    </row>
    <row r="326" spans="1:31" ht="47.25" customHeight="1" x14ac:dyDescent="0.25">
      <c r="A326" s="23" t="s">
        <v>688</v>
      </c>
      <c r="B326" s="24" t="s">
        <v>94</v>
      </c>
      <c r="C326" s="25" t="s">
        <v>31</v>
      </c>
      <c r="D326" s="80">
        <f t="shared" ref="D326:R326" si="79">D327+D330+D331+D333</f>
        <v>59.429851151999998</v>
      </c>
      <c r="E326" s="80">
        <f t="shared" si="79"/>
        <v>0</v>
      </c>
      <c r="F326" s="80">
        <f t="shared" si="79"/>
        <v>59.429851151999998</v>
      </c>
      <c r="G326" s="80">
        <f t="shared" si="79"/>
        <v>30.410851151999999</v>
      </c>
      <c r="H326" s="80">
        <f t="shared" si="79"/>
        <v>2.8208354900000003</v>
      </c>
      <c r="I326" s="80">
        <f t="shared" si="79"/>
        <v>0</v>
      </c>
      <c r="J326" s="80">
        <f t="shared" si="79"/>
        <v>1.6909095700000001</v>
      </c>
      <c r="K326" s="80">
        <f t="shared" si="79"/>
        <v>0</v>
      </c>
      <c r="L326" s="80">
        <f t="shared" si="79"/>
        <v>1.12992592</v>
      </c>
      <c r="M326" s="80">
        <f t="shared" si="79"/>
        <v>0</v>
      </c>
      <c r="N326" s="80">
        <f t="shared" si="79"/>
        <v>0</v>
      </c>
      <c r="O326" s="80">
        <f t="shared" si="79"/>
        <v>30.410851151999999</v>
      </c>
      <c r="P326" s="80">
        <f t="shared" si="79"/>
        <v>0</v>
      </c>
      <c r="Q326" s="80">
        <f t="shared" si="79"/>
        <v>58.652108751999997</v>
      </c>
      <c r="R326" s="80">
        <f t="shared" si="79"/>
        <v>0.77774239999999994</v>
      </c>
      <c r="S326" s="81">
        <v>1</v>
      </c>
      <c r="T326" s="27" t="s">
        <v>32</v>
      </c>
      <c r="U326" s="1"/>
      <c r="W326" s="3"/>
      <c r="X326" s="3"/>
      <c r="Y326" s="3"/>
      <c r="Z326" s="3"/>
      <c r="AD326" s="1"/>
      <c r="AE326" s="1"/>
    </row>
    <row r="327" spans="1:31" ht="31.5" customHeight="1" x14ac:dyDescent="0.25">
      <c r="A327" s="23" t="s">
        <v>689</v>
      </c>
      <c r="B327" s="24" t="s">
        <v>96</v>
      </c>
      <c r="C327" s="25" t="s">
        <v>31</v>
      </c>
      <c r="D327" s="80">
        <f t="shared" ref="D327:R327" si="80">SUM(D328:D329)</f>
        <v>11.82</v>
      </c>
      <c r="E327" s="80">
        <f t="shared" si="80"/>
        <v>0</v>
      </c>
      <c r="F327" s="80">
        <f t="shared" si="80"/>
        <v>11.82</v>
      </c>
      <c r="G327" s="80">
        <f t="shared" si="80"/>
        <v>2.4</v>
      </c>
      <c r="H327" s="80">
        <f t="shared" si="80"/>
        <v>0.85091950999999999</v>
      </c>
      <c r="I327" s="80">
        <f t="shared" si="80"/>
        <v>0</v>
      </c>
      <c r="J327" s="80">
        <f t="shared" si="80"/>
        <v>0.65891951000000004</v>
      </c>
      <c r="K327" s="80">
        <f t="shared" si="80"/>
        <v>0</v>
      </c>
      <c r="L327" s="80">
        <f t="shared" si="80"/>
        <v>0.192</v>
      </c>
      <c r="M327" s="80">
        <f t="shared" si="80"/>
        <v>0</v>
      </c>
      <c r="N327" s="80">
        <f t="shared" si="80"/>
        <v>0</v>
      </c>
      <c r="O327" s="80">
        <f t="shared" si="80"/>
        <v>2.4</v>
      </c>
      <c r="P327" s="80">
        <f t="shared" si="80"/>
        <v>0</v>
      </c>
      <c r="Q327" s="80">
        <f t="shared" si="80"/>
        <v>11.628</v>
      </c>
      <c r="R327" s="80">
        <f t="shared" si="80"/>
        <v>0.192</v>
      </c>
      <c r="S327" s="81">
        <v>1</v>
      </c>
      <c r="T327" s="27" t="s">
        <v>32</v>
      </c>
      <c r="U327" s="1"/>
      <c r="W327" s="3"/>
      <c r="X327" s="3"/>
      <c r="Y327" s="3"/>
      <c r="Z327" s="3"/>
      <c r="AD327" s="1"/>
      <c r="AE327" s="1"/>
    </row>
    <row r="328" spans="1:31" ht="31.5" customHeight="1" x14ac:dyDescent="0.25">
      <c r="A328" s="28" t="s">
        <v>689</v>
      </c>
      <c r="B328" s="38" t="s">
        <v>690</v>
      </c>
      <c r="C328" s="39" t="s">
        <v>691</v>
      </c>
      <c r="D328" s="46">
        <v>11.82</v>
      </c>
      <c r="E328" s="46">
        <v>0</v>
      </c>
      <c r="F328" s="46">
        <f>D328-E328</f>
        <v>11.82</v>
      </c>
      <c r="G328" s="46">
        <f>I328+K328+M328+O328</f>
        <v>2.4</v>
      </c>
      <c r="H328" s="46">
        <f>J328+L328+N328+P328</f>
        <v>0.192</v>
      </c>
      <c r="I328" s="46">
        <v>0</v>
      </c>
      <c r="J328" s="46">
        <v>0</v>
      </c>
      <c r="K328" s="46">
        <v>0</v>
      </c>
      <c r="L328" s="46">
        <v>0.192</v>
      </c>
      <c r="M328" s="46">
        <v>0</v>
      </c>
      <c r="N328" s="46">
        <v>0</v>
      </c>
      <c r="O328" s="46">
        <v>2.4</v>
      </c>
      <c r="P328" s="46">
        <v>0</v>
      </c>
      <c r="Q328" s="46">
        <f>F328-H328</f>
        <v>11.628</v>
      </c>
      <c r="R328" s="46">
        <f>H328-(I328+K328)</f>
        <v>0.192</v>
      </c>
      <c r="S328" s="86">
        <v>1</v>
      </c>
      <c r="T328" s="30" t="s">
        <v>453</v>
      </c>
      <c r="W328" s="3"/>
      <c r="X328" s="3"/>
      <c r="Y328" s="3"/>
      <c r="Z328" s="3"/>
      <c r="AD328" s="1"/>
      <c r="AE328" s="1"/>
    </row>
    <row r="329" spans="1:31" ht="31.5" customHeight="1" x14ac:dyDescent="0.25">
      <c r="A329" s="89" t="s">
        <v>689</v>
      </c>
      <c r="B329" s="103" t="s">
        <v>692</v>
      </c>
      <c r="C329" s="44" t="s">
        <v>693</v>
      </c>
      <c r="D329" s="85" t="s">
        <v>32</v>
      </c>
      <c r="E329" s="85" t="s">
        <v>32</v>
      </c>
      <c r="F329" s="85" t="s">
        <v>32</v>
      </c>
      <c r="G329" s="85" t="s">
        <v>32</v>
      </c>
      <c r="H329" s="46">
        <f>J329+L329+N329+P329</f>
        <v>0.65891951000000004</v>
      </c>
      <c r="I329" s="46" t="s">
        <v>32</v>
      </c>
      <c r="J329" s="46">
        <v>0.65891951000000004</v>
      </c>
      <c r="K329" s="46" t="s">
        <v>32</v>
      </c>
      <c r="L329" s="46">
        <v>0</v>
      </c>
      <c r="M329" s="46" t="s">
        <v>32</v>
      </c>
      <c r="N329" s="46">
        <v>0</v>
      </c>
      <c r="O329" s="46" t="s">
        <v>32</v>
      </c>
      <c r="P329" s="46">
        <v>0</v>
      </c>
      <c r="Q329" s="46" t="s">
        <v>32</v>
      </c>
      <c r="R329" s="46" t="s">
        <v>32</v>
      </c>
      <c r="S329" s="104" t="s">
        <v>32</v>
      </c>
      <c r="T329" s="46" t="s">
        <v>332</v>
      </c>
      <c r="W329" s="3"/>
      <c r="X329" s="3"/>
      <c r="Y329" s="3"/>
      <c r="Z329" s="3"/>
      <c r="AD329" s="1"/>
      <c r="AE329" s="1"/>
    </row>
    <row r="330" spans="1:31" ht="15.75" customHeight="1" x14ac:dyDescent="0.25">
      <c r="A330" s="20" t="s">
        <v>694</v>
      </c>
      <c r="B330" s="21" t="s">
        <v>109</v>
      </c>
      <c r="C330" s="22" t="s">
        <v>31</v>
      </c>
      <c r="D330" s="77">
        <v>0</v>
      </c>
      <c r="E330" s="77">
        <v>0</v>
      </c>
      <c r="F330" s="77">
        <v>0</v>
      </c>
      <c r="G330" s="77">
        <v>0</v>
      </c>
      <c r="H330" s="77">
        <v>0</v>
      </c>
      <c r="I330" s="77">
        <v>0</v>
      </c>
      <c r="J330" s="77">
        <v>0</v>
      </c>
      <c r="K330" s="77">
        <v>0</v>
      </c>
      <c r="L330" s="77">
        <v>0</v>
      </c>
      <c r="M330" s="77">
        <v>0</v>
      </c>
      <c r="N330" s="77">
        <v>0</v>
      </c>
      <c r="O330" s="77">
        <v>0</v>
      </c>
      <c r="P330" s="77">
        <v>0</v>
      </c>
      <c r="Q330" s="77">
        <v>0</v>
      </c>
      <c r="R330" s="77">
        <v>0</v>
      </c>
      <c r="S330" s="81">
        <v>0</v>
      </c>
      <c r="T330" s="63" t="s">
        <v>32</v>
      </c>
      <c r="U330" s="1"/>
      <c r="W330" s="3"/>
      <c r="X330" s="3"/>
      <c r="Y330" s="3"/>
      <c r="Z330" s="3"/>
      <c r="AD330" s="1"/>
      <c r="AE330" s="1"/>
    </row>
    <row r="331" spans="1:31" ht="15.75" customHeight="1" x14ac:dyDescent="0.25">
      <c r="A331" s="23" t="s">
        <v>695</v>
      </c>
      <c r="B331" s="24" t="s">
        <v>116</v>
      </c>
      <c r="C331" s="25" t="s">
        <v>31</v>
      </c>
      <c r="D331" s="80">
        <f t="shared" ref="D331:R331" si="81">SUM(D332:D332)</f>
        <v>0</v>
      </c>
      <c r="E331" s="80">
        <f t="shared" si="81"/>
        <v>0</v>
      </c>
      <c r="F331" s="80">
        <f t="shared" si="81"/>
        <v>0</v>
      </c>
      <c r="G331" s="80">
        <f t="shared" si="81"/>
        <v>0</v>
      </c>
      <c r="H331" s="80">
        <f t="shared" si="81"/>
        <v>0.96067599999999997</v>
      </c>
      <c r="I331" s="80">
        <f t="shared" si="81"/>
        <v>0</v>
      </c>
      <c r="J331" s="80">
        <f t="shared" si="81"/>
        <v>2.2750079999999999E-2</v>
      </c>
      <c r="K331" s="80">
        <f t="shared" si="81"/>
        <v>0</v>
      </c>
      <c r="L331" s="80">
        <f t="shared" si="81"/>
        <v>0.93792591999999997</v>
      </c>
      <c r="M331" s="80">
        <f t="shared" si="81"/>
        <v>0</v>
      </c>
      <c r="N331" s="80">
        <f t="shared" si="81"/>
        <v>0</v>
      </c>
      <c r="O331" s="80">
        <f t="shared" si="81"/>
        <v>0</v>
      </c>
      <c r="P331" s="80">
        <f t="shared" si="81"/>
        <v>0</v>
      </c>
      <c r="Q331" s="80">
        <f t="shared" si="81"/>
        <v>0</v>
      </c>
      <c r="R331" s="80">
        <f t="shared" si="81"/>
        <v>0</v>
      </c>
      <c r="S331" s="81">
        <v>0</v>
      </c>
      <c r="T331" s="27" t="s">
        <v>32</v>
      </c>
      <c r="U331" s="1"/>
      <c r="W331" s="3"/>
      <c r="X331" s="3"/>
      <c r="Y331" s="3"/>
      <c r="Z331" s="3"/>
      <c r="AD331" s="1"/>
      <c r="AE331" s="1"/>
    </row>
    <row r="332" spans="1:31" ht="47.25" customHeight="1" x14ac:dyDescent="0.25">
      <c r="A332" s="28" t="s">
        <v>695</v>
      </c>
      <c r="B332" s="38" t="s">
        <v>696</v>
      </c>
      <c r="C332" s="39" t="s">
        <v>697</v>
      </c>
      <c r="D332" s="46" t="s">
        <v>32</v>
      </c>
      <c r="E332" s="46" t="s">
        <v>32</v>
      </c>
      <c r="F332" s="46" t="s">
        <v>32</v>
      </c>
      <c r="G332" s="46" t="s">
        <v>32</v>
      </c>
      <c r="H332" s="46">
        <f>J332+L332+N332+P332</f>
        <v>0.96067599999999997</v>
      </c>
      <c r="I332" s="46" t="s">
        <v>32</v>
      </c>
      <c r="J332" s="46">
        <v>2.2750079999999999E-2</v>
      </c>
      <c r="K332" s="46" t="s">
        <v>32</v>
      </c>
      <c r="L332" s="46">
        <v>0.93792591999999997</v>
      </c>
      <c r="M332" s="46" t="s">
        <v>32</v>
      </c>
      <c r="N332" s="46">
        <v>0</v>
      </c>
      <c r="O332" s="88" t="s">
        <v>32</v>
      </c>
      <c r="P332" s="46">
        <v>0</v>
      </c>
      <c r="Q332" s="46" t="s">
        <v>32</v>
      </c>
      <c r="R332" s="46" t="s">
        <v>32</v>
      </c>
      <c r="S332" s="87" t="s">
        <v>32</v>
      </c>
      <c r="T332" s="30" t="s">
        <v>120</v>
      </c>
      <c r="W332" s="3"/>
      <c r="X332" s="3"/>
      <c r="Y332" s="3"/>
      <c r="Z332" s="3"/>
      <c r="AD332" s="1"/>
      <c r="AE332" s="1"/>
    </row>
    <row r="333" spans="1:31" ht="31.5" customHeight="1" x14ac:dyDescent="0.25">
      <c r="A333" s="20" t="s">
        <v>698</v>
      </c>
      <c r="B333" s="21" t="s">
        <v>122</v>
      </c>
      <c r="C333" s="22" t="s">
        <v>31</v>
      </c>
      <c r="D333" s="77">
        <f t="shared" ref="D333:R333" si="82">SUM(D334:D337)</f>
        <v>47.609851151999997</v>
      </c>
      <c r="E333" s="77">
        <f t="shared" si="82"/>
        <v>0</v>
      </c>
      <c r="F333" s="77">
        <f t="shared" si="82"/>
        <v>47.609851151999997</v>
      </c>
      <c r="G333" s="77">
        <f t="shared" si="82"/>
        <v>28.010851152000001</v>
      </c>
      <c r="H333" s="77">
        <f t="shared" si="82"/>
        <v>1.00923998</v>
      </c>
      <c r="I333" s="77">
        <f t="shared" si="82"/>
        <v>0</v>
      </c>
      <c r="J333" s="77">
        <f t="shared" si="82"/>
        <v>1.00923998</v>
      </c>
      <c r="K333" s="77">
        <f t="shared" si="82"/>
        <v>0</v>
      </c>
      <c r="L333" s="77">
        <f t="shared" si="82"/>
        <v>0</v>
      </c>
      <c r="M333" s="77">
        <f t="shared" si="82"/>
        <v>0</v>
      </c>
      <c r="N333" s="77">
        <f t="shared" si="82"/>
        <v>0</v>
      </c>
      <c r="O333" s="77">
        <f t="shared" si="82"/>
        <v>28.010851152000001</v>
      </c>
      <c r="P333" s="77">
        <f t="shared" si="82"/>
        <v>0</v>
      </c>
      <c r="Q333" s="77">
        <f t="shared" si="82"/>
        <v>47.024108751999997</v>
      </c>
      <c r="R333" s="77">
        <f t="shared" si="82"/>
        <v>0.5857424</v>
      </c>
      <c r="S333" s="81">
        <v>1</v>
      </c>
      <c r="T333" s="63" t="s">
        <v>32</v>
      </c>
      <c r="U333" s="1"/>
      <c r="W333" s="3"/>
      <c r="X333" s="3"/>
      <c r="Y333" s="3"/>
      <c r="Z333" s="3"/>
      <c r="AD333" s="1"/>
      <c r="AE333" s="1"/>
    </row>
    <row r="334" spans="1:31" ht="31.5" customHeight="1" x14ac:dyDescent="0.25">
      <c r="A334" s="28" t="s">
        <v>698</v>
      </c>
      <c r="B334" s="29" t="s">
        <v>699</v>
      </c>
      <c r="C334" s="32" t="s">
        <v>700</v>
      </c>
      <c r="D334" s="46">
        <v>33.859851151999997</v>
      </c>
      <c r="E334" s="46">
        <v>0</v>
      </c>
      <c r="F334" s="46">
        <f>D334-E334</f>
        <v>33.859851151999997</v>
      </c>
      <c r="G334" s="46">
        <f>I334+K334+M334+O334</f>
        <v>25.010851152000001</v>
      </c>
      <c r="H334" s="46">
        <f>J334+L334+N334+P334</f>
        <v>0</v>
      </c>
      <c r="I334" s="46">
        <v>0</v>
      </c>
      <c r="J334" s="46">
        <v>0</v>
      </c>
      <c r="K334" s="46">
        <v>0</v>
      </c>
      <c r="L334" s="46">
        <v>0</v>
      </c>
      <c r="M334" s="46">
        <v>0</v>
      </c>
      <c r="N334" s="46">
        <v>0</v>
      </c>
      <c r="O334" s="46">
        <v>25.010851152000001</v>
      </c>
      <c r="P334" s="46">
        <v>0</v>
      </c>
      <c r="Q334" s="46">
        <f>F334-H334</f>
        <v>33.859851151999997</v>
      </c>
      <c r="R334" s="46">
        <f>H334-(I334+K334)</f>
        <v>0</v>
      </c>
      <c r="S334" s="86">
        <v>0</v>
      </c>
      <c r="T334" s="30" t="s">
        <v>32</v>
      </c>
      <c r="W334" s="3"/>
      <c r="X334" s="3"/>
      <c r="Y334" s="3"/>
      <c r="Z334" s="3"/>
      <c r="AD334" s="1"/>
      <c r="AE334" s="1"/>
    </row>
    <row r="335" spans="1:31" ht="40.5" customHeight="1" x14ac:dyDescent="0.25">
      <c r="A335" s="28" t="s">
        <v>698</v>
      </c>
      <c r="B335" s="29" t="s">
        <v>701</v>
      </c>
      <c r="C335" s="32" t="s">
        <v>702</v>
      </c>
      <c r="D335" s="85" t="s">
        <v>32</v>
      </c>
      <c r="E335" s="85" t="s">
        <v>32</v>
      </c>
      <c r="F335" s="85" t="s">
        <v>32</v>
      </c>
      <c r="G335" s="85" t="s">
        <v>32</v>
      </c>
      <c r="H335" s="46">
        <f>J335+L335+N335+P335</f>
        <v>0.40705725000000004</v>
      </c>
      <c r="I335" s="46" t="s">
        <v>32</v>
      </c>
      <c r="J335" s="46">
        <v>0.40705725000000004</v>
      </c>
      <c r="K335" s="46" t="s">
        <v>32</v>
      </c>
      <c r="L335" s="46">
        <v>0</v>
      </c>
      <c r="M335" s="46" t="s">
        <v>32</v>
      </c>
      <c r="N335" s="46">
        <v>0</v>
      </c>
      <c r="O335" s="46" t="s">
        <v>32</v>
      </c>
      <c r="P335" s="46">
        <v>0</v>
      </c>
      <c r="Q335" s="46" t="s">
        <v>32</v>
      </c>
      <c r="R335" s="46" t="s">
        <v>32</v>
      </c>
      <c r="S335" s="46" t="s">
        <v>32</v>
      </c>
      <c r="T335" s="46" t="s">
        <v>332</v>
      </c>
      <c r="W335" s="3"/>
      <c r="X335" s="3"/>
      <c r="Y335" s="3"/>
      <c r="Z335" s="3"/>
      <c r="AD335" s="1"/>
      <c r="AE335" s="1"/>
    </row>
    <row r="336" spans="1:31" ht="42.75" customHeight="1" x14ac:dyDescent="0.25">
      <c r="A336" s="28" t="s">
        <v>698</v>
      </c>
      <c r="B336" s="29" t="s">
        <v>703</v>
      </c>
      <c r="C336" s="32" t="s">
        <v>704</v>
      </c>
      <c r="D336" s="46">
        <v>13.75</v>
      </c>
      <c r="E336" s="40">
        <v>0</v>
      </c>
      <c r="F336" s="46">
        <f>D336-E336</f>
        <v>13.75</v>
      </c>
      <c r="G336" s="46">
        <f>I336+K336+M336+O336</f>
        <v>3</v>
      </c>
      <c r="H336" s="46">
        <f>J336+L336+N336+P336</f>
        <v>0.5857424</v>
      </c>
      <c r="I336" s="46">
        <v>0</v>
      </c>
      <c r="J336" s="46">
        <v>0.5857424</v>
      </c>
      <c r="K336" s="46">
        <v>0</v>
      </c>
      <c r="L336" s="46">
        <v>0</v>
      </c>
      <c r="M336" s="46">
        <v>0</v>
      </c>
      <c r="N336" s="46">
        <v>0</v>
      </c>
      <c r="O336" s="46">
        <v>3</v>
      </c>
      <c r="P336" s="46">
        <v>0</v>
      </c>
      <c r="Q336" s="46">
        <f>F336-H336</f>
        <v>13.164257599999999</v>
      </c>
      <c r="R336" s="46">
        <f>H336-(I336+K336)</f>
        <v>0.5857424</v>
      </c>
      <c r="S336" s="86">
        <v>1</v>
      </c>
      <c r="T336" s="30" t="s">
        <v>120</v>
      </c>
      <c r="W336" s="3"/>
      <c r="X336" s="3"/>
      <c r="Y336" s="3"/>
      <c r="Z336" s="3"/>
      <c r="AD336" s="1"/>
      <c r="AE336" s="1"/>
    </row>
    <row r="337" spans="1:31" ht="48" customHeight="1" x14ac:dyDescent="0.25">
      <c r="A337" s="28" t="s">
        <v>698</v>
      </c>
      <c r="B337" s="29" t="s">
        <v>705</v>
      </c>
      <c r="C337" s="32" t="s">
        <v>706</v>
      </c>
      <c r="D337" s="46" t="s">
        <v>32</v>
      </c>
      <c r="E337" s="40" t="s">
        <v>32</v>
      </c>
      <c r="F337" s="46" t="s">
        <v>32</v>
      </c>
      <c r="G337" s="46" t="s">
        <v>32</v>
      </c>
      <c r="H337" s="46">
        <f>J337+L337+N337+P337</f>
        <v>1.644033E-2</v>
      </c>
      <c r="I337" s="46" t="s">
        <v>32</v>
      </c>
      <c r="J337" s="46">
        <v>1.644033E-2</v>
      </c>
      <c r="K337" s="46" t="s">
        <v>32</v>
      </c>
      <c r="L337" s="46">
        <v>0</v>
      </c>
      <c r="M337" s="46" t="s">
        <v>32</v>
      </c>
      <c r="N337" s="46">
        <v>0</v>
      </c>
      <c r="O337" s="88" t="s">
        <v>32</v>
      </c>
      <c r="P337" s="46">
        <v>0</v>
      </c>
      <c r="Q337" s="46" t="s">
        <v>32</v>
      </c>
      <c r="R337" s="46" t="s">
        <v>32</v>
      </c>
      <c r="S337" s="87" t="s">
        <v>32</v>
      </c>
      <c r="T337" s="30" t="s">
        <v>120</v>
      </c>
      <c r="W337" s="3"/>
      <c r="X337" s="3"/>
      <c r="Y337" s="3"/>
      <c r="Z337" s="3"/>
      <c r="AD337" s="1"/>
      <c r="AE337" s="1"/>
    </row>
    <row r="338" spans="1:31" ht="31.5" customHeight="1" x14ac:dyDescent="0.25">
      <c r="A338" s="20" t="s">
        <v>707</v>
      </c>
      <c r="B338" s="21" t="s">
        <v>137</v>
      </c>
      <c r="C338" s="22" t="s">
        <v>31</v>
      </c>
      <c r="D338" s="77">
        <f t="shared" ref="D338:R338" si="83">D339+D344+D346+D347</f>
        <v>680.64615078480006</v>
      </c>
      <c r="E338" s="77">
        <f t="shared" si="83"/>
        <v>239.41339517</v>
      </c>
      <c r="F338" s="77">
        <f t="shared" si="83"/>
        <v>441.2327556148</v>
      </c>
      <c r="G338" s="77">
        <f t="shared" si="83"/>
        <v>103.93699334799997</v>
      </c>
      <c r="H338" s="77">
        <f t="shared" si="83"/>
        <v>113.51336104000001</v>
      </c>
      <c r="I338" s="77">
        <f t="shared" si="83"/>
        <v>4.5420000039999939</v>
      </c>
      <c r="J338" s="77">
        <f t="shared" si="83"/>
        <v>39.61253176000001</v>
      </c>
      <c r="K338" s="77">
        <f t="shared" si="83"/>
        <v>3.8848730540000003</v>
      </c>
      <c r="L338" s="77">
        <f t="shared" si="83"/>
        <v>73.900829280000011</v>
      </c>
      <c r="M338" s="77">
        <f t="shared" si="83"/>
        <v>12.587061974000001</v>
      </c>
      <c r="N338" s="77">
        <f t="shared" si="83"/>
        <v>0</v>
      </c>
      <c r="O338" s="77">
        <f t="shared" si="83"/>
        <v>82.923058315999995</v>
      </c>
      <c r="P338" s="77">
        <f t="shared" si="83"/>
        <v>0</v>
      </c>
      <c r="Q338" s="77">
        <f t="shared" si="83"/>
        <v>403.69891666479992</v>
      </c>
      <c r="R338" s="77">
        <f t="shared" si="83"/>
        <v>29.106965892000012</v>
      </c>
      <c r="S338" s="81">
        <f>R338/(I338+K338)</f>
        <v>3.4540648342112514</v>
      </c>
      <c r="T338" s="63" t="s">
        <v>32</v>
      </c>
      <c r="U338" s="1"/>
      <c r="W338" s="3"/>
      <c r="X338" s="3"/>
      <c r="Y338" s="3"/>
      <c r="Z338" s="3"/>
      <c r="AD338" s="1"/>
      <c r="AE338" s="1"/>
    </row>
    <row r="339" spans="1:31" ht="47.25" customHeight="1" x14ac:dyDescent="0.25">
      <c r="A339" s="23" t="s">
        <v>708</v>
      </c>
      <c r="B339" s="24" t="s">
        <v>139</v>
      </c>
      <c r="C339" s="25" t="s">
        <v>31</v>
      </c>
      <c r="D339" s="80">
        <f t="shared" ref="D339:R339" si="84">SUM(D340:D343)</f>
        <v>118.820336432</v>
      </c>
      <c r="E339" s="80">
        <f t="shared" si="84"/>
        <v>114.51208803</v>
      </c>
      <c r="F339" s="80">
        <f t="shared" si="84"/>
        <v>4.3082484020000038</v>
      </c>
      <c r="G339" s="80">
        <f t="shared" si="84"/>
        <v>4.5420000039999939</v>
      </c>
      <c r="H339" s="80">
        <f t="shared" si="84"/>
        <v>62.894699890000005</v>
      </c>
      <c r="I339" s="80">
        <f t="shared" si="84"/>
        <v>4.5420000039999939</v>
      </c>
      <c r="J339" s="80">
        <f t="shared" si="84"/>
        <v>2.8440457100000001</v>
      </c>
      <c r="K339" s="80">
        <f t="shared" si="84"/>
        <v>0</v>
      </c>
      <c r="L339" s="80">
        <f t="shared" si="84"/>
        <v>60.050654180000009</v>
      </c>
      <c r="M339" s="80">
        <f t="shared" si="84"/>
        <v>0</v>
      </c>
      <c r="N339" s="80">
        <f t="shared" si="84"/>
        <v>0</v>
      </c>
      <c r="O339" s="80">
        <f t="shared" si="84"/>
        <v>0</v>
      </c>
      <c r="P339" s="80">
        <f t="shared" si="84"/>
        <v>0</v>
      </c>
      <c r="Q339" s="80">
        <f t="shared" si="84"/>
        <v>-11.504758607999998</v>
      </c>
      <c r="R339" s="80">
        <f t="shared" si="84"/>
        <v>11.271007006000008</v>
      </c>
      <c r="S339" s="81">
        <f>R339/(I339+K339)</f>
        <v>2.4815074848247454</v>
      </c>
      <c r="T339" s="27" t="s">
        <v>32</v>
      </c>
      <c r="U339" s="1"/>
      <c r="W339" s="3"/>
      <c r="X339" s="3"/>
      <c r="Y339" s="3"/>
      <c r="Z339" s="3"/>
      <c r="AD339" s="1"/>
      <c r="AE339" s="1"/>
    </row>
    <row r="340" spans="1:31" ht="31.5" customHeight="1" x14ac:dyDescent="0.25">
      <c r="A340" s="28" t="s">
        <v>708</v>
      </c>
      <c r="B340" s="31" t="s">
        <v>709</v>
      </c>
      <c r="C340" s="30" t="s">
        <v>710</v>
      </c>
      <c r="D340" s="46">
        <v>118.820336432</v>
      </c>
      <c r="E340" s="40">
        <v>114.51208803</v>
      </c>
      <c r="F340" s="46">
        <f>D340-E340</f>
        <v>4.3082484020000038</v>
      </c>
      <c r="G340" s="46">
        <f>I340+K340+M340+O340</f>
        <v>4.5420000039999939</v>
      </c>
      <c r="H340" s="46">
        <f>J340+L340+N340+P340</f>
        <v>15.813007010000002</v>
      </c>
      <c r="I340" s="46">
        <v>4.5420000039999939</v>
      </c>
      <c r="J340" s="46">
        <v>2.5432273100000002</v>
      </c>
      <c r="K340" s="46">
        <v>0</v>
      </c>
      <c r="L340" s="46">
        <v>13.269779700000001</v>
      </c>
      <c r="M340" s="46">
        <v>0</v>
      </c>
      <c r="N340" s="46">
        <v>0</v>
      </c>
      <c r="O340" s="46">
        <v>0</v>
      </c>
      <c r="P340" s="46">
        <v>0</v>
      </c>
      <c r="Q340" s="46">
        <f>F340-H340</f>
        <v>-11.504758607999998</v>
      </c>
      <c r="R340" s="46">
        <f>H340-(I340+K340)</f>
        <v>11.271007006000008</v>
      </c>
      <c r="S340" s="86">
        <f>R340/(I340+K340)</f>
        <v>2.4815074848247454</v>
      </c>
      <c r="T340" s="30" t="s">
        <v>711</v>
      </c>
      <c r="W340" s="3"/>
      <c r="X340" s="3"/>
      <c r="Y340" s="3"/>
      <c r="Z340" s="3"/>
      <c r="AD340" s="1"/>
      <c r="AE340" s="1"/>
    </row>
    <row r="341" spans="1:31" ht="31.5" customHeight="1" x14ac:dyDescent="0.25">
      <c r="A341" s="89" t="s">
        <v>708</v>
      </c>
      <c r="B341" s="96" t="s">
        <v>712</v>
      </c>
      <c r="C341" s="49" t="s">
        <v>713</v>
      </c>
      <c r="D341" s="85" t="s">
        <v>32</v>
      </c>
      <c r="E341" s="85" t="s">
        <v>32</v>
      </c>
      <c r="F341" s="85" t="s">
        <v>32</v>
      </c>
      <c r="G341" s="85" t="s">
        <v>32</v>
      </c>
      <c r="H341" s="46">
        <f>J341+L341+N341+P341</f>
        <v>2.3615999999999997</v>
      </c>
      <c r="I341" s="46" t="s">
        <v>32</v>
      </c>
      <c r="J341" s="46">
        <v>2.3615999999999997</v>
      </c>
      <c r="K341" s="46" t="s">
        <v>32</v>
      </c>
      <c r="L341" s="46">
        <v>0</v>
      </c>
      <c r="M341" s="46" t="s">
        <v>32</v>
      </c>
      <c r="N341" s="46">
        <v>0</v>
      </c>
      <c r="O341" s="46" t="s">
        <v>32</v>
      </c>
      <c r="P341" s="46">
        <v>0</v>
      </c>
      <c r="Q341" s="46" t="s">
        <v>32</v>
      </c>
      <c r="R341" s="46" t="s">
        <v>32</v>
      </c>
      <c r="S341" s="46" t="s">
        <v>32</v>
      </c>
      <c r="T341" s="46" t="s">
        <v>332</v>
      </c>
      <c r="W341" s="3"/>
      <c r="X341" s="3"/>
      <c r="Y341" s="3"/>
      <c r="Z341" s="3"/>
      <c r="AD341" s="1"/>
      <c r="AE341" s="1"/>
    </row>
    <row r="342" spans="1:31" ht="31.5" customHeight="1" x14ac:dyDescent="0.25">
      <c r="A342" s="89" t="s">
        <v>708</v>
      </c>
      <c r="B342" s="96" t="s">
        <v>714</v>
      </c>
      <c r="C342" s="49" t="s">
        <v>715</v>
      </c>
      <c r="D342" s="85" t="s">
        <v>32</v>
      </c>
      <c r="E342" s="85" t="s">
        <v>32</v>
      </c>
      <c r="F342" s="85" t="s">
        <v>32</v>
      </c>
      <c r="G342" s="85" t="s">
        <v>32</v>
      </c>
      <c r="H342" s="46">
        <f>J342+L342+N342+P342</f>
        <v>0.13162956000000037</v>
      </c>
      <c r="I342" s="46" t="s">
        <v>32</v>
      </c>
      <c r="J342" s="46">
        <v>-2.2107815999999998</v>
      </c>
      <c r="K342" s="46" t="s">
        <v>32</v>
      </c>
      <c r="L342" s="46">
        <v>2.3424111600000002</v>
      </c>
      <c r="M342" s="46" t="s">
        <v>32</v>
      </c>
      <c r="N342" s="46">
        <v>0</v>
      </c>
      <c r="O342" s="46" t="s">
        <v>32</v>
      </c>
      <c r="P342" s="46">
        <v>0</v>
      </c>
      <c r="Q342" s="46" t="s">
        <v>32</v>
      </c>
      <c r="R342" s="46" t="s">
        <v>32</v>
      </c>
      <c r="S342" s="46" t="s">
        <v>32</v>
      </c>
      <c r="T342" s="46" t="s">
        <v>716</v>
      </c>
      <c r="W342" s="3"/>
      <c r="X342" s="3"/>
      <c r="Y342" s="3"/>
      <c r="Z342" s="3"/>
      <c r="AD342" s="1"/>
      <c r="AE342" s="1"/>
    </row>
    <row r="343" spans="1:31" ht="61.5" customHeight="1" x14ac:dyDescent="0.25">
      <c r="A343" s="89" t="s">
        <v>708</v>
      </c>
      <c r="B343" s="96" t="s">
        <v>717</v>
      </c>
      <c r="C343" s="49" t="s">
        <v>718</v>
      </c>
      <c r="D343" s="85" t="s">
        <v>32</v>
      </c>
      <c r="E343" s="85" t="s">
        <v>32</v>
      </c>
      <c r="F343" s="85" t="s">
        <v>32</v>
      </c>
      <c r="G343" s="85" t="s">
        <v>32</v>
      </c>
      <c r="H343" s="46">
        <f>J343+L343+N343+P343</f>
        <v>44.588463320000002</v>
      </c>
      <c r="I343" s="46" t="s">
        <v>32</v>
      </c>
      <c r="J343" s="46">
        <v>0.15</v>
      </c>
      <c r="K343" s="46" t="s">
        <v>32</v>
      </c>
      <c r="L343" s="46">
        <v>44.438463320000004</v>
      </c>
      <c r="M343" s="46" t="s">
        <v>32</v>
      </c>
      <c r="N343" s="46">
        <v>0</v>
      </c>
      <c r="O343" s="46" t="s">
        <v>32</v>
      </c>
      <c r="P343" s="46">
        <v>0</v>
      </c>
      <c r="Q343" s="46" t="s">
        <v>32</v>
      </c>
      <c r="R343" s="46" t="s">
        <v>32</v>
      </c>
      <c r="S343" s="104" t="s">
        <v>32</v>
      </c>
      <c r="T343" s="46" t="s">
        <v>719</v>
      </c>
      <c r="W343" s="3"/>
      <c r="X343" s="3"/>
      <c r="Y343" s="3"/>
      <c r="Z343" s="3"/>
      <c r="AD343" s="1"/>
      <c r="AE343" s="1"/>
    </row>
    <row r="344" spans="1:31" ht="31.5" customHeight="1" x14ac:dyDescent="0.25">
      <c r="A344" s="20" t="s">
        <v>720</v>
      </c>
      <c r="B344" s="21" t="s">
        <v>166</v>
      </c>
      <c r="C344" s="22" t="s">
        <v>31</v>
      </c>
      <c r="D344" s="77">
        <f t="shared" ref="D344:R344" si="85">SUM(D345)</f>
        <v>0</v>
      </c>
      <c r="E344" s="77">
        <f t="shared" si="85"/>
        <v>0</v>
      </c>
      <c r="F344" s="77">
        <f t="shared" si="85"/>
        <v>0</v>
      </c>
      <c r="G344" s="77">
        <f t="shared" si="85"/>
        <v>0</v>
      </c>
      <c r="H344" s="77">
        <f t="shared" si="85"/>
        <v>1.5869493800000001</v>
      </c>
      <c r="I344" s="77">
        <f t="shared" si="85"/>
        <v>0</v>
      </c>
      <c r="J344" s="77">
        <f t="shared" si="85"/>
        <v>0</v>
      </c>
      <c r="K344" s="77">
        <f t="shared" si="85"/>
        <v>0</v>
      </c>
      <c r="L344" s="77">
        <f t="shared" si="85"/>
        <v>1.5869493800000001</v>
      </c>
      <c r="M344" s="77">
        <f t="shared" si="85"/>
        <v>0</v>
      </c>
      <c r="N344" s="77">
        <f t="shared" si="85"/>
        <v>0</v>
      </c>
      <c r="O344" s="77">
        <f t="shared" si="85"/>
        <v>0</v>
      </c>
      <c r="P344" s="77">
        <f t="shared" si="85"/>
        <v>0</v>
      </c>
      <c r="Q344" s="77">
        <f t="shared" si="85"/>
        <v>0</v>
      </c>
      <c r="R344" s="77">
        <f t="shared" si="85"/>
        <v>0</v>
      </c>
      <c r="S344" s="81">
        <v>0</v>
      </c>
      <c r="T344" s="63" t="s">
        <v>32</v>
      </c>
      <c r="U344" s="1"/>
      <c r="W344" s="3"/>
      <c r="X344" s="3"/>
      <c r="Y344" s="3"/>
      <c r="Z344" s="3"/>
      <c r="AD344" s="1"/>
      <c r="AE344" s="1"/>
    </row>
    <row r="345" spans="1:31" ht="102.75" customHeight="1" x14ac:dyDescent="0.25">
      <c r="A345" s="89" t="s">
        <v>720</v>
      </c>
      <c r="B345" s="29" t="s">
        <v>721</v>
      </c>
      <c r="C345" s="44" t="s">
        <v>722</v>
      </c>
      <c r="D345" s="92" t="s">
        <v>32</v>
      </c>
      <c r="E345" s="92" t="s">
        <v>32</v>
      </c>
      <c r="F345" s="92" t="s">
        <v>32</v>
      </c>
      <c r="G345" s="92" t="s">
        <v>32</v>
      </c>
      <c r="H345" s="46">
        <f>J345+L345+N345+P345</f>
        <v>1.5869493800000001</v>
      </c>
      <c r="I345" s="92" t="s">
        <v>32</v>
      </c>
      <c r="J345" s="92">
        <v>0</v>
      </c>
      <c r="K345" s="92" t="s">
        <v>32</v>
      </c>
      <c r="L345" s="92">
        <v>1.5869493800000001</v>
      </c>
      <c r="M345" s="92" t="s">
        <v>32</v>
      </c>
      <c r="N345" s="92">
        <v>0</v>
      </c>
      <c r="O345" s="92" t="s">
        <v>32</v>
      </c>
      <c r="P345" s="92">
        <v>0</v>
      </c>
      <c r="Q345" s="92" t="s">
        <v>32</v>
      </c>
      <c r="R345" s="92" t="s">
        <v>32</v>
      </c>
      <c r="S345" s="87" t="s">
        <v>32</v>
      </c>
      <c r="T345" s="49" t="s">
        <v>723</v>
      </c>
      <c r="W345" s="3"/>
      <c r="X345" s="3"/>
      <c r="Y345" s="3"/>
      <c r="Z345" s="3"/>
      <c r="AD345" s="1"/>
      <c r="AE345" s="1"/>
    </row>
    <row r="346" spans="1:31" ht="35.25" customHeight="1" x14ac:dyDescent="0.25">
      <c r="A346" s="23" t="s">
        <v>724</v>
      </c>
      <c r="B346" s="24" t="s">
        <v>168</v>
      </c>
      <c r="C346" s="25" t="s">
        <v>31</v>
      </c>
      <c r="D346" s="80">
        <v>0</v>
      </c>
      <c r="E346" s="80">
        <v>0</v>
      </c>
      <c r="F346" s="80">
        <v>0</v>
      </c>
      <c r="G346" s="80">
        <v>0</v>
      </c>
      <c r="H346" s="80">
        <v>0</v>
      </c>
      <c r="I346" s="80">
        <v>0</v>
      </c>
      <c r="J346" s="80">
        <v>0</v>
      </c>
      <c r="K346" s="80">
        <v>0</v>
      </c>
      <c r="L346" s="80">
        <v>0</v>
      </c>
      <c r="M346" s="80">
        <v>0</v>
      </c>
      <c r="N346" s="80">
        <v>0</v>
      </c>
      <c r="O346" s="80">
        <v>0</v>
      </c>
      <c r="P346" s="80">
        <v>0</v>
      </c>
      <c r="Q346" s="80">
        <v>0</v>
      </c>
      <c r="R346" s="80">
        <v>0</v>
      </c>
      <c r="S346" s="81">
        <v>0</v>
      </c>
      <c r="T346" s="27" t="s">
        <v>32</v>
      </c>
      <c r="U346" s="1"/>
      <c r="W346" s="3"/>
      <c r="X346" s="3"/>
      <c r="Y346" s="3"/>
      <c r="Z346" s="3"/>
      <c r="AD346" s="1"/>
      <c r="AE346" s="1"/>
    </row>
    <row r="347" spans="1:31" ht="31.5" customHeight="1" x14ac:dyDescent="0.25">
      <c r="A347" s="23" t="s">
        <v>725</v>
      </c>
      <c r="B347" s="24" t="s">
        <v>212</v>
      </c>
      <c r="C347" s="25" t="s">
        <v>31</v>
      </c>
      <c r="D347" s="80">
        <f t="shared" ref="D347:R347" si="86">SUM(D348:D362)</f>
        <v>561.82581435280008</v>
      </c>
      <c r="E347" s="80">
        <f t="shared" si="86"/>
        <v>124.90130714000001</v>
      </c>
      <c r="F347" s="80">
        <f t="shared" si="86"/>
        <v>436.92450721279999</v>
      </c>
      <c r="G347" s="80">
        <f t="shared" si="86"/>
        <v>99.394993343999985</v>
      </c>
      <c r="H347" s="80">
        <f t="shared" si="86"/>
        <v>49.031711770000008</v>
      </c>
      <c r="I347" s="80">
        <f t="shared" si="86"/>
        <v>0</v>
      </c>
      <c r="J347" s="80">
        <f t="shared" si="86"/>
        <v>36.768486050000007</v>
      </c>
      <c r="K347" s="80">
        <f t="shared" si="86"/>
        <v>3.8848730540000003</v>
      </c>
      <c r="L347" s="80">
        <f t="shared" si="86"/>
        <v>12.263225719999999</v>
      </c>
      <c r="M347" s="80">
        <f t="shared" si="86"/>
        <v>12.587061974000001</v>
      </c>
      <c r="N347" s="80">
        <f t="shared" si="86"/>
        <v>0</v>
      </c>
      <c r="O347" s="80">
        <f t="shared" si="86"/>
        <v>82.923058315999995</v>
      </c>
      <c r="P347" s="80">
        <f t="shared" si="86"/>
        <v>0</v>
      </c>
      <c r="Q347" s="80">
        <f t="shared" si="86"/>
        <v>415.2036752727999</v>
      </c>
      <c r="R347" s="80">
        <f t="shared" si="86"/>
        <v>17.835958886000004</v>
      </c>
      <c r="S347" s="81">
        <f>R347/(I347+K347)</f>
        <v>4.5911304277074079</v>
      </c>
      <c r="T347" s="27" t="s">
        <v>32</v>
      </c>
      <c r="U347" s="1"/>
      <c r="W347" s="3"/>
      <c r="X347" s="3"/>
      <c r="Y347" s="3"/>
      <c r="Z347" s="3"/>
      <c r="AD347" s="1"/>
      <c r="AE347" s="1"/>
    </row>
    <row r="348" spans="1:31" ht="31.5" customHeight="1" x14ac:dyDescent="0.25">
      <c r="A348" s="28" t="s">
        <v>725</v>
      </c>
      <c r="B348" s="29" t="s">
        <v>726</v>
      </c>
      <c r="C348" s="32" t="s">
        <v>727</v>
      </c>
      <c r="D348" s="46">
        <v>204.009812504</v>
      </c>
      <c r="E348" s="40">
        <v>39.437839780000004</v>
      </c>
      <c r="F348" s="46">
        <f>D348-E348</f>
        <v>164.57197272399998</v>
      </c>
      <c r="G348" s="46">
        <f>I348+K348+M348+O348</f>
        <v>41.357288591999996</v>
      </c>
      <c r="H348" s="46">
        <f>J348+L348+N348+P348</f>
        <v>1.30106839</v>
      </c>
      <c r="I348" s="46">
        <v>0</v>
      </c>
      <c r="J348" s="46">
        <v>0.87160276000000003</v>
      </c>
      <c r="K348" s="46">
        <v>0</v>
      </c>
      <c r="L348" s="46">
        <v>0.42946562999999993</v>
      </c>
      <c r="M348" s="46">
        <v>0</v>
      </c>
      <c r="N348" s="46">
        <v>0</v>
      </c>
      <c r="O348" s="46">
        <v>41.357288591999996</v>
      </c>
      <c r="P348" s="46">
        <v>0</v>
      </c>
      <c r="Q348" s="46">
        <f>F348-H348</f>
        <v>163.27090433399997</v>
      </c>
      <c r="R348" s="46">
        <f>H348-(I348+K348)</f>
        <v>1.30106839</v>
      </c>
      <c r="S348" s="86">
        <v>1</v>
      </c>
      <c r="T348" s="30" t="s">
        <v>120</v>
      </c>
      <c r="W348" s="3"/>
      <c r="X348" s="3"/>
      <c r="Y348" s="3"/>
      <c r="Z348" s="3"/>
      <c r="AD348" s="1"/>
      <c r="AE348" s="1"/>
    </row>
    <row r="349" spans="1:31" ht="120.75" customHeight="1" x14ac:dyDescent="0.25">
      <c r="A349" s="28" t="s">
        <v>725</v>
      </c>
      <c r="B349" s="29" t="s">
        <v>728</v>
      </c>
      <c r="C349" s="32" t="s">
        <v>729</v>
      </c>
      <c r="D349" s="46" t="s">
        <v>32</v>
      </c>
      <c r="E349" s="40" t="s">
        <v>32</v>
      </c>
      <c r="F349" s="46" t="s">
        <v>32</v>
      </c>
      <c r="G349" s="46" t="s">
        <v>32</v>
      </c>
      <c r="H349" s="46">
        <f t="shared" ref="H349:H362" si="87">J349+L349+N349+P349</f>
        <v>1.4326808399999997</v>
      </c>
      <c r="I349" s="46" t="s">
        <v>32</v>
      </c>
      <c r="J349" s="46">
        <v>0</v>
      </c>
      <c r="K349" s="46" t="s">
        <v>32</v>
      </c>
      <c r="L349" s="46">
        <v>1.4326808399999997</v>
      </c>
      <c r="M349" s="46" t="s">
        <v>32</v>
      </c>
      <c r="N349" s="46">
        <v>0</v>
      </c>
      <c r="O349" s="46" t="s">
        <v>32</v>
      </c>
      <c r="P349" s="46">
        <v>0</v>
      </c>
      <c r="Q349" s="46" t="s">
        <v>32</v>
      </c>
      <c r="R349" s="46" t="s">
        <v>32</v>
      </c>
      <c r="S349" s="86" t="s">
        <v>32</v>
      </c>
      <c r="T349" s="30" t="s">
        <v>730</v>
      </c>
      <c r="W349" s="3"/>
      <c r="X349" s="3"/>
      <c r="Y349" s="3"/>
      <c r="Z349" s="3"/>
      <c r="AD349" s="1"/>
      <c r="AE349" s="1"/>
    </row>
    <row r="350" spans="1:31" ht="47.25" customHeight="1" x14ac:dyDescent="0.25">
      <c r="A350" s="28" t="s">
        <v>725</v>
      </c>
      <c r="B350" s="29" t="s">
        <v>731</v>
      </c>
      <c r="C350" s="32" t="s">
        <v>732</v>
      </c>
      <c r="D350" s="46">
        <v>10.799999999999999</v>
      </c>
      <c r="E350" s="40">
        <v>1.2</v>
      </c>
      <c r="F350" s="46">
        <f>D350-E350</f>
        <v>9.6</v>
      </c>
      <c r="G350" s="46">
        <f>I350+K350+M350+O350</f>
        <v>7.5389999999999997</v>
      </c>
      <c r="H350" s="46">
        <f t="shared" si="87"/>
        <v>0</v>
      </c>
      <c r="I350" s="46">
        <v>0</v>
      </c>
      <c r="J350" s="46">
        <v>0</v>
      </c>
      <c r="K350" s="46">
        <v>0</v>
      </c>
      <c r="L350" s="46">
        <v>0</v>
      </c>
      <c r="M350" s="46">
        <v>0</v>
      </c>
      <c r="N350" s="46">
        <v>0</v>
      </c>
      <c r="O350" s="46">
        <v>7.5389999999999997</v>
      </c>
      <c r="P350" s="46">
        <v>0</v>
      </c>
      <c r="Q350" s="46">
        <f>F350-H350</f>
        <v>9.6</v>
      </c>
      <c r="R350" s="46">
        <f>H350-(I350+K350)</f>
        <v>0</v>
      </c>
      <c r="S350" s="86">
        <v>0</v>
      </c>
      <c r="T350" s="30" t="s">
        <v>32</v>
      </c>
      <c r="W350" s="3"/>
      <c r="X350" s="3"/>
      <c r="Y350" s="3"/>
      <c r="Z350" s="3"/>
      <c r="AD350" s="1"/>
      <c r="AE350" s="1"/>
    </row>
    <row r="351" spans="1:31" ht="35.25" customHeight="1" x14ac:dyDescent="0.25">
      <c r="A351" s="28" t="s">
        <v>725</v>
      </c>
      <c r="B351" s="29" t="s">
        <v>733</v>
      </c>
      <c r="C351" s="32" t="s">
        <v>734</v>
      </c>
      <c r="D351" s="85" t="s">
        <v>32</v>
      </c>
      <c r="E351" s="85" t="s">
        <v>32</v>
      </c>
      <c r="F351" s="85" t="s">
        <v>32</v>
      </c>
      <c r="G351" s="85" t="s">
        <v>32</v>
      </c>
      <c r="H351" s="46">
        <f t="shared" si="87"/>
        <v>7.0352637199999988</v>
      </c>
      <c r="I351" s="46" t="s">
        <v>32</v>
      </c>
      <c r="J351" s="46">
        <v>0.38203856000000003</v>
      </c>
      <c r="K351" s="46" t="s">
        <v>32</v>
      </c>
      <c r="L351" s="46">
        <v>6.653225159999999</v>
      </c>
      <c r="M351" s="46" t="s">
        <v>32</v>
      </c>
      <c r="N351" s="46">
        <v>0</v>
      </c>
      <c r="O351" s="46" t="s">
        <v>32</v>
      </c>
      <c r="P351" s="46">
        <v>0</v>
      </c>
      <c r="Q351" s="46" t="s">
        <v>32</v>
      </c>
      <c r="R351" s="46" t="s">
        <v>32</v>
      </c>
      <c r="S351" s="46" t="s">
        <v>32</v>
      </c>
      <c r="T351" s="46" t="s">
        <v>735</v>
      </c>
      <c r="W351" s="3"/>
      <c r="X351" s="3"/>
      <c r="Y351" s="3"/>
      <c r="Z351" s="3"/>
      <c r="AD351" s="1"/>
      <c r="AE351" s="1"/>
    </row>
    <row r="352" spans="1:31" ht="31.5" customHeight="1" x14ac:dyDescent="0.25">
      <c r="A352" s="28" t="s">
        <v>725</v>
      </c>
      <c r="B352" s="29" t="s">
        <v>736</v>
      </c>
      <c r="C352" s="32" t="s">
        <v>737</v>
      </c>
      <c r="D352" s="46">
        <v>197.34661069680001</v>
      </c>
      <c r="E352" s="40">
        <v>71.515833999999998</v>
      </c>
      <c r="F352" s="46">
        <f t="shared" ref="F352:F358" si="88">D352-E352</f>
        <v>125.83077669680002</v>
      </c>
      <c r="G352" s="46">
        <f t="shared" ref="G352:G358" si="89">I352+K352+M352+O352</f>
        <v>22.622436925999999</v>
      </c>
      <c r="H352" s="46">
        <f t="shared" si="87"/>
        <v>13.855806710000003</v>
      </c>
      <c r="I352" s="46">
        <v>0</v>
      </c>
      <c r="J352" s="46">
        <v>13.802555060000003</v>
      </c>
      <c r="K352" s="46">
        <v>0.72287305400000001</v>
      </c>
      <c r="L352" s="46">
        <v>5.3251649999999991E-2</v>
      </c>
      <c r="M352" s="46">
        <v>11.819000000000001</v>
      </c>
      <c r="N352" s="46">
        <v>0</v>
      </c>
      <c r="O352" s="46">
        <v>10.080563871999997</v>
      </c>
      <c r="P352" s="46">
        <v>0</v>
      </c>
      <c r="Q352" s="46">
        <f t="shared" ref="Q352:Q358" si="90">F352-H352</f>
        <v>111.97496998680001</v>
      </c>
      <c r="R352" s="46">
        <f t="shared" ref="R352:R358" si="91">H352-(I352+K352)</f>
        <v>13.132933656000002</v>
      </c>
      <c r="S352" s="86">
        <f>R352/(I352+K352)</f>
        <v>18.167690140515326</v>
      </c>
      <c r="T352" s="30" t="s">
        <v>738</v>
      </c>
      <c r="W352" s="3"/>
      <c r="X352" s="3"/>
      <c r="Y352" s="3"/>
      <c r="Z352" s="3"/>
      <c r="AD352" s="1"/>
      <c r="AE352" s="1"/>
    </row>
    <row r="353" spans="1:31" ht="47.25" customHeight="1" x14ac:dyDescent="0.25">
      <c r="A353" s="28" t="s">
        <v>725</v>
      </c>
      <c r="B353" s="29" t="s">
        <v>739</v>
      </c>
      <c r="C353" s="32" t="s">
        <v>740</v>
      </c>
      <c r="D353" s="46">
        <v>57.293999999999997</v>
      </c>
      <c r="E353" s="40">
        <v>0</v>
      </c>
      <c r="F353" s="46">
        <f t="shared" si="88"/>
        <v>57.293999999999997</v>
      </c>
      <c r="G353" s="46">
        <f t="shared" si="89"/>
        <v>3.6</v>
      </c>
      <c r="H353" s="46">
        <f t="shared" si="87"/>
        <v>0</v>
      </c>
      <c r="I353" s="46">
        <v>0</v>
      </c>
      <c r="J353" s="46">
        <v>0</v>
      </c>
      <c r="K353" s="46">
        <v>0</v>
      </c>
      <c r="L353" s="46">
        <v>0</v>
      </c>
      <c r="M353" s="46">
        <v>0</v>
      </c>
      <c r="N353" s="46">
        <v>0</v>
      </c>
      <c r="O353" s="46">
        <v>3.6</v>
      </c>
      <c r="P353" s="46">
        <v>0</v>
      </c>
      <c r="Q353" s="46">
        <f t="shared" si="90"/>
        <v>57.293999999999997</v>
      </c>
      <c r="R353" s="46">
        <f t="shared" si="91"/>
        <v>0</v>
      </c>
      <c r="S353" s="86">
        <v>0</v>
      </c>
      <c r="T353" s="30" t="s">
        <v>32</v>
      </c>
      <c r="W353" s="3"/>
      <c r="X353" s="3"/>
      <c r="Y353" s="3"/>
      <c r="Z353" s="3"/>
      <c r="AD353" s="1"/>
      <c r="AE353" s="1"/>
    </row>
    <row r="354" spans="1:31" ht="47.25" customHeight="1" x14ac:dyDescent="0.25">
      <c r="A354" s="28" t="s">
        <v>725</v>
      </c>
      <c r="B354" s="29" t="s">
        <v>741</v>
      </c>
      <c r="C354" s="32" t="s">
        <v>742</v>
      </c>
      <c r="D354" s="46">
        <v>57.337905955999993</v>
      </c>
      <c r="E354" s="46">
        <v>0</v>
      </c>
      <c r="F354" s="46">
        <f t="shared" si="88"/>
        <v>57.337905955999993</v>
      </c>
      <c r="G354" s="46">
        <f t="shared" si="89"/>
        <v>3.6</v>
      </c>
      <c r="H354" s="46">
        <f t="shared" si="87"/>
        <v>0</v>
      </c>
      <c r="I354" s="46">
        <v>0</v>
      </c>
      <c r="J354" s="46">
        <v>0</v>
      </c>
      <c r="K354" s="46">
        <v>0</v>
      </c>
      <c r="L354" s="46">
        <v>0</v>
      </c>
      <c r="M354" s="46">
        <v>0</v>
      </c>
      <c r="N354" s="46">
        <v>0</v>
      </c>
      <c r="O354" s="46">
        <v>3.6</v>
      </c>
      <c r="P354" s="46">
        <v>0</v>
      </c>
      <c r="Q354" s="46">
        <f t="shared" si="90"/>
        <v>57.337905955999993</v>
      </c>
      <c r="R354" s="46">
        <f t="shared" si="91"/>
        <v>0</v>
      </c>
      <c r="S354" s="86">
        <v>0</v>
      </c>
      <c r="T354" s="30" t="s">
        <v>32</v>
      </c>
      <c r="W354" s="3"/>
      <c r="X354" s="3"/>
      <c r="Y354" s="3"/>
      <c r="Z354" s="3"/>
      <c r="AD354" s="1"/>
      <c r="AE354" s="1"/>
    </row>
    <row r="355" spans="1:31" ht="31.5" customHeight="1" x14ac:dyDescent="0.25">
      <c r="A355" s="28" t="s">
        <v>725</v>
      </c>
      <c r="B355" s="29" t="s">
        <v>743</v>
      </c>
      <c r="C355" s="32" t="s">
        <v>744</v>
      </c>
      <c r="D355" s="46">
        <v>4.3397369999999995</v>
      </c>
      <c r="E355" s="40">
        <v>0</v>
      </c>
      <c r="F355" s="46">
        <f t="shared" si="88"/>
        <v>4.3397369999999995</v>
      </c>
      <c r="G355" s="46">
        <f t="shared" si="89"/>
        <v>4.3397369999999995</v>
      </c>
      <c r="H355" s="46">
        <f t="shared" si="87"/>
        <v>0</v>
      </c>
      <c r="I355" s="46">
        <v>0</v>
      </c>
      <c r="J355" s="46">
        <v>0</v>
      </c>
      <c r="K355" s="46">
        <v>0</v>
      </c>
      <c r="L355" s="46">
        <v>0</v>
      </c>
      <c r="M355" s="46">
        <v>0</v>
      </c>
      <c r="N355" s="46">
        <v>0</v>
      </c>
      <c r="O355" s="46">
        <v>4.3397369999999995</v>
      </c>
      <c r="P355" s="46">
        <v>0</v>
      </c>
      <c r="Q355" s="46">
        <f t="shared" si="90"/>
        <v>4.3397369999999995</v>
      </c>
      <c r="R355" s="46">
        <f t="shared" si="91"/>
        <v>0</v>
      </c>
      <c r="S355" s="86">
        <v>0</v>
      </c>
      <c r="T355" s="30" t="s">
        <v>32</v>
      </c>
      <c r="W355" s="3"/>
      <c r="X355" s="3"/>
      <c r="Y355" s="3"/>
      <c r="Z355" s="3"/>
      <c r="AD355" s="1"/>
      <c r="AE355" s="1"/>
    </row>
    <row r="356" spans="1:31" ht="85.5" customHeight="1" x14ac:dyDescent="0.25">
      <c r="A356" s="28" t="s">
        <v>725</v>
      </c>
      <c r="B356" s="29" t="s">
        <v>745</v>
      </c>
      <c r="C356" s="32" t="s">
        <v>746</v>
      </c>
      <c r="D356" s="46">
        <v>11.6676</v>
      </c>
      <c r="E356" s="40">
        <v>8.9851063600000014</v>
      </c>
      <c r="F356" s="46">
        <f t="shared" si="88"/>
        <v>2.6824936399999988</v>
      </c>
      <c r="G356" s="46">
        <f t="shared" si="89"/>
        <v>1.5</v>
      </c>
      <c r="H356" s="46">
        <f t="shared" si="87"/>
        <v>0.94730000000000003</v>
      </c>
      <c r="I356" s="46">
        <v>0</v>
      </c>
      <c r="J356" s="46">
        <v>0.94730000000000003</v>
      </c>
      <c r="K356" s="46">
        <v>1.2350000000000001</v>
      </c>
      <c r="L356" s="46">
        <v>0</v>
      </c>
      <c r="M356" s="46">
        <v>0.2649999999999999</v>
      </c>
      <c r="N356" s="46">
        <v>0</v>
      </c>
      <c r="O356" s="46">
        <v>0</v>
      </c>
      <c r="P356" s="46">
        <v>0</v>
      </c>
      <c r="Q356" s="46">
        <f t="shared" si="90"/>
        <v>1.7351936399999988</v>
      </c>
      <c r="R356" s="46">
        <f t="shared" si="91"/>
        <v>-0.28770000000000007</v>
      </c>
      <c r="S356" s="86">
        <f>R356/(I356+K356)</f>
        <v>-0.23295546558704458</v>
      </c>
      <c r="T356" s="30" t="s">
        <v>332</v>
      </c>
      <c r="W356" s="3"/>
      <c r="X356" s="3"/>
      <c r="Y356" s="3"/>
      <c r="Z356" s="3"/>
      <c r="AD356" s="1"/>
      <c r="AE356" s="1"/>
    </row>
    <row r="357" spans="1:31" ht="40.5" customHeight="1" x14ac:dyDescent="0.25">
      <c r="A357" s="28" t="s">
        <v>725</v>
      </c>
      <c r="B357" s="29" t="s">
        <v>747</v>
      </c>
      <c r="C357" s="32" t="s">
        <v>748</v>
      </c>
      <c r="D357" s="46">
        <v>7.2</v>
      </c>
      <c r="E357" s="46">
        <v>1.2</v>
      </c>
      <c r="F357" s="46">
        <f t="shared" si="88"/>
        <v>6</v>
      </c>
      <c r="G357" s="46">
        <f t="shared" si="89"/>
        <v>6</v>
      </c>
      <c r="H357" s="46">
        <f t="shared" si="87"/>
        <v>0</v>
      </c>
      <c r="I357" s="46">
        <v>0</v>
      </c>
      <c r="J357" s="46">
        <v>0</v>
      </c>
      <c r="K357" s="46">
        <v>0</v>
      </c>
      <c r="L357" s="46">
        <v>0</v>
      </c>
      <c r="M357" s="46">
        <v>0</v>
      </c>
      <c r="N357" s="46">
        <v>0</v>
      </c>
      <c r="O357" s="46">
        <v>6</v>
      </c>
      <c r="P357" s="46">
        <v>0</v>
      </c>
      <c r="Q357" s="46">
        <f t="shared" si="90"/>
        <v>6</v>
      </c>
      <c r="R357" s="46">
        <f t="shared" si="91"/>
        <v>0</v>
      </c>
      <c r="S357" s="86">
        <v>0</v>
      </c>
      <c r="T357" s="30" t="s">
        <v>32</v>
      </c>
      <c r="W357" s="3"/>
      <c r="X357" s="3"/>
      <c r="Y357" s="3"/>
      <c r="Z357" s="3"/>
      <c r="AD357" s="1"/>
      <c r="AE357" s="1"/>
    </row>
    <row r="358" spans="1:31" ht="52.5" customHeight="1" x14ac:dyDescent="0.25">
      <c r="A358" s="33" t="s">
        <v>725</v>
      </c>
      <c r="B358" s="45" t="s">
        <v>749</v>
      </c>
      <c r="C358" s="46" t="s">
        <v>750</v>
      </c>
      <c r="D358" s="46">
        <v>11.830148196</v>
      </c>
      <c r="E358" s="46">
        <v>2.5625269999999998</v>
      </c>
      <c r="F358" s="46">
        <f t="shared" si="88"/>
        <v>9.2676211960000003</v>
      </c>
      <c r="G358" s="46">
        <f t="shared" si="89"/>
        <v>8.8365308260000006</v>
      </c>
      <c r="H358" s="46">
        <f t="shared" si="87"/>
        <v>5.6166568400000001</v>
      </c>
      <c r="I358" s="46">
        <v>0</v>
      </c>
      <c r="J358" s="46">
        <v>5.05383944</v>
      </c>
      <c r="K358" s="46">
        <v>1.927</v>
      </c>
      <c r="L358" s="46">
        <v>0.56281740000000002</v>
      </c>
      <c r="M358" s="46">
        <v>0.50306197399999997</v>
      </c>
      <c r="N358" s="46">
        <v>0</v>
      </c>
      <c r="O358" s="46">
        <v>6.4064688520000006</v>
      </c>
      <c r="P358" s="46">
        <v>0</v>
      </c>
      <c r="Q358" s="46">
        <f t="shared" si="90"/>
        <v>3.6509643560000002</v>
      </c>
      <c r="R358" s="46">
        <f t="shared" si="91"/>
        <v>3.68965684</v>
      </c>
      <c r="S358" s="86">
        <f>R358/(I358+K358)</f>
        <v>1.9147155371043072</v>
      </c>
      <c r="T358" s="30" t="s">
        <v>735</v>
      </c>
      <c r="W358" s="3"/>
      <c r="X358" s="3"/>
      <c r="Y358" s="3"/>
      <c r="Z358" s="3"/>
      <c r="AD358" s="1"/>
      <c r="AE358" s="1"/>
    </row>
    <row r="359" spans="1:31" ht="52.5" customHeight="1" x14ac:dyDescent="0.25">
      <c r="A359" s="105" t="s">
        <v>725</v>
      </c>
      <c r="B359" s="106" t="s">
        <v>751</v>
      </c>
      <c r="C359" s="46" t="s">
        <v>752</v>
      </c>
      <c r="D359" s="85" t="s">
        <v>32</v>
      </c>
      <c r="E359" s="85" t="s">
        <v>32</v>
      </c>
      <c r="F359" s="85" t="s">
        <v>32</v>
      </c>
      <c r="G359" s="85" t="s">
        <v>32</v>
      </c>
      <c r="H359" s="46">
        <f t="shared" si="87"/>
        <v>15.480603909999999</v>
      </c>
      <c r="I359" s="46" t="s">
        <v>32</v>
      </c>
      <c r="J359" s="46">
        <v>15.480603909999999</v>
      </c>
      <c r="K359" s="46" t="s">
        <v>32</v>
      </c>
      <c r="L359" s="46">
        <v>0</v>
      </c>
      <c r="M359" s="46" t="s">
        <v>32</v>
      </c>
      <c r="N359" s="46">
        <v>0</v>
      </c>
      <c r="O359" s="46" t="s">
        <v>32</v>
      </c>
      <c r="P359" s="46">
        <v>0</v>
      </c>
      <c r="Q359" s="46" t="s">
        <v>32</v>
      </c>
      <c r="R359" s="46" t="s">
        <v>32</v>
      </c>
      <c r="S359" s="46" t="s">
        <v>32</v>
      </c>
      <c r="T359" s="46" t="s">
        <v>738</v>
      </c>
      <c r="W359" s="3"/>
      <c r="X359" s="3"/>
      <c r="Y359" s="3"/>
      <c r="Z359" s="3"/>
      <c r="AD359" s="1"/>
      <c r="AE359" s="1"/>
    </row>
    <row r="360" spans="1:31" ht="47.25" customHeight="1" x14ac:dyDescent="0.25">
      <c r="A360" s="105" t="s">
        <v>725</v>
      </c>
      <c r="B360" s="106" t="s">
        <v>753</v>
      </c>
      <c r="C360" s="46" t="s">
        <v>754</v>
      </c>
      <c r="D360" s="85" t="s">
        <v>32</v>
      </c>
      <c r="E360" s="85" t="s">
        <v>32</v>
      </c>
      <c r="F360" s="85" t="s">
        <v>32</v>
      </c>
      <c r="G360" s="85" t="s">
        <v>32</v>
      </c>
      <c r="H360" s="46">
        <f t="shared" si="87"/>
        <v>0.25149531000000003</v>
      </c>
      <c r="I360" s="46" t="s">
        <v>32</v>
      </c>
      <c r="J360" s="46">
        <v>1.1593529999999999E-2</v>
      </c>
      <c r="K360" s="46" t="s">
        <v>32</v>
      </c>
      <c r="L360" s="46">
        <v>0.23990178000000001</v>
      </c>
      <c r="M360" s="46" t="s">
        <v>32</v>
      </c>
      <c r="N360" s="46">
        <v>0</v>
      </c>
      <c r="O360" s="46" t="s">
        <v>32</v>
      </c>
      <c r="P360" s="46">
        <v>0</v>
      </c>
      <c r="Q360" s="46" t="s">
        <v>32</v>
      </c>
      <c r="R360" s="46" t="s">
        <v>32</v>
      </c>
      <c r="S360" s="46" t="s">
        <v>32</v>
      </c>
      <c r="T360" s="46" t="s">
        <v>738</v>
      </c>
      <c r="W360" s="3"/>
      <c r="X360" s="3"/>
      <c r="Y360" s="3"/>
      <c r="Z360" s="3"/>
      <c r="AD360" s="1"/>
      <c r="AE360" s="1"/>
    </row>
    <row r="361" spans="1:31" ht="63" customHeight="1" x14ac:dyDescent="0.25">
      <c r="A361" s="28" t="s">
        <v>725</v>
      </c>
      <c r="B361" s="29" t="s">
        <v>755</v>
      </c>
      <c r="C361" s="32" t="s">
        <v>756</v>
      </c>
      <c r="D361" s="46" t="s">
        <v>32</v>
      </c>
      <c r="E361" s="40" t="s">
        <v>32</v>
      </c>
      <c r="F361" s="46" t="s">
        <v>32</v>
      </c>
      <c r="G361" s="46" t="s">
        <v>32</v>
      </c>
      <c r="H361" s="46">
        <f t="shared" si="87"/>
        <v>1.8577094700000001</v>
      </c>
      <c r="I361" s="46" t="s">
        <v>32</v>
      </c>
      <c r="J361" s="46">
        <v>0.21895278999999998</v>
      </c>
      <c r="K361" s="46" t="s">
        <v>32</v>
      </c>
      <c r="L361" s="46">
        <v>1.6387566800000002</v>
      </c>
      <c r="M361" s="46" t="s">
        <v>32</v>
      </c>
      <c r="N361" s="46">
        <v>0</v>
      </c>
      <c r="O361" s="88" t="s">
        <v>32</v>
      </c>
      <c r="P361" s="46">
        <v>0</v>
      </c>
      <c r="Q361" s="46" t="s">
        <v>32</v>
      </c>
      <c r="R361" s="46" t="s">
        <v>32</v>
      </c>
      <c r="S361" s="86" t="s">
        <v>32</v>
      </c>
      <c r="T361" s="30" t="s">
        <v>120</v>
      </c>
      <c r="W361" s="3"/>
      <c r="X361" s="3"/>
      <c r="Y361" s="3"/>
      <c r="Z361" s="3"/>
      <c r="AD361" s="1"/>
      <c r="AE361" s="1"/>
    </row>
    <row r="362" spans="1:31" ht="94.5" customHeight="1" x14ac:dyDescent="0.25">
      <c r="A362" s="89" t="s">
        <v>725</v>
      </c>
      <c r="B362" s="90" t="s">
        <v>757</v>
      </c>
      <c r="C362" s="91" t="s">
        <v>758</v>
      </c>
      <c r="D362" s="92" t="s">
        <v>32</v>
      </c>
      <c r="E362" s="93" t="s">
        <v>32</v>
      </c>
      <c r="F362" s="92" t="s">
        <v>32</v>
      </c>
      <c r="G362" s="92" t="s">
        <v>32</v>
      </c>
      <c r="H362" s="46">
        <f t="shared" si="87"/>
        <v>1.2531265800000002</v>
      </c>
      <c r="I362" s="92" t="s">
        <v>32</v>
      </c>
      <c r="J362" s="92">
        <v>0</v>
      </c>
      <c r="K362" s="92" t="s">
        <v>32</v>
      </c>
      <c r="L362" s="92">
        <v>1.2531265800000002</v>
      </c>
      <c r="M362" s="92" t="s">
        <v>32</v>
      </c>
      <c r="N362" s="92">
        <v>0</v>
      </c>
      <c r="O362" s="101" t="s">
        <v>32</v>
      </c>
      <c r="P362" s="92">
        <v>0</v>
      </c>
      <c r="Q362" s="92" t="s">
        <v>32</v>
      </c>
      <c r="R362" s="92" t="s">
        <v>32</v>
      </c>
      <c r="S362" s="87" t="s">
        <v>32</v>
      </c>
      <c r="T362" s="49" t="s">
        <v>759</v>
      </c>
      <c r="W362" s="3"/>
      <c r="X362" s="3"/>
      <c r="Y362" s="3"/>
      <c r="Z362" s="3"/>
      <c r="AD362" s="1"/>
      <c r="AE362" s="1"/>
    </row>
    <row r="363" spans="1:31" ht="47.25" customHeight="1" x14ac:dyDescent="0.25">
      <c r="A363" s="20" t="s">
        <v>760</v>
      </c>
      <c r="B363" s="21" t="s">
        <v>394</v>
      </c>
      <c r="C363" s="22" t="s">
        <v>31</v>
      </c>
      <c r="D363" s="77">
        <f t="shared" ref="D363:R363" si="92">D364+D368</f>
        <v>0</v>
      </c>
      <c r="E363" s="77">
        <f t="shared" si="92"/>
        <v>0</v>
      </c>
      <c r="F363" s="77">
        <f t="shared" si="92"/>
        <v>0</v>
      </c>
      <c r="G363" s="77">
        <f t="shared" si="92"/>
        <v>0</v>
      </c>
      <c r="H363" s="77">
        <f t="shared" si="92"/>
        <v>8.3918951299999982</v>
      </c>
      <c r="I363" s="77">
        <f t="shared" si="92"/>
        <v>0</v>
      </c>
      <c r="J363" s="77">
        <f t="shared" si="92"/>
        <v>0.60000000000000009</v>
      </c>
      <c r="K363" s="77">
        <f t="shared" si="92"/>
        <v>0</v>
      </c>
      <c r="L363" s="77">
        <f t="shared" si="92"/>
        <v>7.7918951299999986</v>
      </c>
      <c r="M363" s="77">
        <f t="shared" si="92"/>
        <v>0</v>
      </c>
      <c r="N363" s="77">
        <f t="shared" si="92"/>
        <v>0</v>
      </c>
      <c r="O363" s="77">
        <f t="shared" si="92"/>
        <v>0</v>
      </c>
      <c r="P363" s="77">
        <f t="shared" si="92"/>
        <v>0</v>
      </c>
      <c r="Q363" s="77">
        <f t="shared" si="92"/>
        <v>0</v>
      </c>
      <c r="R363" s="77">
        <f t="shared" si="92"/>
        <v>0</v>
      </c>
      <c r="S363" s="81">
        <v>0</v>
      </c>
      <c r="T363" s="63" t="s">
        <v>32</v>
      </c>
      <c r="U363" s="1"/>
      <c r="W363" s="3"/>
      <c r="X363" s="3"/>
      <c r="Y363" s="3"/>
      <c r="Z363" s="3"/>
      <c r="AD363" s="1"/>
      <c r="AE363" s="1"/>
    </row>
    <row r="364" spans="1:31" ht="15.75" customHeight="1" x14ac:dyDescent="0.25">
      <c r="A364" s="23" t="s">
        <v>761</v>
      </c>
      <c r="B364" s="24" t="s">
        <v>762</v>
      </c>
      <c r="C364" s="25" t="s">
        <v>31</v>
      </c>
      <c r="D364" s="80">
        <f t="shared" ref="D364:R364" si="93">D365+D366</f>
        <v>0</v>
      </c>
      <c r="E364" s="80">
        <f t="shared" si="93"/>
        <v>0</v>
      </c>
      <c r="F364" s="80">
        <f t="shared" si="93"/>
        <v>0</v>
      </c>
      <c r="G364" s="80">
        <f t="shared" si="93"/>
        <v>0</v>
      </c>
      <c r="H364" s="80">
        <f t="shared" si="93"/>
        <v>7.7918951299999986</v>
      </c>
      <c r="I364" s="80">
        <f t="shared" si="93"/>
        <v>0</v>
      </c>
      <c r="J364" s="80">
        <f t="shared" si="93"/>
        <v>0</v>
      </c>
      <c r="K364" s="80">
        <f t="shared" si="93"/>
        <v>0</v>
      </c>
      <c r="L364" s="80">
        <f t="shared" si="93"/>
        <v>7.7918951299999986</v>
      </c>
      <c r="M364" s="80">
        <f t="shared" si="93"/>
        <v>0</v>
      </c>
      <c r="N364" s="80">
        <f t="shared" si="93"/>
        <v>0</v>
      </c>
      <c r="O364" s="80">
        <f t="shared" si="93"/>
        <v>0</v>
      </c>
      <c r="P364" s="80">
        <f t="shared" si="93"/>
        <v>0</v>
      </c>
      <c r="Q364" s="80">
        <f t="shared" si="93"/>
        <v>0</v>
      </c>
      <c r="R364" s="80">
        <f t="shared" si="93"/>
        <v>0</v>
      </c>
      <c r="S364" s="81">
        <v>0</v>
      </c>
      <c r="T364" s="27" t="s">
        <v>32</v>
      </c>
      <c r="U364" s="1"/>
      <c r="W364" s="3"/>
      <c r="X364" s="3"/>
      <c r="Y364" s="3"/>
      <c r="Z364" s="3"/>
      <c r="AD364" s="1"/>
      <c r="AE364" s="1"/>
    </row>
    <row r="365" spans="1:31" ht="47.25" customHeight="1" x14ac:dyDescent="0.25">
      <c r="A365" s="23" t="s">
        <v>763</v>
      </c>
      <c r="B365" s="24" t="s">
        <v>398</v>
      </c>
      <c r="C365" s="25" t="s">
        <v>31</v>
      </c>
      <c r="D365" s="80">
        <v>0</v>
      </c>
      <c r="E365" s="80">
        <v>0</v>
      </c>
      <c r="F365" s="80">
        <v>0</v>
      </c>
      <c r="G365" s="80">
        <v>0</v>
      </c>
      <c r="H365" s="80">
        <v>0</v>
      </c>
      <c r="I365" s="80">
        <v>0</v>
      </c>
      <c r="J365" s="80">
        <v>0</v>
      </c>
      <c r="K365" s="80">
        <v>0</v>
      </c>
      <c r="L365" s="80">
        <v>0</v>
      </c>
      <c r="M365" s="80">
        <v>0</v>
      </c>
      <c r="N365" s="80">
        <v>0</v>
      </c>
      <c r="O365" s="80">
        <v>0</v>
      </c>
      <c r="P365" s="80">
        <v>0</v>
      </c>
      <c r="Q365" s="80">
        <v>0</v>
      </c>
      <c r="R365" s="80">
        <v>0</v>
      </c>
      <c r="S365" s="81">
        <v>0</v>
      </c>
      <c r="T365" s="27" t="s">
        <v>32</v>
      </c>
      <c r="U365" s="1"/>
      <c r="W365" s="3"/>
      <c r="X365" s="3"/>
      <c r="Y365" s="3"/>
      <c r="Z365" s="3"/>
      <c r="AD365" s="1"/>
      <c r="AE365" s="1"/>
    </row>
    <row r="366" spans="1:31" ht="47.25" customHeight="1" x14ac:dyDescent="0.25">
      <c r="A366" s="23" t="s">
        <v>764</v>
      </c>
      <c r="B366" s="24" t="s">
        <v>403</v>
      </c>
      <c r="C366" s="25" t="s">
        <v>31</v>
      </c>
      <c r="D366" s="80">
        <f t="shared" ref="D366:R366" si="94">SUM(D367)</f>
        <v>0</v>
      </c>
      <c r="E366" s="80">
        <f t="shared" si="94"/>
        <v>0</v>
      </c>
      <c r="F366" s="80">
        <f t="shared" si="94"/>
        <v>0</v>
      </c>
      <c r="G366" s="80">
        <f t="shared" si="94"/>
        <v>0</v>
      </c>
      <c r="H366" s="80">
        <f t="shared" si="94"/>
        <v>7.7918951299999986</v>
      </c>
      <c r="I366" s="80">
        <f t="shared" si="94"/>
        <v>0</v>
      </c>
      <c r="J366" s="80">
        <f t="shared" si="94"/>
        <v>0</v>
      </c>
      <c r="K366" s="80">
        <f t="shared" si="94"/>
        <v>0</v>
      </c>
      <c r="L366" s="80">
        <f t="shared" si="94"/>
        <v>7.7918951299999986</v>
      </c>
      <c r="M366" s="80">
        <f t="shared" si="94"/>
        <v>0</v>
      </c>
      <c r="N366" s="80">
        <f t="shared" si="94"/>
        <v>0</v>
      </c>
      <c r="O366" s="80">
        <f t="shared" si="94"/>
        <v>0</v>
      </c>
      <c r="P366" s="80">
        <f t="shared" si="94"/>
        <v>0</v>
      </c>
      <c r="Q366" s="80">
        <f t="shared" si="94"/>
        <v>0</v>
      </c>
      <c r="R366" s="80">
        <f t="shared" si="94"/>
        <v>0</v>
      </c>
      <c r="S366" s="81">
        <v>0</v>
      </c>
      <c r="T366" s="27" t="s">
        <v>32</v>
      </c>
      <c r="U366" s="1"/>
      <c r="W366" s="3"/>
      <c r="X366" s="3"/>
      <c r="Y366" s="3"/>
      <c r="Z366" s="3"/>
      <c r="AD366" s="1"/>
      <c r="AE366" s="1"/>
    </row>
    <row r="367" spans="1:31" ht="63" customHeight="1" x14ac:dyDescent="0.25">
      <c r="A367" s="28" t="s">
        <v>764</v>
      </c>
      <c r="B367" s="38" t="s">
        <v>765</v>
      </c>
      <c r="C367" s="39" t="s">
        <v>766</v>
      </c>
      <c r="D367" s="46" t="s">
        <v>32</v>
      </c>
      <c r="E367" s="46" t="s">
        <v>32</v>
      </c>
      <c r="F367" s="46" t="s">
        <v>32</v>
      </c>
      <c r="G367" s="46" t="s">
        <v>32</v>
      </c>
      <c r="H367" s="46">
        <f>J367+L367+N367+P367</f>
        <v>7.7918951299999986</v>
      </c>
      <c r="I367" s="46" t="s">
        <v>32</v>
      </c>
      <c r="J367" s="46">
        <v>0</v>
      </c>
      <c r="K367" s="46" t="s">
        <v>32</v>
      </c>
      <c r="L367" s="46">
        <v>7.7918951299999986</v>
      </c>
      <c r="M367" s="46" t="s">
        <v>32</v>
      </c>
      <c r="N367" s="46">
        <v>0</v>
      </c>
      <c r="O367" s="46" t="s">
        <v>32</v>
      </c>
      <c r="P367" s="46">
        <v>0</v>
      </c>
      <c r="Q367" s="46" t="s">
        <v>32</v>
      </c>
      <c r="R367" s="46" t="s">
        <v>32</v>
      </c>
      <c r="S367" s="87" t="s">
        <v>32</v>
      </c>
      <c r="T367" s="30" t="s">
        <v>767</v>
      </c>
      <c r="W367" s="3"/>
      <c r="X367" s="3"/>
      <c r="Y367" s="3"/>
      <c r="Z367" s="3"/>
      <c r="AD367" s="1"/>
      <c r="AE367" s="1"/>
    </row>
    <row r="368" spans="1:31" ht="15.75" customHeight="1" x14ac:dyDescent="0.25">
      <c r="A368" s="23" t="s">
        <v>768</v>
      </c>
      <c r="B368" s="24" t="s">
        <v>407</v>
      </c>
      <c r="C368" s="25" t="s">
        <v>31</v>
      </c>
      <c r="D368" s="80">
        <f t="shared" ref="D368:R368" si="95">D369+D370</f>
        <v>0</v>
      </c>
      <c r="E368" s="80">
        <f t="shared" si="95"/>
        <v>0</v>
      </c>
      <c r="F368" s="80">
        <f t="shared" si="95"/>
        <v>0</v>
      </c>
      <c r="G368" s="80">
        <f t="shared" si="95"/>
        <v>0</v>
      </c>
      <c r="H368" s="80">
        <f t="shared" si="95"/>
        <v>0.60000000000000009</v>
      </c>
      <c r="I368" s="80">
        <f t="shared" si="95"/>
        <v>0</v>
      </c>
      <c r="J368" s="80">
        <f t="shared" si="95"/>
        <v>0.60000000000000009</v>
      </c>
      <c r="K368" s="80">
        <f t="shared" si="95"/>
        <v>0</v>
      </c>
      <c r="L368" s="80">
        <f t="shared" si="95"/>
        <v>0</v>
      </c>
      <c r="M368" s="80">
        <f t="shared" si="95"/>
        <v>0</v>
      </c>
      <c r="N368" s="80">
        <f t="shared" si="95"/>
        <v>0</v>
      </c>
      <c r="O368" s="80">
        <f t="shared" si="95"/>
        <v>0</v>
      </c>
      <c r="P368" s="80">
        <f t="shared" si="95"/>
        <v>0</v>
      </c>
      <c r="Q368" s="80">
        <f t="shared" si="95"/>
        <v>0</v>
      </c>
      <c r="R368" s="80">
        <f t="shared" si="95"/>
        <v>0</v>
      </c>
      <c r="S368" s="81">
        <v>0</v>
      </c>
      <c r="T368" s="27" t="s">
        <v>32</v>
      </c>
      <c r="U368" s="1"/>
      <c r="W368" s="3"/>
      <c r="X368" s="3"/>
      <c r="Y368" s="3"/>
      <c r="Z368" s="3"/>
      <c r="AD368" s="1"/>
      <c r="AE368" s="1"/>
    </row>
    <row r="369" spans="1:31" ht="47.25" customHeight="1" x14ac:dyDescent="0.25">
      <c r="A369" s="23" t="s">
        <v>769</v>
      </c>
      <c r="B369" s="24" t="s">
        <v>398</v>
      </c>
      <c r="C369" s="25" t="s">
        <v>31</v>
      </c>
      <c r="D369" s="80">
        <v>0</v>
      </c>
      <c r="E369" s="80">
        <v>0</v>
      </c>
      <c r="F369" s="80">
        <v>0</v>
      </c>
      <c r="G369" s="80">
        <v>0</v>
      </c>
      <c r="H369" s="80">
        <v>0</v>
      </c>
      <c r="I369" s="80">
        <v>0</v>
      </c>
      <c r="J369" s="80">
        <v>0</v>
      </c>
      <c r="K369" s="80">
        <v>0</v>
      </c>
      <c r="L369" s="80">
        <v>0</v>
      </c>
      <c r="M369" s="80">
        <v>0</v>
      </c>
      <c r="N369" s="80">
        <v>0</v>
      </c>
      <c r="O369" s="80">
        <v>0</v>
      </c>
      <c r="P369" s="80">
        <v>0</v>
      </c>
      <c r="Q369" s="80">
        <v>0</v>
      </c>
      <c r="R369" s="80">
        <v>0</v>
      </c>
      <c r="S369" s="81">
        <v>0</v>
      </c>
      <c r="T369" s="27" t="s">
        <v>32</v>
      </c>
      <c r="U369" s="1"/>
      <c r="W369" s="3"/>
      <c r="X369" s="3"/>
      <c r="Y369" s="3"/>
      <c r="Z369" s="3"/>
      <c r="AD369" s="1"/>
      <c r="AE369" s="1"/>
    </row>
    <row r="370" spans="1:31" ht="47.25" customHeight="1" x14ac:dyDescent="0.25">
      <c r="A370" s="23" t="s">
        <v>770</v>
      </c>
      <c r="B370" s="24" t="s">
        <v>403</v>
      </c>
      <c r="C370" s="25" t="s">
        <v>31</v>
      </c>
      <c r="D370" s="80">
        <f t="shared" ref="D370:R370" si="96">SUM(D371)</f>
        <v>0</v>
      </c>
      <c r="E370" s="80">
        <f t="shared" si="96"/>
        <v>0</v>
      </c>
      <c r="F370" s="80">
        <f t="shared" si="96"/>
        <v>0</v>
      </c>
      <c r="G370" s="80">
        <f t="shared" si="96"/>
        <v>0</v>
      </c>
      <c r="H370" s="80">
        <f t="shared" si="96"/>
        <v>0.60000000000000009</v>
      </c>
      <c r="I370" s="80">
        <f t="shared" si="96"/>
        <v>0</v>
      </c>
      <c r="J370" s="80">
        <f t="shared" si="96"/>
        <v>0.60000000000000009</v>
      </c>
      <c r="K370" s="80">
        <f t="shared" si="96"/>
        <v>0</v>
      </c>
      <c r="L370" s="80">
        <f t="shared" si="96"/>
        <v>0</v>
      </c>
      <c r="M370" s="80">
        <f t="shared" si="96"/>
        <v>0</v>
      </c>
      <c r="N370" s="80">
        <f t="shared" si="96"/>
        <v>0</v>
      </c>
      <c r="O370" s="80">
        <f t="shared" si="96"/>
        <v>0</v>
      </c>
      <c r="P370" s="80">
        <f t="shared" si="96"/>
        <v>0</v>
      </c>
      <c r="Q370" s="80">
        <f t="shared" si="96"/>
        <v>0</v>
      </c>
      <c r="R370" s="80">
        <f t="shared" si="96"/>
        <v>0</v>
      </c>
      <c r="S370" s="81">
        <v>0</v>
      </c>
      <c r="T370" s="27" t="s">
        <v>32</v>
      </c>
      <c r="U370" s="1"/>
      <c r="W370" s="3"/>
      <c r="X370" s="3"/>
      <c r="Y370" s="3"/>
      <c r="Z370" s="3"/>
      <c r="AD370" s="1"/>
      <c r="AE370" s="1"/>
    </row>
    <row r="371" spans="1:31" ht="31.5" customHeight="1" x14ac:dyDescent="0.25">
      <c r="A371" s="39" t="s">
        <v>770</v>
      </c>
      <c r="B371" s="29" t="s">
        <v>771</v>
      </c>
      <c r="C371" s="30" t="s">
        <v>772</v>
      </c>
      <c r="D371" s="46" t="s">
        <v>32</v>
      </c>
      <c r="E371" s="46" t="s">
        <v>32</v>
      </c>
      <c r="F371" s="46" t="s">
        <v>32</v>
      </c>
      <c r="G371" s="46" t="s">
        <v>32</v>
      </c>
      <c r="H371" s="46">
        <f>J371+L371+N371+P371</f>
        <v>0.60000000000000009</v>
      </c>
      <c r="I371" s="46" t="s">
        <v>32</v>
      </c>
      <c r="J371" s="46">
        <v>0.60000000000000009</v>
      </c>
      <c r="K371" s="46" t="s">
        <v>32</v>
      </c>
      <c r="L371" s="46">
        <v>0</v>
      </c>
      <c r="M371" s="46" t="s">
        <v>32</v>
      </c>
      <c r="N371" s="46">
        <v>0</v>
      </c>
      <c r="O371" s="88" t="s">
        <v>32</v>
      </c>
      <c r="P371" s="46">
        <v>0</v>
      </c>
      <c r="Q371" s="46" t="s">
        <v>32</v>
      </c>
      <c r="R371" s="46" t="s">
        <v>32</v>
      </c>
      <c r="S371" s="87" t="s">
        <v>32</v>
      </c>
      <c r="T371" s="30" t="s">
        <v>332</v>
      </c>
      <c r="W371" s="3"/>
      <c r="X371" s="3"/>
      <c r="Y371" s="3"/>
      <c r="Z371" s="3"/>
      <c r="AD371" s="1"/>
      <c r="AE371" s="1"/>
    </row>
    <row r="372" spans="1:31" ht="15.75" customHeight="1" x14ac:dyDescent="0.25">
      <c r="A372" s="20" t="s">
        <v>773</v>
      </c>
      <c r="B372" s="21" t="s">
        <v>411</v>
      </c>
      <c r="C372" s="22" t="s">
        <v>31</v>
      </c>
      <c r="D372" s="77">
        <f t="shared" ref="D372:R372" si="97">D373+D374+D375+D377</f>
        <v>6874.9361586303994</v>
      </c>
      <c r="E372" s="77">
        <f t="shared" si="97"/>
        <v>176.45186599000002</v>
      </c>
      <c r="F372" s="77">
        <f t="shared" si="97"/>
        <v>6698.484292640399</v>
      </c>
      <c r="G372" s="77">
        <f t="shared" si="97"/>
        <v>2.3781489599999999</v>
      </c>
      <c r="H372" s="77">
        <f t="shared" si="97"/>
        <v>5.5802221700000008</v>
      </c>
      <c r="I372" s="77">
        <f t="shared" si="97"/>
        <v>0.59453723999999997</v>
      </c>
      <c r="J372" s="77">
        <f t="shared" si="97"/>
        <v>3.5037455599999996</v>
      </c>
      <c r="K372" s="77">
        <f t="shared" si="97"/>
        <v>0.59453723999999997</v>
      </c>
      <c r="L372" s="77">
        <f t="shared" si="97"/>
        <v>2.0764766100000003</v>
      </c>
      <c r="M372" s="77">
        <f t="shared" si="97"/>
        <v>0.59453723999999997</v>
      </c>
      <c r="N372" s="77">
        <f t="shared" si="97"/>
        <v>0</v>
      </c>
      <c r="O372" s="77">
        <f t="shared" si="97"/>
        <v>0.59453723999999997</v>
      </c>
      <c r="P372" s="77">
        <f t="shared" si="97"/>
        <v>0</v>
      </c>
      <c r="Q372" s="77">
        <f t="shared" si="97"/>
        <v>6695.4516133203988</v>
      </c>
      <c r="R372" s="77">
        <f t="shared" si="97"/>
        <v>1.8436048400000002</v>
      </c>
      <c r="S372" s="81">
        <f>R372/(I372+K372)</f>
        <v>1.5504536267568372</v>
      </c>
      <c r="T372" s="63" t="s">
        <v>32</v>
      </c>
      <c r="U372" s="1"/>
      <c r="W372" s="3"/>
      <c r="X372" s="3"/>
      <c r="Y372" s="3"/>
      <c r="Z372" s="3"/>
      <c r="AD372" s="1"/>
      <c r="AE372" s="1"/>
    </row>
    <row r="373" spans="1:31" ht="31.5" customHeight="1" x14ac:dyDescent="0.25">
      <c r="A373" s="23" t="s">
        <v>774</v>
      </c>
      <c r="B373" s="24" t="s">
        <v>413</v>
      </c>
      <c r="C373" s="25" t="s">
        <v>31</v>
      </c>
      <c r="D373" s="80">
        <v>0</v>
      </c>
      <c r="E373" s="80">
        <v>0</v>
      </c>
      <c r="F373" s="80">
        <v>0</v>
      </c>
      <c r="G373" s="80">
        <v>0</v>
      </c>
      <c r="H373" s="80">
        <v>0</v>
      </c>
      <c r="I373" s="80">
        <v>0</v>
      </c>
      <c r="J373" s="80">
        <v>0</v>
      </c>
      <c r="K373" s="80">
        <v>0</v>
      </c>
      <c r="L373" s="80">
        <v>0</v>
      </c>
      <c r="M373" s="80">
        <v>0</v>
      </c>
      <c r="N373" s="80">
        <v>0</v>
      </c>
      <c r="O373" s="80">
        <v>0</v>
      </c>
      <c r="P373" s="80">
        <v>0</v>
      </c>
      <c r="Q373" s="80">
        <v>0</v>
      </c>
      <c r="R373" s="80">
        <v>0</v>
      </c>
      <c r="S373" s="81">
        <v>0</v>
      </c>
      <c r="T373" s="27" t="s">
        <v>32</v>
      </c>
      <c r="U373" s="1"/>
      <c r="W373" s="3"/>
      <c r="X373" s="3"/>
      <c r="Y373" s="3"/>
      <c r="Z373" s="3"/>
      <c r="AD373" s="1"/>
      <c r="AE373" s="1"/>
    </row>
    <row r="374" spans="1:31" ht="15.75" customHeight="1" x14ac:dyDescent="0.25">
      <c r="A374" s="23" t="s">
        <v>775</v>
      </c>
      <c r="B374" s="24" t="s">
        <v>415</v>
      </c>
      <c r="C374" s="25" t="s">
        <v>31</v>
      </c>
      <c r="D374" s="80">
        <v>0</v>
      </c>
      <c r="E374" s="80">
        <v>0</v>
      </c>
      <c r="F374" s="80">
        <v>0</v>
      </c>
      <c r="G374" s="80">
        <v>0</v>
      </c>
      <c r="H374" s="80">
        <v>0</v>
      </c>
      <c r="I374" s="80">
        <v>0</v>
      </c>
      <c r="J374" s="80">
        <v>0</v>
      </c>
      <c r="K374" s="80">
        <v>0</v>
      </c>
      <c r="L374" s="80">
        <v>0</v>
      </c>
      <c r="M374" s="80">
        <v>0</v>
      </c>
      <c r="N374" s="80">
        <v>0</v>
      </c>
      <c r="O374" s="80">
        <v>0</v>
      </c>
      <c r="P374" s="80">
        <v>0</v>
      </c>
      <c r="Q374" s="80">
        <v>0</v>
      </c>
      <c r="R374" s="80">
        <v>0</v>
      </c>
      <c r="S374" s="81">
        <v>0</v>
      </c>
      <c r="T374" s="27" t="s">
        <v>32</v>
      </c>
      <c r="U374" s="1"/>
      <c r="W374" s="3"/>
      <c r="X374" s="3"/>
      <c r="Y374" s="3"/>
      <c r="Z374" s="3"/>
      <c r="AD374" s="1"/>
      <c r="AE374" s="1"/>
    </row>
    <row r="375" spans="1:31" ht="31.5" customHeight="1" x14ac:dyDescent="0.25">
      <c r="A375" s="23" t="s">
        <v>776</v>
      </c>
      <c r="B375" s="24" t="s">
        <v>421</v>
      </c>
      <c r="C375" s="25" t="s">
        <v>31</v>
      </c>
      <c r="D375" s="80">
        <f t="shared" ref="D375:R375" si="98">SUM(D376)</f>
        <v>0</v>
      </c>
      <c r="E375" s="80">
        <f t="shared" si="98"/>
        <v>0</v>
      </c>
      <c r="F375" s="80">
        <f t="shared" si="98"/>
        <v>0</v>
      </c>
      <c r="G375" s="80">
        <f t="shared" si="98"/>
        <v>0</v>
      </c>
      <c r="H375" s="80">
        <f t="shared" si="98"/>
        <v>2.5475428500000001</v>
      </c>
      <c r="I375" s="80">
        <f t="shared" si="98"/>
        <v>0</v>
      </c>
      <c r="J375" s="80">
        <f t="shared" si="98"/>
        <v>1.9957834699999999</v>
      </c>
      <c r="K375" s="80">
        <f t="shared" si="98"/>
        <v>0</v>
      </c>
      <c r="L375" s="80">
        <f t="shared" si="98"/>
        <v>0.55175938000000024</v>
      </c>
      <c r="M375" s="80">
        <f t="shared" si="98"/>
        <v>0</v>
      </c>
      <c r="N375" s="80">
        <f t="shared" si="98"/>
        <v>0</v>
      </c>
      <c r="O375" s="80">
        <f t="shared" si="98"/>
        <v>0</v>
      </c>
      <c r="P375" s="80">
        <f t="shared" si="98"/>
        <v>0</v>
      </c>
      <c r="Q375" s="80">
        <f t="shared" si="98"/>
        <v>0</v>
      </c>
      <c r="R375" s="80">
        <f t="shared" si="98"/>
        <v>0</v>
      </c>
      <c r="S375" s="81">
        <v>0</v>
      </c>
      <c r="T375" s="27" t="s">
        <v>32</v>
      </c>
      <c r="U375" s="1"/>
      <c r="W375" s="3"/>
      <c r="X375" s="3"/>
      <c r="Y375" s="3"/>
      <c r="Z375" s="3"/>
      <c r="AD375" s="1"/>
      <c r="AE375" s="1"/>
    </row>
    <row r="376" spans="1:31" ht="47.25" customHeight="1" x14ac:dyDescent="0.25">
      <c r="A376" s="33" t="s">
        <v>776</v>
      </c>
      <c r="B376" s="45" t="s">
        <v>777</v>
      </c>
      <c r="C376" s="85" t="s">
        <v>778</v>
      </c>
      <c r="D376" s="46" t="s">
        <v>32</v>
      </c>
      <c r="E376" s="46" t="s">
        <v>32</v>
      </c>
      <c r="F376" s="46" t="s">
        <v>32</v>
      </c>
      <c r="G376" s="46" t="s">
        <v>32</v>
      </c>
      <c r="H376" s="46">
        <f>J376+L376+N376+P376</f>
        <v>2.5475428500000001</v>
      </c>
      <c r="I376" s="46" t="s">
        <v>32</v>
      </c>
      <c r="J376" s="46">
        <v>1.9957834699999999</v>
      </c>
      <c r="K376" s="46" t="s">
        <v>32</v>
      </c>
      <c r="L376" s="46">
        <v>0.55175938000000024</v>
      </c>
      <c r="M376" s="46" t="s">
        <v>32</v>
      </c>
      <c r="N376" s="46">
        <v>0</v>
      </c>
      <c r="O376" s="88" t="s">
        <v>32</v>
      </c>
      <c r="P376" s="46">
        <v>0</v>
      </c>
      <c r="Q376" s="46" t="s">
        <v>32</v>
      </c>
      <c r="R376" s="46" t="s">
        <v>32</v>
      </c>
      <c r="S376" s="87" t="s">
        <v>32</v>
      </c>
      <c r="T376" s="30" t="s">
        <v>779</v>
      </c>
      <c r="W376" s="3"/>
      <c r="X376" s="3"/>
      <c r="Y376" s="3"/>
      <c r="Z376" s="3"/>
      <c r="AD376" s="1"/>
      <c r="AE376" s="1"/>
    </row>
    <row r="377" spans="1:31" ht="15.75" customHeight="1" x14ac:dyDescent="0.25">
      <c r="A377" s="20" t="s">
        <v>780</v>
      </c>
      <c r="B377" s="21" t="s">
        <v>429</v>
      </c>
      <c r="C377" s="22" t="s">
        <v>31</v>
      </c>
      <c r="D377" s="77">
        <f t="shared" ref="D377:R377" si="99">SUM(D378)</f>
        <v>6874.9361586303994</v>
      </c>
      <c r="E377" s="77">
        <f t="shared" si="99"/>
        <v>176.45186599000002</v>
      </c>
      <c r="F377" s="77">
        <f t="shared" si="99"/>
        <v>6698.484292640399</v>
      </c>
      <c r="G377" s="77">
        <f t="shared" si="99"/>
        <v>2.3781489599999999</v>
      </c>
      <c r="H377" s="77">
        <f t="shared" si="99"/>
        <v>3.0326793200000002</v>
      </c>
      <c r="I377" s="77">
        <f t="shared" si="99"/>
        <v>0.59453723999999997</v>
      </c>
      <c r="J377" s="77">
        <f t="shared" si="99"/>
        <v>1.5079620899999999</v>
      </c>
      <c r="K377" s="77">
        <f t="shared" si="99"/>
        <v>0.59453723999999997</v>
      </c>
      <c r="L377" s="77">
        <f t="shared" si="99"/>
        <v>1.5247172300000003</v>
      </c>
      <c r="M377" s="77">
        <f t="shared" si="99"/>
        <v>0.59453723999999997</v>
      </c>
      <c r="N377" s="77">
        <f t="shared" si="99"/>
        <v>0</v>
      </c>
      <c r="O377" s="77">
        <f t="shared" si="99"/>
        <v>0.59453723999999997</v>
      </c>
      <c r="P377" s="77">
        <f t="shared" si="99"/>
        <v>0</v>
      </c>
      <c r="Q377" s="77">
        <f t="shared" si="99"/>
        <v>6695.4516133203988</v>
      </c>
      <c r="R377" s="77">
        <f t="shared" si="99"/>
        <v>1.8436048400000002</v>
      </c>
      <c r="S377" s="81">
        <f>R377/(I377+K377)</f>
        <v>1.5504536267568372</v>
      </c>
      <c r="T377" s="63" t="s">
        <v>32</v>
      </c>
      <c r="U377" s="1"/>
      <c r="W377" s="3"/>
      <c r="X377" s="3"/>
      <c r="Y377" s="3"/>
      <c r="Z377" s="3"/>
      <c r="AD377" s="1"/>
      <c r="AE377" s="1"/>
    </row>
    <row r="378" spans="1:31" ht="31.5" customHeight="1" x14ac:dyDescent="0.25">
      <c r="A378" s="28" t="s">
        <v>780</v>
      </c>
      <c r="B378" s="47" t="s">
        <v>781</v>
      </c>
      <c r="C378" s="32" t="s">
        <v>782</v>
      </c>
      <c r="D378" s="46">
        <v>6874.9361586303994</v>
      </c>
      <c r="E378" s="40">
        <v>176.45186599000002</v>
      </c>
      <c r="F378" s="46">
        <f>D378-E378</f>
        <v>6698.484292640399</v>
      </c>
      <c r="G378" s="46">
        <f>I378+K378+M378+O378</f>
        <v>2.3781489599999999</v>
      </c>
      <c r="H378" s="46">
        <f>J378+L378+N378+P378</f>
        <v>3.0326793200000002</v>
      </c>
      <c r="I378" s="46">
        <v>0.59453723999999997</v>
      </c>
      <c r="J378" s="46">
        <v>1.5079620899999999</v>
      </c>
      <c r="K378" s="46">
        <v>0.59453723999999997</v>
      </c>
      <c r="L378" s="46">
        <v>1.5247172300000003</v>
      </c>
      <c r="M378" s="46">
        <v>0.59453723999999997</v>
      </c>
      <c r="N378" s="46">
        <v>0</v>
      </c>
      <c r="O378" s="46">
        <v>0.59453723999999997</v>
      </c>
      <c r="P378" s="46">
        <v>0</v>
      </c>
      <c r="Q378" s="46">
        <f>F378-H378</f>
        <v>6695.4516133203988</v>
      </c>
      <c r="R378" s="46">
        <f>H378-(I378+K378)</f>
        <v>1.8436048400000002</v>
      </c>
      <c r="S378" s="87">
        <f>R378/(I378+K378)</f>
        <v>1.5504536267568372</v>
      </c>
      <c r="T378" s="30" t="s">
        <v>783</v>
      </c>
      <c r="W378" s="3"/>
      <c r="X378" s="3"/>
      <c r="Y378" s="3"/>
      <c r="Z378" s="3"/>
      <c r="AD378" s="1"/>
      <c r="AE378" s="1"/>
    </row>
    <row r="379" spans="1:31" ht="31.5" customHeight="1" x14ac:dyDescent="0.25">
      <c r="A379" s="20" t="s">
        <v>784</v>
      </c>
      <c r="B379" s="21" t="s">
        <v>446</v>
      </c>
      <c r="C379" s="22" t="s">
        <v>31</v>
      </c>
      <c r="D379" s="77">
        <v>0</v>
      </c>
      <c r="E379" s="77">
        <v>0</v>
      </c>
      <c r="F379" s="77">
        <v>0</v>
      </c>
      <c r="G379" s="77">
        <v>0</v>
      </c>
      <c r="H379" s="77">
        <v>0</v>
      </c>
      <c r="I379" s="77">
        <v>0</v>
      </c>
      <c r="J379" s="77">
        <v>0</v>
      </c>
      <c r="K379" s="77">
        <v>0</v>
      </c>
      <c r="L379" s="77">
        <v>0</v>
      </c>
      <c r="M379" s="77">
        <v>0</v>
      </c>
      <c r="N379" s="77">
        <v>0</v>
      </c>
      <c r="O379" s="77">
        <v>0</v>
      </c>
      <c r="P379" s="77">
        <v>0</v>
      </c>
      <c r="Q379" s="77">
        <v>0</v>
      </c>
      <c r="R379" s="77">
        <v>0</v>
      </c>
      <c r="S379" s="81">
        <v>0</v>
      </c>
      <c r="T379" s="63" t="s">
        <v>32</v>
      </c>
      <c r="U379" s="1"/>
      <c r="W379" s="3"/>
      <c r="X379" s="3"/>
      <c r="Y379" s="3"/>
      <c r="Z379" s="3"/>
      <c r="AD379" s="1"/>
      <c r="AE379" s="1"/>
    </row>
    <row r="380" spans="1:31" ht="15.75" customHeight="1" x14ac:dyDescent="0.25">
      <c r="A380" s="23" t="s">
        <v>785</v>
      </c>
      <c r="B380" s="24" t="s">
        <v>448</v>
      </c>
      <c r="C380" s="25" t="s">
        <v>31</v>
      </c>
      <c r="D380" s="80">
        <f t="shared" ref="D380:R380" si="100">SUM(D381:D397)</f>
        <v>27.503091483999988</v>
      </c>
      <c r="E380" s="80">
        <f t="shared" si="100"/>
        <v>3.799744</v>
      </c>
      <c r="F380" s="80">
        <f t="shared" si="100"/>
        <v>23.703347483999991</v>
      </c>
      <c r="G380" s="80">
        <f t="shared" si="100"/>
        <v>23.70334312799999</v>
      </c>
      <c r="H380" s="80">
        <f t="shared" si="100"/>
        <v>64.821984229999998</v>
      </c>
      <c r="I380" s="80">
        <f t="shared" si="100"/>
        <v>0</v>
      </c>
      <c r="J380" s="80">
        <f t="shared" si="100"/>
        <v>50.247</v>
      </c>
      <c r="K380" s="80">
        <f t="shared" si="100"/>
        <v>0</v>
      </c>
      <c r="L380" s="80">
        <f t="shared" si="100"/>
        <v>14.57498423</v>
      </c>
      <c r="M380" s="80">
        <f t="shared" si="100"/>
        <v>0</v>
      </c>
      <c r="N380" s="80">
        <f t="shared" si="100"/>
        <v>0</v>
      </c>
      <c r="O380" s="80">
        <f t="shared" si="100"/>
        <v>23.70334312799999</v>
      </c>
      <c r="P380" s="80">
        <f t="shared" si="100"/>
        <v>0</v>
      </c>
      <c r="Q380" s="80">
        <f t="shared" si="100"/>
        <v>23.278352363999993</v>
      </c>
      <c r="R380" s="80">
        <f t="shared" si="100"/>
        <v>0.42499512</v>
      </c>
      <c r="S380" s="81">
        <v>1</v>
      </c>
      <c r="T380" s="27" t="s">
        <v>32</v>
      </c>
      <c r="U380" s="1"/>
      <c r="W380" s="3"/>
      <c r="X380" s="3"/>
      <c r="Y380" s="3"/>
      <c r="Z380" s="3"/>
      <c r="AD380" s="1"/>
      <c r="AE380" s="1"/>
    </row>
    <row r="381" spans="1:31" ht="41.25" customHeight="1" x14ac:dyDescent="0.25">
      <c r="A381" s="28" t="s">
        <v>785</v>
      </c>
      <c r="B381" s="29" t="s">
        <v>786</v>
      </c>
      <c r="C381" s="32" t="s">
        <v>787</v>
      </c>
      <c r="D381" s="46">
        <v>0.403420836</v>
      </c>
      <c r="E381" s="40">
        <v>0</v>
      </c>
      <c r="F381" s="46">
        <f t="shared" ref="F381:F394" si="101">D381-E381</f>
        <v>0.403420836</v>
      </c>
      <c r="G381" s="46">
        <f t="shared" ref="G381:H394" si="102">I381+K381+M381+O381</f>
        <v>0.403420836</v>
      </c>
      <c r="H381" s="46">
        <f t="shared" si="102"/>
        <v>0.42499512</v>
      </c>
      <c r="I381" s="46">
        <v>0</v>
      </c>
      <c r="J381" s="46">
        <v>0</v>
      </c>
      <c r="K381" s="46">
        <v>0</v>
      </c>
      <c r="L381" s="46">
        <v>0.42499512</v>
      </c>
      <c r="M381" s="46">
        <v>0</v>
      </c>
      <c r="N381" s="46">
        <v>0</v>
      </c>
      <c r="O381" s="46">
        <v>0.403420836</v>
      </c>
      <c r="P381" s="46">
        <v>0</v>
      </c>
      <c r="Q381" s="46">
        <f t="shared" ref="Q381:Q394" si="103">F381-H381</f>
        <v>-2.1574283999999999E-2</v>
      </c>
      <c r="R381" s="46">
        <f t="shared" ref="R381:R394" si="104">H381-(I381+K381)</f>
        <v>0.42499512</v>
      </c>
      <c r="S381" s="86">
        <v>1</v>
      </c>
      <c r="T381" s="30" t="s">
        <v>788</v>
      </c>
      <c r="W381" s="3"/>
      <c r="X381" s="3"/>
      <c r="Y381" s="3"/>
      <c r="Z381" s="3"/>
      <c r="AD381" s="1"/>
      <c r="AE381" s="1"/>
    </row>
    <row r="382" spans="1:31" ht="31.5" customHeight="1" x14ac:dyDescent="0.25">
      <c r="A382" s="28" t="s">
        <v>785</v>
      </c>
      <c r="B382" s="29" t="s">
        <v>789</v>
      </c>
      <c r="C382" s="32" t="s">
        <v>790</v>
      </c>
      <c r="D382" s="46">
        <v>6.8275595919999992</v>
      </c>
      <c r="E382" s="40">
        <v>3.0615999999999999</v>
      </c>
      <c r="F382" s="46">
        <f t="shared" si="101"/>
        <v>3.7659595919999993</v>
      </c>
      <c r="G382" s="46">
        <f t="shared" si="102"/>
        <v>3.7659595919999993</v>
      </c>
      <c r="H382" s="46">
        <f t="shared" si="102"/>
        <v>0</v>
      </c>
      <c r="I382" s="46">
        <v>0</v>
      </c>
      <c r="J382" s="46">
        <v>0</v>
      </c>
      <c r="K382" s="46">
        <v>0</v>
      </c>
      <c r="L382" s="46">
        <v>0</v>
      </c>
      <c r="M382" s="46">
        <v>0</v>
      </c>
      <c r="N382" s="46">
        <v>0</v>
      </c>
      <c r="O382" s="46">
        <v>3.7659595919999993</v>
      </c>
      <c r="P382" s="46">
        <v>0</v>
      </c>
      <c r="Q382" s="46">
        <f t="shared" si="103"/>
        <v>3.7659595919999993</v>
      </c>
      <c r="R382" s="46">
        <f t="shared" si="104"/>
        <v>0</v>
      </c>
      <c r="S382" s="86">
        <v>0</v>
      </c>
      <c r="T382" s="30" t="s">
        <v>32</v>
      </c>
      <c r="W382" s="3"/>
      <c r="X382" s="3"/>
      <c r="Y382" s="3"/>
      <c r="Z382" s="3"/>
      <c r="AD382" s="1"/>
      <c r="AE382" s="1"/>
    </row>
    <row r="383" spans="1:31" ht="31.5" customHeight="1" x14ac:dyDescent="0.25">
      <c r="A383" s="28" t="s">
        <v>785</v>
      </c>
      <c r="B383" s="29" t="s">
        <v>791</v>
      </c>
      <c r="C383" s="32" t="s">
        <v>792</v>
      </c>
      <c r="D383" s="46">
        <v>2.9976437760000003</v>
      </c>
      <c r="E383" s="46">
        <v>0</v>
      </c>
      <c r="F383" s="46">
        <f t="shared" si="101"/>
        <v>2.9976437760000003</v>
      </c>
      <c r="G383" s="46">
        <f t="shared" si="102"/>
        <v>2.9976437760000003</v>
      </c>
      <c r="H383" s="46">
        <f t="shared" si="102"/>
        <v>0</v>
      </c>
      <c r="I383" s="46">
        <v>0</v>
      </c>
      <c r="J383" s="46">
        <v>0</v>
      </c>
      <c r="K383" s="46">
        <v>0</v>
      </c>
      <c r="L383" s="46">
        <v>0</v>
      </c>
      <c r="M383" s="46">
        <v>0</v>
      </c>
      <c r="N383" s="46">
        <v>0</v>
      </c>
      <c r="O383" s="46">
        <v>2.9976437760000003</v>
      </c>
      <c r="P383" s="46">
        <v>0</v>
      </c>
      <c r="Q383" s="46">
        <f t="shared" si="103"/>
        <v>2.9976437760000003</v>
      </c>
      <c r="R383" s="46">
        <f t="shared" si="104"/>
        <v>0</v>
      </c>
      <c r="S383" s="86">
        <v>0</v>
      </c>
      <c r="T383" s="30" t="s">
        <v>32</v>
      </c>
      <c r="W383" s="3"/>
      <c r="X383" s="3"/>
      <c r="Y383" s="3"/>
      <c r="Z383" s="3"/>
      <c r="AD383" s="1"/>
      <c r="AE383" s="1"/>
    </row>
    <row r="384" spans="1:31" ht="31.5" customHeight="1" x14ac:dyDescent="0.25">
      <c r="A384" s="28" t="s">
        <v>785</v>
      </c>
      <c r="B384" s="29" t="s">
        <v>793</v>
      </c>
      <c r="C384" s="30" t="s">
        <v>794</v>
      </c>
      <c r="D384" s="46">
        <v>2.0219669279999999</v>
      </c>
      <c r="E384" s="46">
        <v>0</v>
      </c>
      <c r="F384" s="46">
        <f t="shared" si="101"/>
        <v>2.0219669279999999</v>
      </c>
      <c r="G384" s="46">
        <f t="shared" si="102"/>
        <v>2.0219669279999999</v>
      </c>
      <c r="H384" s="46">
        <f t="shared" si="102"/>
        <v>0</v>
      </c>
      <c r="I384" s="46">
        <v>0</v>
      </c>
      <c r="J384" s="46">
        <v>0</v>
      </c>
      <c r="K384" s="46">
        <v>0</v>
      </c>
      <c r="L384" s="46">
        <v>0</v>
      </c>
      <c r="M384" s="46">
        <v>0</v>
      </c>
      <c r="N384" s="46">
        <v>0</v>
      </c>
      <c r="O384" s="46">
        <v>2.0219669279999999</v>
      </c>
      <c r="P384" s="46">
        <v>0</v>
      </c>
      <c r="Q384" s="46">
        <f t="shared" si="103"/>
        <v>2.0219669279999999</v>
      </c>
      <c r="R384" s="46">
        <f t="shared" si="104"/>
        <v>0</v>
      </c>
      <c r="S384" s="86">
        <v>0</v>
      </c>
      <c r="T384" s="30" t="s">
        <v>32</v>
      </c>
      <c r="W384" s="3"/>
      <c r="X384" s="3"/>
      <c r="Y384" s="3"/>
      <c r="Z384" s="3"/>
      <c r="AD384" s="1"/>
      <c r="AE384" s="1"/>
    </row>
    <row r="385" spans="1:34" ht="31.5" customHeight="1" x14ac:dyDescent="0.25">
      <c r="A385" s="28" t="s">
        <v>785</v>
      </c>
      <c r="B385" s="29" t="s">
        <v>795</v>
      </c>
      <c r="C385" s="30" t="s">
        <v>796</v>
      </c>
      <c r="D385" s="46">
        <v>6.4759374959999993</v>
      </c>
      <c r="E385" s="40">
        <v>0</v>
      </c>
      <c r="F385" s="46">
        <f t="shared" si="101"/>
        <v>6.4759374959999993</v>
      </c>
      <c r="G385" s="46">
        <f t="shared" si="102"/>
        <v>6.4759374959999993</v>
      </c>
      <c r="H385" s="46">
        <f t="shared" si="102"/>
        <v>0</v>
      </c>
      <c r="I385" s="46">
        <v>0</v>
      </c>
      <c r="J385" s="46">
        <v>0</v>
      </c>
      <c r="K385" s="46">
        <v>0</v>
      </c>
      <c r="L385" s="46">
        <v>0</v>
      </c>
      <c r="M385" s="46">
        <v>0</v>
      </c>
      <c r="N385" s="46">
        <v>0</v>
      </c>
      <c r="O385" s="46">
        <v>6.4759374959999993</v>
      </c>
      <c r="P385" s="46">
        <v>0</v>
      </c>
      <c r="Q385" s="46">
        <f t="shared" si="103"/>
        <v>6.4759374959999993</v>
      </c>
      <c r="R385" s="46">
        <f t="shared" si="104"/>
        <v>0</v>
      </c>
      <c r="S385" s="86">
        <v>0</v>
      </c>
      <c r="T385" s="30" t="s">
        <v>32</v>
      </c>
      <c r="W385" s="3"/>
      <c r="X385" s="3"/>
      <c r="Y385" s="3"/>
      <c r="Z385" s="3"/>
      <c r="AD385" s="1"/>
      <c r="AE385" s="1"/>
    </row>
    <row r="386" spans="1:34" ht="31.5" customHeight="1" x14ac:dyDescent="0.25">
      <c r="A386" s="28" t="s">
        <v>785</v>
      </c>
      <c r="B386" s="29" t="s">
        <v>797</v>
      </c>
      <c r="C386" s="48" t="s">
        <v>798</v>
      </c>
      <c r="D386" s="46">
        <v>2.3431405199999999</v>
      </c>
      <c r="E386" s="40">
        <v>0</v>
      </c>
      <c r="F386" s="46">
        <f t="shared" si="101"/>
        <v>2.3431405199999999</v>
      </c>
      <c r="G386" s="46">
        <f t="shared" si="102"/>
        <v>2.3431405199999999</v>
      </c>
      <c r="H386" s="46">
        <f t="shared" si="102"/>
        <v>0</v>
      </c>
      <c r="I386" s="46">
        <v>0</v>
      </c>
      <c r="J386" s="46">
        <v>0</v>
      </c>
      <c r="K386" s="46">
        <v>0</v>
      </c>
      <c r="L386" s="46">
        <v>0</v>
      </c>
      <c r="M386" s="46">
        <v>0</v>
      </c>
      <c r="N386" s="46">
        <v>0</v>
      </c>
      <c r="O386" s="46">
        <v>2.3431405199999999</v>
      </c>
      <c r="P386" s="46">
        <v>0</v>
      </c>
      <c r="Q386" s="46">
        <f t="shared" si="103"/>
        <v>2.3431405199999999</v>
      </c>
      <c r="R386" s="46">
        <f t="shared" si="104"/>
        <v>0</v>
      </c>
      <c r="S386" s="86">
        <v>0</v>
      </c>
      <c r="T386" s="30" t="s">
        <v>32</v>
      </c>
      <c r="W386" s="3"/>
      <c r="X386" s="3"/>
      <c r="Y386" s="3"/>
      <c r="Z386" s="3"/>
      <c r="AD386" s="1"/>
      <c r="AE386" s="1"/>
    </row>
    <row r="387" spans="1:34" ht="31.5" customHeight="1" x14ac:dyDescent="0.25">
      <c r="A387" s="28" t="s">
        <v>785</v>
      </c>
      <c r="B387" s="29" t="s">
        <v>799</v>
      </c>
      <c r="C387" s="30" t="s">
        <v>800</v>
      </c>
      <c r="D387" s="46">
        <v>0.38367498</v>
      </c>
      <c r="E387" s="40">
        <v>0</v>
      </c>
      <c r="F387" s="46">
        <f t="shared" si="101"/>
        <v>0.38367498</v>
      </c>
      <c r="G387" s="46">
        <f t="shared" si="102"/>
        <v>0.38367498</v>
      </c>
      <c r="H387" s="46">
        <f t="shared" si="102"/>
        <v>0</v>
      </c>
      <c r="I387" s="46">
        <v>0</v>
      </c>
      <c r="J387" s="46">
        <v>0</v>
      </c>
      <c r="K387" s="46">
        <v>0</v>
      </c>
      <c r="L387" s="46">
        <v>0</v>
      </c>
      <c r="M387" s="46">
        <v>0</v>
      </c>
      <c r="N387" s="46">
        <v>0</v>
      </c>
      <c r="O387" s="46">
        <v>0.38367498</v>
      </c>
      <c r="P387" s="46">
        <v>0</v>
      </c>
      <c r="Q387" s="46">
        <f t="shared" si="103"/>
        <v>0.38367498</v>
      </c>
      <c r="R387" s="46">
        <f t="shared" si="104"/>
        <v>0</v>
      </c>
      <c r="S387" s="86">
        <v>0</v>
      </c>
      <c r="T387" s="30" t="s">
        <v>32</v>
      </c>
      <c r="W387" s="3"/>
      <c r="X387" s="3"/>
      <c r="Y387" s="3"/>
      <c r="Z387" s="3"/>
      <c r="AD387" s="1"/>
      <c r="AE387" s="1"/>
    </row>
    <row r="388" spans="1:34" ht="31.5" customHeight="1" x14ac:dyDescent="0.25">
      <c r="A388" s="28" t="s">
        <v>785</v>
      </c>
      <c r="B388" s="29" t="s">
        <v>801</v>
      </c>
      <c r="C388" s="30" t="s">
        <v>802</v>
      </c>
      <c r="D388" s="46">
        <v>1.9715545800000001</v>
      </c>
      <c r="E388" s="40">
        <v>0</v>
      </c>
      <c r="F388" s="46">
        <f t="shared" si="101"/>
        <v>1.9715545800000001</v>
      </c>
      <c r="G388" s="46">
        <f t="shared" si="102"/>
        <v>1.9715545800000001</v>
      </c>
      <c r="H388" s="46">
        <f t="shared" si="102"/>
        <v>0</v>
      </c>
      <c r="I388" s="46">
        <v>0</v>
      </c>
      <c r="J388" s="46">
        <v>0</v>
      </c>
      <c r="K388" s="46">
        <v>0</v>
      </c>
      <c r="L388" s="46">
        <v>0</v>
      </c>
      <c r="M388" s="46">
        <v>0</v>
      </c>
      <c r="N388" s="46">
        <v>0</v>
      </c>
      <c r="O388" s="46">
        <v>1.9715545800000001</v>
      </c>
      <c r="P388" s="46">
        <v>0</v>
      </c>
      <c r="Q388" s="46">
        <f t="shared" si="103"/>
        <v>1.9715545800000001</v>
      </c>
      <c r="R388" s="46">
        <f t="shared" si="104"/>
        <v>0</v>
      </c>
      <c r="S388" s="86">
        <v>0</v>
      </c>
      <c r="T388" s="30" t="s">
        <v>32</v>
      </c>
      <c r="W388" s="3"/>
      <c r="X388" s="3"/>
      <c r="Y388" s="3"/>
      <c r="Z388" s="3"/>
      <c r="AD388" s="1"/>
      <c r="AE388" s="1"/>
    </row>
    <row r="389" spans="1:34" ht="47.25" customHeight="1" x14ac:dyDescent="0.25">
      <c r="A389" s="28" t="s">
        <v>785</v>
      </c>
      <c r="B389" s="29" t="s">
        <v>803</v>
      </c>
      <c r="C389" s="30" t="s">
        <v>804</v>
      </c>
      <c r="D389" s="46">
        <v>0.220767672</v>
      </c>
      <c r="E389" s="40">
        <v>0</v>
      </c>
      <c r="F389" s="46">
        <f t="shared" si="101"/>
        <v>0.220767672</v>
      </c>
      <c r="G389" s="46">
        <f t="shared" si="102"/>
        <v>0.220767672</v>
      </c>
      <c r="H389" s="46">
        <f t="shared" si="102"/>
        <v>0</v>
      </c>
      <c r="I389" s="46">
        <v>0</v>
      </c>
      <c r="J389" s="46">
        <v>0</v>
      </c>
      <c r="K389" s="46">
        <v>0</v>
      </c>
      <c r="L389" s="46">
        <v>0</v>
      </c>
      <c r="M389" s="46">
        <v>0</v>
      </c>
      <c r="N389" s="46">
        <v>0</v>
      </c>
      <c r="O389" s="46">
        <v>0.220767672</v>
      </c>
      <c r="P389" s="46">
        <v>0</v>
      </c>
      <c r="Q389" s="46">
        <f t="shared" si="103"/>
        <v>0.220767672</v>
      </c>
      <c r="R389" s="46">
        <f t="shared" si="104"/>
        <v>0</v>
      </c>
      <c r="S389" s="86">
        <v>0</v>
      </c>
      <c r="T389" s="30" t="s">
        <v>32</v>
      </c>
      <c r="W389" s="3"/>
      <c r="X389" s="3"/>
      <c r="Y389" s="3"/>
      <c r="Z389" s="3"/>
      <c r="AD389" s="1"/>
      <c r="AE389" s="1"/>
    </row>
    <row r="390" spans="1:34" ht="31.5" customHeight="1" x14ac:dyDescent="0.25">
      <c r="A390" s="28" t="s">
        <v>785</v>
      </c>
      <c r="B390" s="29" t="s">
        <v>805</v>
      </c>
      <c r="C390" s="30" t="s">
        <v>806</v>
      </c>
      <c r="D390" s="46">
        <v>1.488054048</v>
      </c>
      <c r="E390" s="40">
        <v>0.73814400000000002</v>
      </c>
      <c r="F390" s="46">
        <f t="shared" si="101"/>
        <v>0.74991004799999994</v>
      </c>
      <c r="G390" s="46">
        <f t="shared" si="102"/>
        <v>0.7499056919999999</v>
      </c>
      <c r="H390" s="46">
        <f t="shared" si="102"/>
        <v>0</v>
      </c>
      <c r="I390" s="46">
        <v>0</v>
      </c>
      <c r="J390" s="46">
        <v>0</v>
      </c>
      <c r="K390" s="46">
        <v>0</v>
      </c>
      <c r="L390" s="46">
        <v>0</v>
      </c>
      <c r="M390" s="46">
        <v>0</v>
      </c>
      <c r="N390" s="46">
        <v>0</v>
      </c>
      <c r="O390" s="46">
        <v>0.7499056919999999</v>
      </c>
      <c r="P390" s="46">
        <v>0</v>
      </c>
      <c r="Q390" s="46">
        <f t="shared" si="103"/>
        <v>0.74991004799999994</v>
      </c>
      <c r="R390" s="46">
        <f t="shared" si="104"/>
        <v>0</v>
      </c>
      <c r="S390" s="86">
        <v>0</v>
      </c>
      <c r="T390" s="107" t="s">
        <v>32</v>
      </c>
      <c r="W390" s="3"/>
      <c r="X390" s="3"/>
      <c r="Y390" s="3"/>
      <c r="Z390" s="3"/>
      <c r="AD390" s="1"/>
      <c r="AE390" s="1"/>
    </row>
    <row r="391" spans="1:34" ht="31.5" customHeight="1" x14ac:dyDescent="0.25">
      <c r="A391" s="28" t="s">
        <v>785</v>
      </c>
      <c r="B391" s="29" t="s">
        <v>807</v>
      </c>
      <c r="C391" s="32" t="s">
        <v>808</v>
      </c>
      <c r="D391" s="46">
        <v>0.16163287199999998</v>
      </c>
      <c r="E391" s="40">
        <v>0</v>
      </c>
      <c r="F391" s="46">
        <f t="shared" si="101"/>
        <v>0.16163287199999998</v>
      </c>
      <c r="G391" s="46">
        <f t="shared" si="102"/>
        <v>0.16163287199999998</v>
      </c>
      <c r="H391" s="46">
        <f t="shared" si="102"/>
        <v>0</v>
      </c>
      <c r="I391" s="46">
        <v>0</v>
      </c>
      <c r="J391" s="46">
        <v>0</v>
      </c>
      <c r="K391" s="46">
        <v>0</v>
      </c>
      <c r="L391" s="46">
        <v>0</v>
      </c>
      <c r="M391" s="46">
        <v>0</v>
      </c>
      <c r="N391" s="46">
        <v>0</v>
      </c>
      <c r="O391" s="46">
        <v>0.16163287199999998</v>
      </c>
      <c r="P391" s="46">
        <v>0</v>
      </c>
      <c r="Q391" s="46">
        <f t="shared" si="103"/>
        <v>0.16163287199999998</v>
      </c>
      <c r="R391" s="46">
        <f t="shared" si="104"/>
        <v>0</v>
      </c>
      <c r="S391" s="86">
        <v>0</v>
      </c>
      <c r="T391" s="107" t="s">
        <v>32</v>
      </c>
      <c r="W391" s="3"/>
      <c r="X391" s="3"/>
      <c r="Y391" s="3"/>
      <c r="Z391" s="3"/>
      <c r="AD391" s="1"/>
      <c r="AE391" s="1"/>
    </row>
    <row r="392" spans="1:34" ht="47.25" customHeight="1" x14ac:dyDescent="0.25">
      <c r="A392" s="28" t="s">
        <v>785</v>
      </c>
      <c r="B392" s="29" t="s">
        <v>809</v>
      </c>
      <c r="C392" s="32" t="s">
        <v>810</v>
      </c>
      <c r="D392" s="46">
        <v>8.8415832000000014E-2</v>
      </c>
      <c r="E392" s="40">
        <v>0</v>
      </c>
      <c r="F392" s="46">
        <f t="shared" si="101"/>
        <v>8.8415832000000014E-2</v>
      </c>
      <c r="G392" s="46">
        <f t="shared" si="102"/>
        <v>8.8415832000000014E-2</v>
      </c>
      <c r="H392" s="46">
        <f t="shared" si="102"/>
        <v>0</v>
      </c>
      <c r="I392" s="46">
        <v>0</v>
      </c>
      <c r="J392" s="46">
        <v>0</v>
      </c>
      <c r="K392" s="46">
        <v>0</v>
      </c>
      <c r="L392" s="46">
        <v>0</v>
      </c>
      <c r="M392" s="46">
        <v>0</v>
      </c>
      <c r="N392" s="46">
        <v>0</v>
      </c>
      <c r="O392" s="46">
        <v>8.8415832000000014E-2</v>
      </c>
      <c r="P392" s="46">
        <v>0</v>
      </c>
      <c r="Q392" s="46">
        <f t="shared" si="103"/>
        <v>8.8415832000000014E-2</v>
      </c>
      <c r="R392" s="46">
        <f t="shared" si="104"/>
        <v>0</v>
      </c>
      <c r="S392" s="86">
        <v>0</v>
      </c>
      <c r="T392" s="107" t="s">
        <v>32</v>
      </c>
      <c r="W392" s="3"/>
      <c r="X392" s="3"/>
      <c r="Y392" s="3"/>
      <c r="Z392" s="3"/>
      <c r="AD392" s="1"/>
      <c r="AE392" s="1"/>
    </row>
    <row r="393" spans="1:34" ht="31.5" customHeight="1" x14ac:dyDescent="0.25">
      <c r="A393" s="28" t="s">
        <v>785</v>
      </c>
      <c r="B393" s="29" t="s">
        <v>811</v>
      </c>
      <c r="C393" s="32" t="s">
        <v>812</v>
      </c>
      <c r="D393" s="46">
        <v>0.71969405999999991</v>
      </c>
      <c r="E393" s="40">
        <v>0</v>
      </c>
      <c r="F393" s="46">
        <f t="shared" si="101"/>
        <v>0.71969405999999991</v>
      </c>
      <c r="G393" s="46">
        <f t="shared" si="102"/>
        <v>0.71969405999999991</v>
      </c>
      <c r="H393" s="46">
        <f t="shared" si="102"/>
        <v>0</v>
      </c>
      <c r="I393" s="46">
        <v>0</v>
      </c>
      <c r="J393" s="46">
        <v>0</v>
      </c>
      <c r="K393" s="46">
        <v>0</v>
      </c>
      <c r="L393" s="46">
        <v>0</v>
      </c>
      <c r="M393" s="46">
        <v>0</v>
      </c>
      <c r="N393" s="46">
        <v>0</v>
      </c>
      <c r="O393" s="46">
        <v>0.71969405999999991</v>
      </c>
      <c r="P393" s="46">
        <v>0</v>
      </c>
      <c r="Q393" s="46">
        <f t="shared" si="103"/>
        <v>0.71969405999999991</v>
      </c>
      <c r="R393" s="46">
        <f t="shared" si="104"/>
        <v>0</v>
      </c>
      <c r="S393" s="86">
        <v>0</v>
      </c>
      <c r="T393" s="107" t="s">
        <v>32</v>
      </c>
      <c r="W393" s="3"/>
      <c r="X393" s="3"/>
      <c r="Y393" s="3"/>
      <c r="Z393" s="3"/>
      <c r="AD393" s="1"/>
      <c r="AE393" s="1"/>
    </row>
    <row r="394" spans="1:34" ht="31.5" customHeight="1" x14ac:dyDescent="0.25">
      <c r="A394" s="28" t="s">
        <v>785</v>
      </c>
      <c r="B394" s="29" t="s">
        <v>813</v>
      </c>
      <c r="C394" s="32" t="s">
        <v>814</v>
      </c>
      <c r="D394" s="46">
        <v>1.3996282919999998</v>
      </c>
      <c r="E394" s="40">
        <v>0</v>
      </c>
      <c r="F394" s="46">
        <f t="shared" si="101"/>
        <v>1.3996282919999998</v>
      </c>
      <c r="G394" s="46">
        <f t="shared" si="102"/>
        <v>1.3996282919999998</v>
      </c>
      <c r="H394" s="46">
        <f t="shared" si="102"/>
        <v>0</v>
      </c>
      <c r="I394" s="46">
        <v>0</v>
      </c>
      <c r="J394" s="46">
        <v>0</v>
      </c>
      <c r="K394" s="46">
        <v>0</v>
      </c>
      <c r="L394" s="46">
        <v>0</v>
      </c>
      <c r="M394" s="46">
        <v>0</v>
      </c>
      <c r="N394" s="46">
        <v>0</v>
      </c>
      <c r="O394" s="46">
        <v>1.3996282919999998</v>
      </c>
      <c r="P394" s="46">
        <v>0</v>
      </c>
      <c r="Q394" s="46">
        <f t="shared" si="103"/>
        <v>1.3996282919999998</v>
      </c>
      <c r="R394" s="46">
        <f t="shared" si="104"/>
        <v>0</v>
      </c>
      <c r="S394" s="86">
        <v>0</v>
      </c>
      <c r="T394" s="107" t="s">
        <v>32</v>
      </c>
      <c r="W394" s="3"/>
      <c r="X394" s="3"/>
      <c r="Y394" s="3"/>
      <c r="Z394" s="3"/>
      <c r="AD394" s="1"/>
      <c r="AE394" s="1"/>
    </row>
    <row r="395" spans="1:34" ht="94.5" customHeight="1" x14ac:dyDescent="0.25">
      <c r="A395" s="28" t="s">
        <v>785</v>
      </c>
      <c r="B395" s="29" t="s">
        <v>815</v>
      </c>
      <c r="C395" s="32" t="s">
        <v>816</v>
      </c>
      <c r="D395" s="46" t="s">
        <v>32</v>
      </c>
      <c r="E395" s="40" t="s">
        <v>32</v>
      </c>
      <c r="F395" s="46" t="s">
        <v>32</v>
      </c>
      <c r="G395" s="46" t="s">
        <v>32</v>
      </c>
      <c r="H395" s="46">
        <f>J395+L395+N395+P395</f>
        <v>50.247</v>
      </c>
      <c r="I395" s="46" t="s">
        <v>32</v>
      </c>
      <c r="J395" s="46">
        <v>50.247</v>
      </c>
      <c r="K395" s="46" t="s">
        <v>32</v>
      </c>
      <c r="L395" s="46">
        <v>0</v>
      </c>
      <c r="M395" s="46" t="s">
        <v>32</v>
      </c>
      <c r="N395" s="46">
        <v>0</v>
      </c>
      <c r="O395" s="88" t="s">
        <v>32</v>
      </c>
      <c r="P395" s="46">
        <v>0</v>
      </c>
      <c r="Q395" s="46" t="s">
        <v>32</v>
      </c>
      <c r="R395" s="46" t="s">
        <v>32</v>
      </c>
      <c r="S395" s="86" t="s">
        <v>32</v>
      </c>
      <c r="T395" s="30" t="s">
        <v>817</v>
      </c>
      <c r="W395" s="3"/>
      <c r="X395" s="3"/>
      <c r="Y395" s="3"/>
      <c r="Z395" s="3"/>
      <c r="AD395" s="1"/>
      <c r="AE395" s="1"/>
    </row>
    <row r="396" spans="1:34" ht="94.5" customHeight="1" x14ac:dyDescent="0.25">
      <c r="A396" s="89" t="s">
        <v>785</v>
      </c>
      <c r="B396" s="90" t="s">
        <v>818</v>
      </c>
      <c r="C396" s="91" t="s">
        <v>819</v>
      </c>
      <c r="D396" s="92" t="s">
        <v>32</v>
      </c>
      <c r="E396" s="93" t="s">
        <v>32</v>
      </c>
      <c r="F396" s="92" t="s">
        <v>32</v>
      </c>
      <c r="G396" s="92" t="s">
        <v>32</v>
      </c>
      <c r="H396" s="46">
        <f>J396+L396+N396+P396</f>
        <v>0.32</v>
      </c>
      <c r="I396" s="92" t="s">
        <v>32</v>
      </c>
      <c r="J396" s="92">
        <v>0</v>
      </c>
      <c r="K396" s="92" t="s">
        <v>32</v>
      </c>
      <c r="L396" s="92">
        <v>0.32</v>
      </c>
      <c r="M396" s="92" t="s">
        <v>32</v>
      </c>
      <c r="N396" s="92">
        <v>0</v>
      </c>
      <c r="O396" s="101" t="s">
        <v>32</v>
      </c>
      <c r="P396" s="92">
        <v>0</v>
      </c>
      <c r="Q396" s="92" t="s">
        <v>32</v>
      </c>
      <c r="R396" s="92" t="s">
        <v>32</v>
      </c>
      <c r="S396" s="94" t="s">
        <v>32</v>
      </c>
      <c r="T396" s="49" t="s">
        <v>788</v>
      </c>
      <c r="W396" s="3"/>
      <c r="X396" s="3"/>
      <c r="Y396" s="3"/>
      <c r="Z396" s="3"/>
      <c r="AD396" s="1"/>
      <c r="AE396" s="1"/>
    </row>
    <row r="397" spans="1:34" ht="94.5" customHeight="1" x14ac:dyDescent="0.25">
      <c r="A397" s="89" t="s">
        <v>785</v>
      </c>
      <c r="B397" s="90" t="s">
        <v>820</v>
      </c>
      <c r="C397" s="91" t="s">
        <v>821</v>
      </c>
      <c r="D397" s="92" t="s">
        <v>32</v>
      </c>
      <c r="E397" s="93" t="s">
        <v>32</v>
      </c>
      <c r="F397" s="92" t="s">
        <v>32</v>
      </c>
      <c r="G397" s="92" t="s">
        <v>32</v>
      </c>
      <c r="H397" s="46">
        <f>J397+L397+N397+P397</f>
        <v>13.82998911</v>
      </c>
      <c r="I397" s="92" t="s">
        <v>32</v>
      </c>
      <c r="J397" s="92">
        <v>0</v>
      </c>
      <c r="K397" s="92" t="s">
        <v>32</v>
      </c>
      <c r="L397" s="92">
        <v>13.82998911</v>
      </c>
      <c r="M397" s="92" t="s">
        <v>32</v>
      </c>
      <c r="N397" s="92">
        <v>0</v>
      </c>
      <c r="O397" s="101" t="s">
        <v>32</v>
      </c>
      <c r="P397" s="92">
        <v>0</v>
      </c>
      <c r="Q397" s="92" t="s">
        <v>32</v>
      </c>
      <c r="R397" s="92" t="s">
        <v>32</v>
      </c>
      <c r="S397" s="95" t="s">
        <v>32</v>
      </c>
      <c r="T397" s="49" t="s">
        <v>822</v>
      </c>
      <c r="W397" s="3"/>
      <c r="X397" s="3"/>
      <c r="Y397" s="3"/>
      <c r="Z397" s="3"/>
      <c r="AD397" s="1"/>
      <c r="AE397" s="1"/>
    </row>
    <row r="398" spans="1:34" ht="15.75" customHeight="1" x14ac:dyDescent="0.25">
      <c r="A398" s="20" t="s">
        <v>823</v>
      </c>
      <c r="B398" s="21" t="s">
        <v>824</v>
      </c>
      <c r="C398" s="22" t="s">
        <v>31</v>
      </c>
      <c r="D398" s="77">
        <f t="shared" ref="D398:R398" si="105">SUM(D399,D430,D438,D517,D524,D530,D531)</f>
        <v>4558.913216790389</v>
      </c>
      <c r="E398" s="77">
        <f t="shared" si="105"/>
        <v>2066.4534007500001</v>
      </c>
      <c r="F398" s="77">
        <f t="shared" si="105"/>
        <v>2492.4598160403889</v>
      </c>
      <c r="G398" s="77">
        <f t="shared" si="105"/>
        <v>829.22934365799995</v>
      </c>
      <c r="H398" s="77">
        <f t="shared" si="105"/>
        <v>546.90567250999993</v>
      </c>
      <c r="I398" s="77">
        <f t="shared" si="105"/>
        <v>77.934900053999996</v>
      </c>
      <c r="J398" s="77">
        <f t="shared" si="105"/>
        <v>207.80568823000004</v>
      </c>
      <c r="K398" s="77">
        <f t="shared" si="105"/>
        <v>45.842225294999992</v>
      </c>
      <c r="L398" s="77">
        <f t="shared" si="105"/>
        <v>339.09998427999994</v>
      </c>
      <c r="M398" s="77">
        <f t="shared" si="105"/>
        <v>43.584000566</v>
      </c>
      <c r="N398" s="77">
        <f t="shared" si="105"/>
        <v>0</v>
      </c>
      <c r="O398" s="77">
        <f t="shared" si="105"/>
        <v>661.86821774299995</v>
      </c>
      <c r="P398" s="77">
        <f t="shared" si="105"/>
        <v>0</v>
      </c>
      <c r="Q398" s="77">
        <f t="shared" si="105"/>
        <v>2344.1633155003888</v>
      </c>
      <c r="R398" s="77">
        <f t="shared" si="105"/>
        <v>24.519375191000002</v>
      </c>
      <c r="S398" s="81">
        <f>R398/(I398+K398)</f>
        <v>0.19809294424850768</v>
      </c>
      <c r="T398" s="63" t="s">
        <v>32</v>
      </c>
      <c r="U398" s="1"/>
      <c r="W398" s="3"/>
      <c r="X398" s="3"/>
      <c r="Y398" s="3"/>
      <c r="Z398" s="3"/>
      <c r="AD398" s="1"/>
      <c r="AE398" s="1"/>
      <c r="AH398" s="66"/>
    </row>
    <row r="399" spans="1:34" ht="31.5" customHeight="1" x14ac:dyDescent="0.25">
      <c r="A399" s="23" t="s">
        <v>825</v>
      </c>
      <c r="B399" s="24" t="s">
        <v>50</v>
      </c>
      <c r="C399" s="25" t="s">
        <v>31</v>
      </c>
      <c r="D399" s="80">
        <f t="shared" ref="D399:R399" si="106">D400+D403+D406+D429</f>
        <v>0</v>
      </c>
      <c r="E399" s="80">
        <f t="shared" si="106"/>
        <v>0</v>
      </c>
      <c r="F399" s="80">
        <f t="shared" si="106"/>
        <v>0</v>
      </c>
      <c r="G399" s="80">
        <f t="shared" si="106"/>
        <v>0</v>
      </c>
      <c r="H399" s="80">
        <f t="shared" si="106"/>
        <v>172.35125480999994</v>
      </c>
      <c r="I399" s="80">
        <f t="shared" si="106"/>
        <v>0</v>
      </c>
      <c r="J399" s="80">
        <f t="shared" si="106"/>
        <v>28.207564860000002</v>
      </c>
      <c r="K399" s="80">
        <f t="shared" si="106"/>
        <v>0</v>
      </c>
      <c r="L399" s="80">
        <f t="shared" si="106"/>
        <v>144.14368994999995</v>
      </c>
      <c r="M399" s="80">
        <f t="shared" si="106"/>
        <v>0</v>
      </c>
      <c r="N399" s="80">
        <f t="shared" si="106"/>
        <v>0</v>
      </c>
      <c r="O399" s="80">
        <f t="shared" si="106"/>
        <v>0</v>
      </c>
      <c r="P399" s="80">
        <f t="shared" si="106"/>
        <v>0</v>
      </c>
      <c r="Q399" s="80">
        <f t="shared" si="106"/>
        <v>0</v>
      </c>
      <c r="R399" s="80">
        <f t="shared" si="106"/>
        <v>0</v>
      </c>
      <c r="S399" s="81">
        <v>0</v>
      </c>
      <c r="T399" s="27" t="s">
        <v>32</v>
      </c>
      <c r="U399" s="1"/>
      <c r="W399" s="3"/>
      <c r="X399" s="3"/>
      <c r="Y399" s="3"/>
      <c r="Z399" s="3"/>
      <c r="AD399" s="1"/>
      <c r="AE399" s="1"/>
    </row>
    <row r="400" spans="1:34" ht="78.75" customHeight="1" x14ac:dyDescent="0.25">
      <c r="A400" s="23" t="s">
        <v>826</v>
      </c>
      <c r="B400" s="24" t="s">
        <v>52</v>
      </c>
      <c r="C400" s="25" t="s">
        <v>31</v>
      </c>
      <c r="D400" s="80">
        <v>0</v>
      </c>
      <c r="E400" s="80">
        <v>0</v>
      </c>
      <c r="F400" s="80">
        <v>0</v>
      </c>
      <c r="G400" s="80">
        <v>0</v>
      </c>
      <c r="H400" s="80">
        <v>0</v>
      </c>
      <c r="I400" s="80">
        <v>0</v>
      </c>
      <c r="J400" s="80">
        <v>0</v>
      </c>
      <c r="K400" s="80">
        <v>0</v>
      </c>
      <c r="L400" s="80">
        <v>0</v>
      </c>
      <c r="M400" s="80">
        <v>0</v>
      </c>
      <c r="N400" s="80">
        <v>0</v>
      </c>
      <c r="O400" s="80">
        <v>0</v>
      </c>
      <c r="P400" s="80">
        <v>0</v>
      </c>
      <c r="Q400" s="80">
        <v>0</v>
      </c>
      <c r="R400" s="80">
        <v>0</v>
      </c>
      <c r="S400" s="81">
        <v>0</v>
      </c>
      <c r="T400" s="27" t="s">
        <v>32</v>
      </c>
      <c r="U400" s="1"/>
      <c r="W400" s="3"/>
      <c r="X400" s="3"/>
      <c r="Y400" s="3"/>
      <c r="Z400" s="3"/>
      <c r="AD400" s="1"/>
      <c r="AE400" s="1"/>
    </row>
    <row r="401" spans="1:31" ht="31.5" customHeight="1" x14ac:dyDescent="0.25">
      <c r="A401" s="23" t="s">
        <v>827</v>
      </c>
      <c r="B401" s="24" t="s">
        <v>56</v>
      </c>
      <c r="C401" s="25" t="s">
        <v>31</v>
      </c>
      <c r="D401" s="80">
        <v>0</v>
      </c>
      <c r="E401" s="80">
        <v>0</v>
      </c>
      <c r="F401" s="80">
        <v>0</v>
      </c>
      <c r="G401" s="80">
        <v>0</v>
      </c>
      <c r="H401" s="80">
        <v>0</v>
      </c>
      <c r="I401" s="80">
        <v>0</v>
      </c>
      <c r="J401" s="80">
        <v>0</v>
      </c>
      <c r="K401" s="80">
        <v>0</v>
      </c>
      <c r="L401" s="80">
        <v>0</v>
      </c>
      <c r="M401" s="80">
        <v>0</v>
      </c>
      <c r="N401" s="80">
        <v>0</v>
      </c>
      <c r="O401" s="80">
        <v>0</v>
      </c>
      <c r="P401" s="80">
        <v>0</v>
      </c>
      <c r="Q401" s="80">
        <v>0</v>
      </c>
      <c r="R401" s="80">
        <v>0</v>
      </c>
      <c r="S401" s="81">
        <v>0</v>
      </c>
      <c r="T401" s="27" t="s">
        <v>32</v>
      </c>
      <c r="U401" s="1"/>
      <c r="W401" s="3"/>
      <c r="X401" s="3"/>
      <c r="Y401" s="3"/>
      <c r="Z401" s="3"/>
      <c r="AD401" s="1"/>
      <c r="AE401" s="1"/>
    </row>
    <row r="402" spans="1:31" ht="31.5" customHeight="1" x14ac:dyDescent="0.25">
      <c r="A402" s="23" t="s">
        <v>828</v>
      </c>
      <c r="B402" s="24" t="s">
        <v>56</v>
      </c>
      <c r="C402" s="25" t="s">
        <v>31</v>
      </c>
      <c r="D402" s="80">
        <v>0</v>
      </c>
      <c r="E402" s="80">
        <v>0</v>
      </c>
      <c r="F402" s="80">
        <v>0</v>
      </c>
      <c r="G402" s="80">
        <v>0</v>
      </c>
      <c r="H402" s="80">
        <v>0</v>
      </c>
      <c r="I402" s="80">
        <v>0</v>
      </c>
      <c r="J402" s="80">
        <v>0</v>
      </c>
      <c r="K402" s="80">
        <v>0</v>
      </c>
      <c r="L402" s="80">
        <v>0</v>
      </c>
      <c r="M402" s="80">
        <v>0</v>
      </c>
      <c r="N402" s="80">
        <v>0</v>
      </c>
      <c r="O402" s="80">
        <v>0</v>
      </c>
      <c r="P402" s="80">
        <v>0</v>
      </c>
      <c r="Q402" s="80">
        <v>0</v>
      </c>
      <c r="R402" s="80">
        <v>0</v>
      </c>
      <c r="S402" s="81">
        <v>0</v>
      </c>
      <c r="T402" s="27" t="s">
        <v>32</v>
      </c>
      <c r="U402" s="1"/>
      <c r="W402" s="3"/>
      <c r="X402" s="3"/>
      <c r="Y402" s="3"/>
      <c r="Z402" s="3"/>
      <c r="AD402" s="1"/>
      <c r="AE402" s="1"/>
    </row>
    <row r="403" spans="1:31" ht="47.25" customHeight="1" x14ac:dyDescent="0.25">
      <c r="A403" s="23" t="s">
        <v>829</v>
      </c>
      <c r="B403" s="24" t="s">
        <v>58</v>
      </c>
      <c r="C403" s="25" t="s">
        <v>31</v>
      </c>
      <c r="D403" s="80">
        <v>0</v>
      </c>
      <c r="E403" s="80">
        <v>0</v>
      </c>
      <c r="F403" s="80">
        <v>0</v>
      </c>
      <c r="G403" s="80">
        <v>0</v>
      </c>
      <c r="H403" s="80">
        <v>0</v>
      </c>
      <c r="I403" s="80">
        <v>0</v>
      </c>
      <c r="J403" s="80">
        <v>0</v>
      </c>
      <c r="K403" s="80">
        <v>0</v>
      </c>
      <c r="L403" s="80">
        <v>0</v>
      </c>
      <c r="M403" s="80">
        <v>0</v>
      </c>
      <c r="N403" s="80">
        <v>0</v>
      </c>
      <c r="O403" s="80">
        <v>0</v>
      </c>
      <c r="P403" s="80">
        <v>0</v>
      </c>
      <c r="Q403" s="80">
        <v>0</v>
      </c>
      <c r="R403" s="80">
        <v>0</v>
      </c>
      <c r="S403" s="81">
        <v>0</v>
      </c>
      <c r="T403" s="27" t="s">
        <v>32</v>
      </c>
      <c r="U403" s="1"/>
      <c r="W403" s="3"/>
      <c r="X403" s="3"/>
      <c r="Y403" s="3"/>
      <c r="Z403" s="3"/>
      <c r="AD403" s="1"/>
      <c r="AE403" s="1"/>
    </row>
    <row r="404" spans="1:31" ht="31.5" customHeight="1" x14ac:dyDescent="0.25">
      <c r="A404" s="23" t="s">
        <v>830</v>
      </c>
      <c r="B404" s="24" t="s">
        <v>56</v>
      </c>
      <c r="C404" s="25" t="s">
        <v>31</v>
      </c>
      <c r="D404" s="80">
        <v>0</v>
      </c>
      <c r="E404" s="80">
        <v>0</v>
      </c>
      <c r="F404" s="80">
        <v>0</v>
      </c>
      <c r="G404" s="80">
        <v>0</v>
      </c>
      <c r="H404" s="80">
        <v>0</v>
      </c>
      <c r="I404" s="80">
        <v>0</v>
      </c>
      <c r="J404" s="80">
        <v>0</v>
      </c>
      <c r="K404" s="80">
        <v>0</v>
      </c>
      <c r="L404" s="80">
        <v>0</v>
      </c>
      <c r="M404" s="80">
        <v>0</v>
      </c>
      <c r="N404" s="80">
        <v>0</v>
      </c>
      <c r="O404" s="80">
        <v>0</v>
      </c>
      <c r="P404" s="80">
        <v>0</v>
      </c>
      <c r="Q404" s="80">
        <v>0</v>
      </c>
      <c r="R404" s="80">
        <v>0</v>
      </c>
      <c r="S404" s="81">
        <v>0</v>
      </c>
      <c r="T404" s="27" t="s">
        <v>32</v>
      </c>
      <c r="U404" s="1"/>
      <c r="W404" s="3"/>
      <c r="X404" s="3"/>
      <c r="Y404" s="3"/>
      <c r="Z404" s="3"/>
      <c r="AD404" s="1"/>
      <c r="AE404" s="1"/>
    </row>
    <row r="405" spans="1:31" ht="31.5" customHeight="1" x14ac:dyDescent="0.25">
      <c r="A405" s="23" t="s">
        <v>831</v>
      </c>
      <c r="B405" s="24" t="s">
        <v>56</v>
      </c>
      <c r="C405" s="25" t="s">
        <v>31</v>
      </c>
      <c r="D405" s="80">
        <v>0</v>
      </c>
      <c r="E405" s="80">
        <v>0</v>
      </c>
      <c r="F405" s="80">
        <v>0</v>
      </c>
      <c r="G405" s="80">
        <v>0</v>
      </c>
      <c r="H405" s="80">
        <v>0</v>
      </c>
      <c r="I405" s="80">
        <v>0</v>
      </c>
      <c r="J405" s="80">
        <v>0</v>
      </c>
      <c r="K405" s="80">
        <v>0</v>
      </c>
      <c r="L405" s="80">
        <v>0</v>
      </c>
      <c r="M405" s="80">
        <v>0</v>
      </c>
      <c r="N405" s="80">
        <v>0</v>
      </c>
      <c r="O405" s="80">
        <v>0</v>
      </c>
      <c r="P405" s="80">
        <v>0</v>
      </c>
      <c r="Q405" s="80">
        <v>0</v>
      </c>
      <c r="R405" s="80">
        <v>0</v>
      </c>
      <c r="S405" s="81">
        <v>0</v>
      </c>
      <c r="T405" s="27" t="s">
        <v>32</v>
      </c>
      <c r="U405" s="1"/>
      <c r="W405" s="3"/>
      <c r="X405" s="3"/>
      <c r="Y405" s="3"/>
      <c r="Z405" s="3"/>
      <c r="AD405" s="1"/>
      <c r="AE405" s="1"/>
    </row>
    <row r="406" spans="1:31" ht="47.25" customHeight="1" x14ac:dyDescent="0.25">
      <c r="A406" s="23" t="s">
        <v>832</v>
      </c>
      <c r="B406" s="24" t="s">
        <v>62</v>
      </c>
      <c r="C406" s="25" t="s">
        <v>31</v>
      </c>
      <c r="D406" s="80">
        <f>SUM(D407,D411,D412,D423,D424)</f>
        <v>0</v>
      </c>
      <c r="E406" s="80">
        <f t="shared" ref="E406:R406" si="107">E407+E411+E412+E423+E424</f>
        <v>0</v>
      </c>
      <c r="F406" s="80">
        <f t="shared" si="107"/>
        <v>0</v>
      </c>
      <c r="G406" s="80">
        <f t="shared" si="107"/>
        <v>0</v>
      </c>
      <c r="H406" s="80">
        <f t="shared" si="107"/>
        <v>172.35125480999994</v>
      </c>
      <c r="I406" s="80">
        <f t="shared" si="107"/>
        <v>0</v>
      </c>
      <c r="J406" s="80">
        <f t="shared" si="107"/>
        <v>28.207564860000002</v>
      </c>
      <c r="K406" s="80">
        <f t="shared" si="107"/>
        <v>0</v>
      </c>
      <c r="L406" s="80">
        <f t="shared" si="107"/>
        <v>144.14368994999995</v>
      </c>
      <c r="M406" s="80">
        <f t="shared" si="107"/>
        <v>0</v>
      </c>
      <c r="N406" s="80">
        <f t="shared" si="107"/>
        <v>0</v>
      </c>
      <c r="O406" s="80">
        <f t="shared" si="107"/>
        <v>0</v>
      </c>
      <c r="P406" s="80">
        <f t="shared" si="107"/>
        <v>0</v>
      </c>
      <c r="Q406" s="80">
        <f t="shared" si="107"/>
        <v>0</v>
      </c>
      <c r="R406" s="80">
        <f t="shared" si="107"/>
        <v>0</v>
      </c>
      <c r="S406" s="81">
        <v>0</v>
      </c>
      <c r="T406" s="27" t="s">
        <v>32</v>
      </c>
      <c r="U406" s="1"/>
      <c r="W406" s="3"/>
      <c r="X406" s="3"/>
      <c r="Y406" s="3"/>
      <c r="Z406" s="3"/>
      <c r="AD406" s="1"/>
      <c r="AE406" s="1"/>
    </row>
    <row r="407" spans="1:31" ht="63" customHeight="1" x14ac:dyDescent="0.25">
      <c r="A407" s="23" t="s">
        <v>833</v>
      </c>
      <c r="B407" s="24" t="s">
        <v>64</v>
      </c>
      <c r="C407" s="25" t="s">
        <v>31</v>
      </c>
      <c r="D407" s="80">
        <f t="shared" ref="D407:R407" si="108">SUM(D408:D410)</f>
        <v>0</v>
      </c>
      <c r="E407" s="80">
        <f t="shared" si="108"/>
        <v>0</v>
      </c>
      <c r="F407" s="80">
        <f t="shared" si="108"/>
        <v>0</v>
      </c>
      <c r="G407" s="80">
        <f t="shared" si="108"/>
        <v>0</v>
      </c>
      <c r="H407" s="80">
        <f t="shared" si="108"/>
        <v>6.7398255000000011</v>
      </c>
      <c r="I407" s="80">
        <f t="shared" si="108"/>
        <v>0</v>
      </c>
      <c r="J407" s="80">
        <f t="shared" si="108"/>
        <v>6.7398255000000011</v>
      </c>
      <c r="K407" s="80">
        <f t="shared" si="108"/>
        <v>0</v>
      </c>
      <c r="L407" s="80">
        <f t="shared" si="108"/>
        <v>0</v>
      </c>
      <c r="M407" s="80">
        <f t="shared" si="108"/>
        <v>0</v>
      </c>
      <c r="N407" s="80">
        <f t="shared" si="108"/>
        <v>0</v>
      </c>
      <c r="O407" s="80">
        <f t="shared" si="108"/>
        <v>0</v>
      </c>
      <c r="P407" s="80">
        <f t="shared" si="108"/>
        <v>0</v>
      </c>
      <c r="Q407" s="80">
        <f t="shared" si="108"/>
        <v>0</v>
      </c>
      <c r="R407" s="80">
        <f t="shared" si="108"/>
        <v>0</v>
      </c>
      <c r="S407" s="81">
        <v>0</v>
      </c>
      <c r="T407" s="27" t="s">
        <v>32</v>
      </c>
      <c r="U407" s="1"/>
      <c r="W407" s="3"/>
      <c r="X407" s="3"/>
      <c r="Y407" s="3"/>
      <c r="Z407" s="3"/>
      <c r="AD407" s="1"/>
      <c r="AE407" s="1"/>
    </row>
    <row r="408" spans="1:31" ht="31.5" customHeight="1" x14ac:dyDescent="0.25">
      <c r="A408" s="28" t="s">
        <v>833</v>
      </c>
      <c r="B408" s="38" t="s">
        <v>834</v>
      </c>
      <c r="C408" s="39" t="s">
        <v>835</v>
      </c>
      <c r="D408" s="46" t="s">
        <v>32</v>
      </c>
      <c r="E408" s="46" t="s">
        <v>32</v>
      </c>
      <c r="F408" s="46" t="s">
        <v>32</v>
      </c>
      <c r="G408" s="46" t="s">
        <v>32</v>
      </c>
      <c r="H408" s="46">
        <f>J408+L408+N408+P408</f>
        <v>9.18075E-2</v>
      </c>
      <c r="I408" s="46" t="s">
        <v>32</v>
      </c>
      <c r="J408" s="46">
        <v>9.18075E-2</v>
      </c>
      <c r="K408" s="46" t="s">
        <v>32</v>
      </c>
      <c r="L408" s="46">
        <v>0</v>
      </c>
      <c r="M408" s="46" t="s">
        <v>32</v>
      </c>
      <c r="N408" s="46">
        <v>0</v>
      </c>
      <c r="O408" s="88" t="s">
        <v>32</v>
      </c>
      <c r="P408" s="46">
        <v>0</v>
      </c>
      <c r="Q408" s="46" t="s">
        <v>32</v>
      </c>
      <c r="R408" s="46" t="s">
        <v>32</v>
      </c>
      <c r="S408" s="86" t="s">
        <v>32</v>
      </c>
      <c r="T408" s="30" t="s">
        <v>332</v>
      </c>
      <c r="W408" s="3"/>
      <c r="X408" s="3"/>
      <c r="Y408" s="3"/>
      <c r="Z408" s="3"/>
      <c r="AD408" s="1"/>
      <c r="AE408" s="1"/>
    </row>
    <row r="409" spans="1:31" ht="63" customHeight="1" x14ac:dyDescent="0.25">
      <c r="A409" s="28" t="s">
        <v>833</v>
      </c>
      <c r="B409" s="38" t="s">
        <v>836</v>
      </c>
      <c r="C409" s="39" t="s">
        <v>837</v>
      </c>
      <c r="D409" s="46" t="s">
        <v>32</v>
      </c>
      <c r="E409" s="46" t="s">
        <v>32</v>
      </c>
      <c r="F409" s="46" t="s">
        <v>32</v>
      </c>
      <c r="G409" s="46" t="s">
        <v>32</v>
      </c>
      <c r="H409" s="46">
        <f>J409+L409+N409+P409</f>
        <v>2.6232732000000007</v>
      </c>
      <c r="I409" s="46" t="s">
        <v>32</v>
      </c>
      <c r="J409" s="46">
        <v>2.6232732000000007</v>
      </c>
      <c r="K409" s="46" t="s">
        <v>32</v>
      </c>
      <c r="L409" s="46">
        <v>0</v>
      </c>
      <c r="M409" s="46" t="s">
        <v>32</v>
      </c>
      <c r="N409" s="46">
        <v>0</v>
      </c>
      <c r="O409" s="88" t="s">
        <v>32</v>
      </c>
      <c r="P409" s="46">
        <v>0</v>
      </c>
      <c r="Q409" s="46" t="s">
        <v>32</v>
      </c>
      <c r="R409" s="46" t="s">
        <v>32</v>
      </c>
      <c r="S409" s="86" t="s">
        <v>32</v>
      </c>
      <c r="T409" s="30" t="s">
        <v>332</v>
      </c>
      <c r="W409" s="3"/>
      <c r="X409" s="3"/>
      <c r="Y409" s="3"/>
      <c r="Z409" s="3"/>
      <c r="AD409" s="1"/>
      <c r="AE409" s="1"/>
    </row>
    <row r="410" spans="1:31" ht="31.5" customHeight="1" x14ac:dyDescent="0.25">
      <c r="A410" s="28" t="s">
        <v>833</v>
      </c>
      <c r="B410" s="38" t="s">
        <v>838</v>
      </c>
      <c r="C410" s="39" t="s">
        <v>839</v>
      </c>
      <c r="D410" s="46" t="s">
        <v>32</v>
      </c>
      <c r="E410" s="46" t="s">
        <v>32</v>
      </c>
      <c r="F410" s="46" t="s">
        <v>32</v>
      </c>
      <c r="G410" s="46" t="s">
        <v>32</v>
      </c>
      <c r="H410" s="46">
        <f>J410+L410+N410+P410</f>
        <v>4.0247448000000006</v>
      </c>
      <c r="I410" s="46" t="s">
        <v>32</v>
      </c>
      <c r="J410" s="46">
        <v>4.0247448000000006</v>
      </c>
      <c r="K410" s="46" t="s">
        <v>32</v>
      </c>
      <c r="L410" s="46">
        <v>0</v>
      </c>
      <c r="M410" s="46" t="s">
        <v>32</v>
      </c>
      <c r="N410" s="46">
        <v>0</v>
      </c>
      <c r="O410" s="88" t="s">
        <v>32</v>
      </c>
      <c r="P410" s="46">
        <v>0</v>
      </c>
      <c r="Q410" s="46" t="s">
        <v>32</v>
      </c>
      <c r="R410" s="46" t="s">
        <v>32</v>
      </c>
      <c r="S410" s="87" t="s">
        <v>32</v>
      </c>
      <c r="T410" s="30" t="s">
        <v>738</v>
      </c>
      <c r="W410" s="3"/>
      <c r="X410" s="3"/>
      <c r="Y410" s="3"/>
      <c r="Z410" s="3"/>
      <c r="AD410" s="1"/>
      <c r="AE410" s="1"/>
    </row>
    <row r="411" spans="1:31" ht="78.75" customHeight="1" x14ac:dyDescent="0.25">
      <c r="A411" s="20" t="s">
        <v>840</v>
      </c>
      <c r="B411" s="21" t="s">
        <v>66</v>
      </c>
      <c r="C411" s="22" t="s">
        <v>31</v>
      </c>
      <c r="D411" s="77">
        <v>0</v>
      </c>
      <c r="E411" s="77">
        <v>0</v>
      </c>
      <c r="F411" s="77">
        <v>0</v>
      </c>
      <c r="G411" s="77">
        <v>0</v>
      </c>
      <c r="H411" s="77">
        <v>0</v>
      </c>
      <c r="I411" s="77">
        <v>0</v>
      </c>
      <c r="J411" s="77">
        <v>0</v>
      </c>
      <c r="K411" s="77">
        <v>0</v>
      </c>
      <c r="L411" s="77">
        <v>0</v>
      </c>
      <c r="M411" s="77">
        <v>0</v>
      </c>
      <c r="N411" s="77">
        <v>0</v>
      </c>
      <c r="O411" s="77">
        <v>0</v>
      </c>
      <c r="P411" s="77">
        <v>0</v>
      </c>
      <c r="Q411" s="77">
        <v>0</v>
      </c>
      <c r="R411" s="77">
        <v>0</v>
      </c>
      <c r="S411" s="81">
        <v>0</v>
      </c>
      <c r="T411" s="63" t="s">
        <v>32</v>
      </c>
      <c r="U411" s="1"/>
      <c r="W411" s="3"/>
      <c r="X411" s="3"/>
      <c r="Y411" s="3"/>
      <c r="Z411" s="3"/>
      <c r="AD411" s="1"/>
      <c r="AE411" s="1"/>
    </row>
    <row r="412" spans="1:31" ht="63" customHeight="1" x14ac:dyDescent="0.25">
      <c r="A412" s="23" t="s">
        <v>841</v>
      </c>
      <c r="B412" s="24" t="s">
        <v>68</v>
      </c>
      <c r="C412" s="25" t="s">
        <v>31</v>
      </c>
      <c r="D412" s="80">
        <f t="shared" ref="D412:R412" si="109">SUM(D413:D422)</f>
        <v>0</v>
      </c>
      <c r="E412" s="80">
        <f t="shared" si="109"/>
        <v>0</v>
      </c>
      <c r="F412" s="80">
        <f t="shared" si="109"/>
        <v>0</v>
      </c>
      <c r="G412" s="80">
        <f t="shared" si="109"/>
        <v>0</v>
      </c>
      <c r="H412" s="80">
        <f t="shared" si="109"/>
        <v>139.03329194999995</v>
      </c>
      <c r="I412" s="80">
        <f t="shared" si="109"/>
        <v>0</v>
      </c>
      <c r="J412" s="80">
        <f t="shared" si="109"/>
        <v>0</v>
      </c>
      <c r="K412" s="80">
        <f t="shared" si="109"/>
        <v>0</v>
      </c>
      <c r="L412" s="80">
        <f t="shared" si="109"/>
        <v>139.03329194999995</v>
      </c>
      <c r="M412" s="80">
        <f t="shared" si="109"/>
        <v>0</v>
      </c>
      <c r="N412" s="80">
        <f t="shared" si="109"/>
        <v>0</v>
      </c>
      <c r="O412" s="80">
        <f t="shared" si="109"/>
        <v>0</v>
      </c>
      <c r="P412" s="80">
        <f t="shared" si="109"/>
        <v>0</v>
      </c>
      <c r="Q412" s="80">
        <f t="shared" si="109"/>
        <v>0</v>
      </c>
      <c r="R412" s="80">
        <f t="shared" si="109"/>
        <v>0</v>
      </c>
      <c r="S412" s="81">
        <v>0</v>
      </c>
      <c r="T412" s="27" t="s">
        <v>32</v>
      </c>
      <c r="U412" s="1"/>
      <c r="W412" s="3"/>
      <c r="X412" s="3"/>
      <c r="Y412" s="3"/>
      <c r="Z412" s="3"/>
      <c r="AD412" s="1"/>
      <c r="AE412" s="1"/>
    </row>
    <row r="413" spans="1:31" ht="58.5" customHeight="1" x14ac:dyDescent="0.25">
      <c r="A413" s="28" t="s">
        <v>841</v>
      </c>
      <c r="B413" s="38" t="s">
        <v>842</v>
      </c>
      <c r="C413" s="39" t="s">
        <v>843</v>
      </c>
      <c r="D413" s="46" t="s">
        <v>32</v>
      </c>
      <c r="E413" s="46" t="s">
        <v>32</v>
      </c>
      <c r="F413" s="46" t="s">
        <v>32</v>
      </c>
      <c r="G413" s="46" t="s">
        <v>32</v>
      </c>
      <c r="H413" s="46">
        <f t="shared" ref="H413:H422" si="110">J413+L413+N413+P413</f>
        <v>8.9345555999999995</v>
      </c>
      <c r="I413" s="46" t="s">
        <v>32</v>
      </c>
      <c r="J413" s="46">
        <v>0</v>
      </c>
      <c r="K413" s="46" t="s">
        <v>32</v>
      </c>
      <c r="L413" s="46">
        <v>8.9345555999999995</v>
      </c>
      <c r="M413" s="46" t="s">
        <v>32</v>
      </c>
      <c r="N413" s="46">
        <v>0</v>
      </c>
      <c r="O413" s="46" t="s">
        <v>32</v>
      </c>
      <c r="P413" s="46">
        <v>0</v>
      </c>
      <c r="Q413" s="46" t="s">
        <v>32</v>
      </c>
      <c r="R413" s="46" t="s">
        <v>32</v>
      </c>
      <c r="S413" s="86" t="s">
        <v>32</v>
      </c>
      <c r="T413" s="30" t="s">
        <v>844</v>
      </c>
      <c r="W413" s="3"/>
      <c r="X413" s="3"/>
      <c r="Y413" s="3"/>
      <c r="Z413" s="3"/>
      <c r="AD413" s="1"/>
      <c r="AE413" s="1"/>
    </row>
    <row r="414" spans="1:31" ht="47.25" customHeight="1" x14ac:dyDescent="0.25">
      <c r="A414" s="28" t="s">
        <v>841</v>
      </c>
      <c r="B414" s="53" t="s">
        <v>845</v>
      </c>
      <c r="C414" s="39" t="s">
        <v>846</v>
      </c>
      <c r="D414" s="46" t="s">
        <v>32</v>
      </c>
      <c r="E414" s="46" t="s">
        <v>32</v>
      </c>
      <c r="F414" s="46" t="s">
        <v>32</v>
      </c>
      <c r="G414" s="46" t="s">
        <v>32</v>
      </c>
      <c r="H414" s="46">
        <f t="shared" si="110"/>
        <v>80.528941599999982</v>
      </c>
      <c r="I414" s="46" t="s">
        <v>32</v>
      </c>
      <c r="J414" s="46">
        <v>-0.1962438</v>
      </c>
      <c r="K414" s="46" t="s">
        <v>32</v>
      </c>
      <c r="L414" s="46">
        <v>80.725185399999987</v>
      </c>
      <c r="M414" s="46" t="s">
        <v>32</v>
      </c>
      <c r="N414" s="46">
        <v>0</v>
      </c>
      <c r="O414" s="88" t="s">
        <v>32</v>
      </c>
      <c r="P414" s="46">
        <v>0</v>
      </c>
      <c r="Q414" s="46" t="s">
        <v>32</v>
      </c>
      <c r="R414" s="46" t="s">
        <v>32</v>
      </c>
      <c r="S414" s="86" t="s">
        <v>32</v>
      </c>
      <c r="T414" s="30" t="s">
        <v>847</v>
      </c>
      <c r="W414" s="3"/>
      <c r="X414" s="3"/>
      <c r="Y414" s="3"/>
      <c r="Z414" s="3"/>
      <c r="AD414" s="1"/>
      <c r="AE414" s="1"/>
    </row>
    <row r="415" spans="1:31" ht="63" x14ac:dyDescent="0.25">
      <c r="A415" s="28" t="s">
        <v>841</v>
      </c>
      <c r="B415" s="53" t="s">
        <v>848</v>
      </c>
      <c r="C415" s="39" t="s">
        <v>849</v>
      </c>
      <c r="D415" s="46" t="s">
        <v>32</v>
      </c>
      <c r="E415" s="46" t="s">
        <v>32</v>
      </c>
      <c r="F415" s="46" t="s">
        <v>32</v>
      </c>
      <c r="G415" s="46" t="s">
        <v>32</v>
      </c>
      <c r="H415" s="46">
        <f t="shared" si="110"/>
        <v>15.27836158</v>
      </c>
      <c r="I415" s="46" t="s">
        <v>32</v>
      </c>
      <c r="J415" s="46">
        <v>0</v>
      </c>
      <c r="K415" s="46" t="s">
        <v>32</v>
      </c>
      <c r="L415" s="46">
        <v>15.27836158</v>
      </c>
      <c r="M415" s="46" t="s">
        <v>32</v>
      </c>
      <c r="N415" s="46">
        <v>0</v>
      </c>
      <c r="O415" s="88" t="s">
        <v>32</v>
      </c>
      <c r="P415" s="46">
        <v>0</v>
      </c>
      <c r="Q415" s="46" t="s">
        <v>32</v>
      </c>
      <c r="R415" s="46" t="s">
        <v>32</v>
      </c>
      <c r="S415" s="86" t="s">
        <v>32</v>
      </c>
      <c r="T415" s="30" t="s">
        <v>850</v>
      </c>
      <c r="W415" s="3"/>
      <c r="X415" s="3"/>
      <c r="Y415" s="3"/>
      <c r="Z415" s="3"/>
      <c r="AD415" s="1"/>
      <c r="AE415" s="1"/>
    </row>
    <row r="416" spans="1:31" ht="63" x14ac:dyDescent="0.25">
      <c r="A416" s="28" t="s">
        <v>841</v>
      </c>
      <c r="B416" s="53" t="s">
        <v>851</v>
      </c>
      <c r="C416" s="39" t="s">
        <v>852</v>
      </c>
      <c r="D416" s="46" t="s">
        <v>32</v>
      </c>
      <c r="E416" s="46" t="s">
        <v>32</v>
      </c>
      <c r="F416" s="46" t="s">
        <v>32</v>
      </c>
      <c r="G416" s="46" t="s">
        <v>32</v>
      </c>
      <c r="H416" s="46">
        <f t="shared" si="110"/>
        <v>3.5186192200000002</v>
      </c>
      <c r="I416" s="46" t="s">
        <v>32</v>
      </c>
      <c r="J416" s="46">
        <v>0</v>
      </c>
      <c r="K416" s="46" t="s">
        <v>32</v>
      </c>
      <c r="L416" s="46">
        <v>3.5186192200000002</v>
      </c>
      <c r="M416" s="46" t="s">
        <v>32</v>
      </c>
      <c r="N416" s="46">
        <v>0</v>
      </c>
      <c r="O416" s="88" t="s">
        <v>32</v>
      </c>
      <c r="P416" s="46">
        <v>0</v>
      </c>
      <c r="Q416" s="46" t="s">
        <v>32</v>
      </c>
      <c r="R416" s="46" t="s">
        <v>32</v>
      </c>
      <c r="S416" s="86" t="s">
        <v>32</v>
      </c>
      <c r="T416" s="30" t="s">
        <v>850</v>
      </c>
      <c r="W416" s="3"/>
      <c r="X416" s="3"/>
      <c r="Y416" s="3"/>
      <c r="Z416" s="3"/>
      <c r="AD416" s="1"/>
      <c r="AE416" s="1"/>
    </row>
    <row r="417" spans="1:31" ht="78.75" x14ac:dyDescent="0.25">
      <c r="A417" s="28" t="s">
        <v>841</v>
      </c>
      <c r="B417" s="53" t="s">
        <v>853</v>
      </c>
      <c r="C417" s="39" t="s">
        <v>854</v>
      </c>
      <c r="D417" s="46" t="s">
        <v>32</v>
      </c>
      <c r="E417" s="46" t="s">
        <v>32</v>
      </c>
      <c r="F417" s="46" t="s">
        <v>32</v>
      </c>
      <c r="G417" s="46" t="s">
        <v>32</v>
      </c>
      <c r="H417" s="46">
        <f t="shared" si="110"/>
        <v>4.0773229600000001</v>
      </c>
      <c r="I417" s="46" t="s">
        <v>32</v>
      </c>
      <c r="J417" s="46">
        <v>0</v>
      </c>
      <c r="K417" s="46" t="s">
        <v>32</v>
      </c>
      <c r="L417" s="46">
        <v>4.0773229600000001</v>
      </c>
      <c r="M417" s="46" t="s">
        <v>32</v>
      </c>
      <c r="N417" s="46">
        <v>0</v>
      </c>
      <c r="O417" s="88" t="s">
        <v>32</v>
      </c>
      <c r="P417" s="46">
        <v>0</v>
      </c>
      <c r="Q417" s="46" t="s">
        <v>32</v>
      </c>
      <c r="R417" s="46" t="s">
        <v>32</v>
      </c>
      <c r="S417" s="86" t="s">
        <v>32</v>
      </c>
      <c r="T417" s="30" t="s">
        <v>850</v>
      </c>
      <c r="W417" s="3"/>
      <c r="X417" s="3"/>
      <c r="Y417" s="3"/>
      <c r="Z417" s="3"/>
      <c r="AD417" s="1"/>
      <c r="AE417" s="1"/>
    </row>
    <row r="418" spans="1:31" ht="47.25" customHeight="1" x14ac:dyDescent="0.25">
      <c r="A418" s="28" t="s">
        <v>841</v>
      </c>
      <c r="B418" s="53" t="s">
        <v>855</v>
      </c>
      <c r="C418" s="39" t="s">
        <v>856</v>
      </c>
      <c r="D418" s="46" t="s">
        <v>32</v>
      </c>
      <c r="E418" s="46" t="s">
        <v>32</v>
      </c>
      <c r="F418" s="46" t="s">
        <v>32</v>
      </c>
      <c r="G418" s="46" t="s">
        <v>32</v>
      </c>
      <c r="H418" s="46">
        <f t="shared" si="110"/>
        <v>0.60189623999999997</v>
      </c>
      <c r="I418" s="46" t="s">
        <v>32</v>
      </c>
      <c r="J418" s="46">
        <v>0.1962438</v>
      </c>
      <c r="K418" s="46" t="s">
        <v>32</v>
      </c>
      <c r="L418" s="46">
        <v>0.40565244</v>
      </c>
      <c r="M418" s="46" t="s">
        <v>32</v>
      </c>
      <c r="N418" s="46">
        <v>0</v>
      </c>
      <c r="O418" s="88" t="s">
        <v>32</v>
      </c>
      <c r="P418" s="46">
        <v>0</v>
      </c>
      <c r="Q418" s="46" t="s">
        <v>32</v>
      </c>
      <c r="R418" s="46" t="s">
        <v>32</v>
      </c>
      <c r="S418" s="86" t="s">
        <v>32</v>
      </c>
      <c r="T418" s="50" t="s">
        <v>857</v>
      </c>
      <c r="W418" s="3"/>
      <c r="X418" s="3"/>
      <c r="Y418" s="3"/>
      <c r="Z418" s="3"/>
      <c r="AD418" s="1"/>
      <c r="AE418" s="1"/>
    </row>
    <row r="419" spans="1:31" ht="31.5" x14ac:dyDescent="0.25">
      <c r="A419" s="89" t="s">
        <v>841</v>
      </c>
      <c r="B419" s="99" t="s">
        <v>858</v>
      </c>
      <c r="C419" s="44" t="s">
        <v>859</v>
      </c>
      <c r="D419" s="92" t="s">
        <v>32</v>
      </c>
      <c r="E419" s="92" t="s">
        <v>32</v>
      </c>
      <c r="F419" s="92" t="s">
        <v>32</v>
      </c>
      <c r="G419" s="92" t="s">
        <v>32</v>
      </c>
      <c r="H419" s="46">
        <f t="shared" si="110"/>
        <v>4.99</v>
      </c>
      <c r="I419" s="92" t="s">
        <v>32</v>
      </c>
      <c r="J419" s="92">
        <v>0</v>
      </c>
      <c r="K419" s="92" t="s">
        <v>32</v>
      </c>
      <c r="L419" s="92">
        <v>4.99</v>
      </c>
      <c r="M419" s="92" t="s">
        <v>32</v>
      </c>
      <c r="N419" s="92">
        <v>0</v>
      </c>
      <c r="O419" s="101" t="s">
        <v>32</v>
      </c>
      <c r="P419" s="92">
        <v>0</v>
      </c>
      <c r="Q419" s="92" t="s">
        <v>32</v>
      </c>
      <c r="R419" s="92" t="s">
        <v>32</v>
      </c>
      <c r="S419" s="86" t="s">
        <v>32</v>
      </c>
      <c r="T419" s="51" t="s">
        <v>850</v>
      </c>
      <c r="W419" s="3"/>
      <c r="X419" s="3"/>
      <c r="Y419" s="3"/>
      <c r="Z419" s="3"/>
      <c r="AD419" s="1"/>
      <c r="AE419" s="1"/>
    </row>
    <row r="420" spans="1:31" ht="63" x14ac:dyDescent="0.25">
      <c r="A420" s="89" t="s">
        <v>841</v>
      </c>
      <c r="B420" s="99" t="s">
        <v>860</v>
      </c>
      <c r="C420" s="44" t="s">
        <v>861</v>
      </c>
      <c r="D420" s="92" t="s">
        <v>32</v>
      </c>
      <c r="E420" s="92" t="s">
        <v>32</v>
      </c>
      <c r="F420" s="92" t="s">
        <v>32</v>
      </c>
      <c r="G420" s="92" t="s">
        <v>32</v>
      </c>
      <c r="H420" s="46">
        <f t="shared" si="110"/>
        <v>16.196340550000002</v>
      </c>
      <c r="I420" s="92" t="s">
        <v>32</v>
      </c>
      <c r="J420" s="92">
        <v>0</v>
      </c>
      <c r="K420" s="92" t="s">
        <v>32</v>
      </c>
      <c r="L420" s="92">
        <v>16.196340550000002</v>
      </c>
      <c r="M420" s="92" t="s">
        <v>32</v>
      </c>
      <c r="N420" s="92">
        <v>0</v>
      </c>
      <c r="O420" s="101" t="s">
        <v>32</v>
      </c>
      <c r="P420" s="92">
        <v>0</v>
      </c>
      <c r="Q420" s="92" t="s">
        <v>32</v>
      </c>
      <c r="R420" s="92" t="s">
        <v>32</v>
      </c>
      <c r="S420" s="86" t="s">
        <v>32</v>
      </c>
      <c r="T420" s="51" t="s">
        <v>850</v>
      </c>
      <c r="W420" s="3"/>
      <c r="X420" s="3"/>
      <c r="Y420" s="3"/>
      <c r="Z420" s="3"/>
      <c r="AD420" s="1"/>
      <c r="AE420" s="1"/>
    </row>
    <row r="421" spans="1:31" ht="47.25" x14ac:dyDescent="0.25">
      <c r="A421" s="89" t="s">
        <v>841</v>
      </c>
      <c r="B421" s="99" t="s">
        <v>862</v>
      </c>
      <c r="C421" s="44" t="s">
        <v>863</v>
      </c>
      <c r="D421" s="92" t="s">
        <v>32</v>
      </c>
      <c r="E421" s="92" t="s">
        <v>32</v>
      </c>
      <c r="F421" s="92" t="s">
        <v>32</v>
      </c>
      <c r="G421" s="92" t="s">
        <v>32</v>
      </c>
      <c r="H421" s="46">
        <f t="shared" si="110"/>
        <v>3.7754577599999997</v>
      </c>
      <c r="I421" s="92" t="s">
        <v>32</v>
      </c>
      <c r="J421" s="92">
        <v>0</v>
      </c>
      <c r="K421" s="92" t="s">
        <v>32</v>
      </c>
      <c r="L421" s="92">
        <v>3.7754577599999997</v>
      </c>
      <c r="M421" s="92" t="s">
        <v>32</v>
      </c>
      <c r="N421" s="92">
        <v>0</v>
      </c>
      <c r="O421" s="101" t="s">
        <v>32</v>
      </c>
      <c r="P421" s="92">
        <v>0</v>
      </c>
      <c r="Q421" s="92" t="s">
        <v>32</v>
      </c>
      <c r="R421" s="92" t="s">
        <v>32</v>
      </c>
      <c r="S421" s="86" t="s">
        <v>32</v>
      </c>
      <c r="T421" s="51" t="s">
        <v>850</v>
      </c>
      <c r="W421" s="3"/>
      <c r="X421" s="3"/>
      <c r="Y421" s="3"/>
      <c r="Z421" s="3"/>
      <c r="AD421" s="1"/>
      <c r="AE421" s="1"/>
    </row>
    <row r="422" spans="1:31" ht="31.5" x14ac:dyDescent="0.25">
      <c r="A422" s="89" t="s">
        <v>841</v>
      </c>
      <c r="B422" s="99" t="s">
        <v>864</v>
      </c>
      <c r="C422" s="44" t="s">
        <v>865</v>
      </c>
      <c r="D422" s="92" t="s">
        <v>32</v>
      </c>
      <c r="E422" s="92" t="s">
        <v>32</v>
      </c>
      <c r="F422" s="92" t="s">
        <v>32</v>
      </c>
      <c r="G422" s="92" t="s">
        <v>32</v>
      </c>
      <c r="H422" s="46">
        <f t="shared" si="110"/>
        <v>1.1317964400000018</v>
      </c>
      <c r="I422" s="92" t="s">
        <v>32</v>
      </c>
      <c r="J422" s="92">
        <v>0</v>
      </c>
      <c r="K422" s="92" t="s">
        <v>32</v>
      </c>
      <c r="L422" s="92">
        <v>1.1317964400000018</v>
      </c>
      <c r="M422" s="92" t="s">
        <v>32</v>
      </c>
      <c r="N422" s="92">
        <v>0</v>
      </c>
      <c r="O422" s="101" t="s">
        <v>32</v>
      </c>
      <c r="P422" s="92">
        <v>0</v>
      </c>
      <c r="Q422" s="92" t="s">
        <v>32</v>
      </c>
      <c r="R422" s="92" t="s">
        <v>32</v>
      </c>
      <c r="S422" s="87" t="s">
        <v>32</v>
      </c>
      <c r="T422" s="51" t="s">
        <v>850</v>
      </c>
      <c r="W422" s="3"/>
      <c r="X422" s="3"/>
      <c r="Y422" s="3"/>
      <c r="Z422" s="3"/>
      <c r="AD422" s="1"/>
      <c r="AE422" s="1"/>
    </row>
    <row r="423" spans="1:31" ht="78.75" customHeight="1" x14ac:dyDescent="0.25">
      <c r="A423" s="20" t="s">
        <v>866</v>
      </c>
      <c r="B423" s="21" t="s">
        <v>70</v>
      </c>
      <c r="C423" s="22" t="s">
        <v>31</v>
      </c>
      <c r="D423" s="77">
        <v>0</v>
      </c>
      <c r="E423" s="77">
        <v>0</v>
      </c>
      <c r="F423" s="77">
        <v>0</v>
      </c>
      <c r="G423" s="77">
        <v>0</v>
      </c>
      <c r="H423" s="77">
        <v>0</v>
      </c>
      <c r="I423" s="77">
        <v>0</v>
      </c>
      <c r="J423" s="77">
        <v>0</v>
      </c>
      <c r="K423" s="77">
        <v>0</v>
      </c>
      <c r="L423" s="77">
        <v>0</v>
      </c>
      <c r="M423" s="77">
        <v>0</v>
      </c>
      <c r="N423" s="77">
        <v>0</v>
      </c>
      <c r="O423" s="77">
        <v>0</v>
      </c>
      <c r="P423" s="77">
        <v>0</v>
      </c>
      <c r="Q423" s="77">
        <v>0</v>
      </c>
      <c r="R423" s="77">
        <v>0</v>
      </c>
      <c r="S423" s="81">
        <v>0</v>
      </c>
      <c r="T423" s="63" t="s">
        <v>32</v>
      </c>
      <c r="U423" s="1"/>
      <c r="W423" s="3"/>
      <c r="X423" s="3"/>
      <c r="Y423" s="3"/>
      <c r="Z423" s="3"/>
      <c r="AD423" s="1"/>
      <c r="AE423" s="1"/>
    </row>
    <row r="424" spans="1:31" ht="78.75" customHeight="1" x14ac:dyDescent="0.25">
      <c r="A424" s="23" t="s">
        <v>867</v>
      </c>
      <c r="B424" s="24" t="s">
        <v>72</v>
      </c>
      <c r="C424" s="25" t="s">
        <v>31</v>
      </c>
      <c r="D424" s="80">
        <f t="shared" ref="D424:R424" si="111">SUM(D425:D428)</f>
        <v>0</v>
      </c>
      <c r="E424" s="80">
        <f t="shared" si="111"/>
        <v>0</v>
      </c>
      <c r="F424" s="80">
        <f t="shared" si="111"/>
        <v>0</v>
      </c>
      <c r="G424" s="80">
        <f t="shared" si="111"/>
        <v>0</v>
      </c>
      <c r="H424" s="80">
        <f t="shared" si="111"/>
        <v>26.578137359999999</v>
      </c>
      <c r="I424" s="80">
        <f t="shared" si="111"/>
        <v>0</v>
      </c>
      <c r="J424" s="80">
        <f t="shared" si="111"/>
        <v>21.467739359999999</v>
      </c>
      <c r="K424" s="80">
        <f t="shared" si="111"/>
        <v>0</v>
      </c>
      <c r="L424" s="80">
        <f t="shared" si="111"/>
        <v>5.110398</v>
      </c>
      <c r="M424" s="80">
        <f t="shared" si="111"/>
        <v>0</v>
      </c>
      <c r="N424" s="80">
        <f t="shared" si="111"/>
        <v>0</v>
      </c>
      <c r="O424" s="80">
        <f t="shared" si="111"/>
        <v>0</v>
      </c>
      <c r="P424" s="80">
        <f t="shared" si="111"/>
        <v>0</v>
      </c>
      <c r="Q424" s="80">
        <f t="shared" si="111"/>
        <v>0</v>
      </c>
      <c r="R424" s="80">
        <f t="shared" si="111"/>
        <v>0</v>
      </c>
      <c r="S424" s="81">
        <v>0</v>
      </c>
      <c r="T424" s="27" t="s">
        <v>32</v>
      </c>
      <c r="U424" s="1"/>
      <c r="W424" s="3"/>
      <c r="X424" s="3"/>
      <c r="Y424" s="3"/>
      <c r="Z424" s="3"/>
      <c r="AD424" s="1"/>
      <c r="AE424" s="1"/>
    </row>
    <row r="425" spans="1:31" ht="47.25" customHeight="1" x14ac:dyDescent="0.25">
      <c r="A425" s="33" t="s">
        <v>867</v>
      </c>
      <c r="B425" s="108" t="s">
        <v>868</v>
      </c>
      <c r="C425" s="55" t="s">
        <v>869</v>
      </c>
      <c r="D425" s="46" t="s">
        <v>32</v>
      </c>
      <c r="E425" s="46" t="s">
        <v>32</v>
      </c>
      <c r="F425" s="46" t="s">
        <v>32</v>
      </c>
      <c r="G425" s="46" t="s">
        <v>32</v>
      </c>
      <c r="H425" s="46">
        <f>J425+L425+N425+P425</f>
        <v>4.9691905900000002</v>
      </c>
      <c r="I425" s="46" t="s">
        <v>32</v>
      </c>
      <c r="J425" s="46">
        <v>4.9691905900000002</v>
      </c>
      <c r="K425" s="46" t="s">
        <v>32</v>
      </c>
      <c r="L425" s="46">
        <v>0</v>
      </c>
      <c r="M425" s="46" t="s">
        <v>32</v>
      </c>
      <c r="N425" s="46">
        <v>0</v>
      </c>
      <c r="O425" s="88" t="s">
        <v>32</v>
      </c>
      <c r="P425" s="46">
        <v>0</v>
      </c>
      <c r="Q425" s="46" t="s">
        <v>32</v>
      </c>
      <c r="R425" s="46" t="s">
        <v>32</v>
      </c>
      <c r="S425" s="86" t="s">
        <v>32</v>
      </c>
      <c r="T425" s="30" t="s">
        <v>332</v>
      </c>
      <c r="W425" s="3"/>
      <c r="X425" s="3"/>
      <c r="Y425" s="3"/>
      <c r="Z425" s="3"/>
      <c r="AD425" s="1"/>
      <c r="AE425" s="1"/>
    </row>
    <row r="426" spans="1:31" ht="47.25" customHeight="1" x14ac:dyDescent="0.25">
      <c r="A426" s="33" t="s">
        <v>867</v>
      </c>
      <c r="B426" s="108" t="s">
        <v>870</v>
      </c>
      <c r="C426" s="55" t="s">
        <v>871</v>
      </c>
      <c r="D426" s="46" t="s">
        <v>32</v>
      </c>
      <c r="E426" s="46" t="s">
        <v>32</v>
      </c>
      <c r="F426" s="46" t="s">
        <v>32</v>
      </c>
      <c r="G426" s="46" t="s">
        <v>32</v>
      </c>
      <c r="H426" s="46">
        <f>J426+L426+N426+P426</f>
        <v>9.4246855600000004</v>
      </c>
      <c r="I426" s="46" t="s">
        <v>32</v>
      </c>
      <c r="J426" s="46">
        <v>9.4246855600000004</v>
      </c>
      <c r="K426" s="46" t="s">
        <v>32</v>
      </c>
      <c r="L426" s="46">
        <v>0</v>
      </c>
      <c r="M426" s="46" t="s">
        <v>32</v>
      </c>
      <c r="N426" s="46">
        <v>0</v>
      </c>
      <c r="O426" s="88" t="s">
        <v>32</v>
      </c>
      <c r="P426" s="46">
        <v>0</v>
      </c>
      <c r="Q426" s="46" t="s">
        <v>32</v>
      </c>
      <c r="R426" s="46" t="s">
        <v>32</v>
      </c>
      <c r="S426" s="86" t="s">
        <v>32</v>
      </c>
      <c r="T426" s="30" t="s">
        <v>332</v>
      </c>
      <c r="W426" s="3"/>
      <c r="X426" s="3"/>
      <c r="Y426" s="3"/>
      <c r="Z426" s="3"/>
      <c r="AD426" s="1"/>
      <c r="AE426" s="1"/>
    </row>
    <row r="427" spans="1:31" ht="47.25" customHeight="1" x14ac:dyDescent="0.25">
      <c r="A427" s="33" t="s">
        <v>867</v>
      </c>
      <c r="B427" s="108" t="s">
        <v>872</v>
      </c>
      <c r="C427" s="55" t="s">
        <v>873</v>
      </c>
      <c r="D427" s="46" t="s">
        <v>32</v>
      </c>
      <c r="E427" s="46" t="s">
        <v>32</v>
      </c>
      <c r="F427" s="46" t="s">
        <v>32</v>
      </c>
      <c r="G427" s="46" t="s">
        <v>32</v>
      </c>
      <c r="H427" s="46">
        <f>J427+L427+N427+P427</f>
        <v>5.1401214099999999</v>
      </c>
      <c r="I427" s="46" t="s">
        <v>32</v>
      </c>
      <c r="J427" s="46">
        <v>5.1401214099999999</v>
      </c>
      <c r="K427" s="46" t="s">
        <v>32</v>
      </c>
      <c r="L427" s="46">
        <v>0</v>
      </c>
      <c r="M427" s="46" t="s">
        <v>32</v>
      </c>
      <c r="N427" s="46">
        <v>0</v>
      </c>
      <c r="O427" s="88" t="s">
        <v>32</v>
      </c>
      <c r="P427" s="46">
        <v>0</v>
      </c>
      <c r="Q427" s="46" t="s">
        <v>32</v>
      </c>
      <c r="R427" s="46" t="s">
        <v>32</v>
      </c>
      <c r="S427" s="86" t="s">
        <v>32</v>
      </c>
      <c r="T427" s="30" t="s">
        <v>332</v>
      </c>
      <c r="W427" s="3"/>
      <c r="X427" s="3"/>
      <c r="Y427" s="3"/>
      <c r="Z427" s="3"/>
      <c r="AD427" s="1"/>
      <c r="AE427" s="1"/>
    </row>
    <row r="428" spans="1:31" ht="47.25" customHeight="1" x14ac:dyDescent="0.25">
      <c r="A428" s="28" t="s">
        <v>867</v>
      </c>
      <c r="B428" s="108" t="s">
        <v>874</v>
      </c>
      <c r="C428" s="55" t="s">
        <v>875</v>
      </c>
      <c r="D428" s="46" t="s">
        <v>32</v>
      </c>
      <c r="E428" s="46" t="s">
        <v>32</v>
      </c>
      <c r="F428" s="46" t="s">
        <v>32</v>
      </c>
      <c r="G428" s="46" t="s">
        <v>32</v>
      </c>
      <c r="H428" s="46">
        <f>J428+L428+N428+P428</f>
        <v>7.0441398</v>
      </c>
      <c r="I428" s="46" t="s">
        <v>32</v>
      </c>
      <c r="J428" s="46">
        <v>1.9337418</v>
      </c>
      <c r="K428" s="46" t="s">
        <v>32</v>
      </c>
      <c r="L428" s="46">
        <v>5.110398</v>
      </c>
      <c r="M428" s="46" t="s">
        <v>32</v>
      </c>
      <c r="N428" s="46">
        <v>0</v>
      </c>
      <c r="O428" s="88" t="s">
        <v>32</v>
      </c>
      <c r="P428" s="46">
        <v>0</v>
      </c>
      <c r="Q428" s="46" t="s">
        <v>32</v>
      </c>
      <c r="R428" s="46" t="s">
        <v>32</v>
      </c>
      <c r="S428" s="87" t="s">
        <v>32</v>
      </c>
      <c r="T428" s="50" t="s">
        <v>738</v>
      </c>
      <c r="W428" s="3"/>
      <c r="X428" s="3"/>
      <c r="Y428" s="3"/>
      <c r="Z428" s="3"/>
      <c r="AD428" s="1"/>
      <c r="AE428" s="1"/>
    </row>
    <row r="429" spans="1:31" ht="31.5" customHeight="1" x14ac:dyDescent="0.25">
      <c r="A429" s="20" t="s">
        <v>876</v>
      </c>
      <c r="B429" s="21" t="s">
        <v>92</v>
      </c>
      <c r="C429" s="22" t="s">
        <v>31</v>
      </c>
      <c r="D429" s="77">
        <v>0</v>
      </c>
      <c r="E429" s="77">
        <v>0</v>
      </c>
      <c r="F429" s="77">
        <v>0</v>
      </c>
      <c r="G429" s="77">
        <v>0</v>
      </c>
      <c r="H429" s="77">
        <v>0</v>
      </c>
      <c r="I429" s="77">
        <v>0</v>
      </c>
      <c r="J429" s="77">
        <v>0</v>
      </c>
      <c r="K429" s="77">
        <v>0</v>
      </c>
      <c r="L429" s="77">
        <v>0</v>
      </c>
      <c r="M429" s="77">
        <v>0</v>
      </c>
      <c r="N429" s="77">
        <v>0</v>
      </c>
      <c r="O429" s="77">
        <v>0</v>
      </c>
      <c r="P429" s="77">
        <v>0</v>
      </c>
      <c r="Q429" s="77">
        <v>0</v>
      </c>
      <c r="R429" s="77">
        <v>0</v>
      </c>
      <c r="S429" s="81">
        <v>0</v>
      </c>
      <c r="T429" s="63" t="s">
        <v>32</v>
      </c>
      <c r="U429" s="1"/>
      <c r="W429" s="3"/>
      <c r="X429" s="3"/>
      <c r="Y429" s="3"/>
      <c r="Z429" s="3"/>
      <c r="AD429" s="1"/>
      <c r="AE429" s="1"/>
    </row>
    <row r="430" spans="1:31" ht="47.25" customHeight="1" x14ac:dyDescent="0.25">
      <c r="A430" s="23" t="s">
        <v>877</v>
      </c>
      <c r="B430" s="24" t="s">
        <v>94</v>
      </c>
      <c r="C430" s="25" t="s">
        <v>31</v>
      </c>
      <c r="D430" s="80">
        <f t="shared" ref="D430:R430" si="112">D431+D434+D432+D433</f>
        <v>0</v>
      </c>
      <c r="E430" s="80">
        <f t="shared" si="112"/>
        <v>0</v>
      </c>
      <c r="F430" s="80">
        <f t="shared" si="112"/>
        <v>0</v>
      </c>
      <c r="G430" s="80">
        <f t="shared" si="112"/>
        <v>0</v>
      </c>
      <c r="H430" s="80">
        <f t="shared" si="112"/>
        <v>1.3037078099999999</v>
      </c>
      <c r="I430" s="80">
        <f t="shared" si="112"/>
        <v>0</v>
      </c>
      <c r="J430" s="80">
        <f t="shared" si="112"/>
        <v>1.3909471099999997</v>
      </c>
      <c r="K430" s="80">
        <f t="shared" si="112"/>
        <v>0</v>
      </c>
      <c r="L430" s="80">
        <f t="shared" si="112"/>
        <v>-8.7239299999999839E-2</v>
      </c>
      <c r="M430" s="80">
        <f t="shared" si="112"/>
        <v>0</v>
      </c>
      <c r="N430" s="80">
        <f t="shared" si="112"/>
        <v>0</v>
      </c>
      <c r="O430" s="80">
        <f t="shared" si="112"/>
        <v>0</v>
      </c>
      <c r="P430" s="80">
        <f t="shared" si="112"/>
        <v>0</v>
      </c>
      <c r="Q430" s="80">
        <f t="shared" si="112"/>
        <v>0</v>
      </c>
      <c r="R430" s="80">
        <f t="shared" si="112"/>
        <v>0</v>
      </c>
      <c r="S430" s="81">
        <v>0</v>
      </c>
      <c r="T430" s="27" t="s">
        <v>32</v>
      </c>
      <c r="U430" s="1"/>
      <c r="W430" s="3"/>
      <c r="X430" s="3"/>
      <c r="Y430" s="3"/>
      <c r="Z430" s="3"/>
      <c r="AD430" s="1"/>
      <c r="AE430" s="1"/>
    </row>
    <row r="431" spans="1:31" ht="31.5" customHeight="1" x14ac:dyDescent="0.25">
      <c r="A431" s="23" t="s">
        <v>878</v>
      </c>
      <c r="B431" s="24" t="s">
        <v>96</v>
      </c>
      <c r="C431" s="25" t="s">
        <v>31</v>
      </c>
      <c r="D431" s="80">
        <v>0</v>
      </c>
      <c r="E431" s="80">
        <v>0</v>
      </c>
      <c r="F431" s="80">
        <v>0</v>
      </c>
      <c r="G431" s="80">
        <v>0</v>
      </c>
      <c r="H431" s="80">
        <v>0</v>
      </c>
      <c r="I431" s="80">
        <v>0</v>
      </c>
      <c r="J431" s="80">
        <v>0</v>
      </c>
      <c r="K431" s="80">
        <v>0</v>
      </c>
      <c r="L431" s="80">
        <v>0</v>
      </c>
      <c r="M431" s="80">
        <v>0</v>
      </c>
      <c r="N431" s="80">
        <v>0</v>
      </c>
      <c r="O431" s="80">
        <v>0</v>
      </c>
      <c r="P431" s="80">
        <v>0</v>
      </c>
      <c r="Q431" s="80">
        <v>0</v>
      </c>
      <c r="R431" s="80">
        <v>0</v>
      </c>
      <c r="S431" s="81">
        <v>0</v>
      </c>
      <c r="T431" s="27" t="s">
        <v>32</v>
      </c>
      <c r="U431" s="1"/>
      <c r="W431" s="3"/>
      <c r="X431" s="3"/>
      <c r="Y431" s="3"/>
      <c r="Z431" s="3"/>
      <c r="AD431" s="1"/>
      <c r="AE431" s="1"/>
    </row>
    <row r="432" spans="1:31" ht="15.75" customHeight="1" x14ac:dyDescent="0.25">
      <c r="A432" s="23" t="s">
        <v>879</v>
      </c>
      <c r="B432" s="24" t="s">
        <v>109</v>
      </c>
      <c r="C432" s="25" t="s">
        <v>31</v>
      </c>
      <c r="D432" s="80">
        <v>0</v>
      </c>
      <c r="E432" s="80">
        <v>0</v>
      </c>
      <c r="F432" s="80">
        <v>0</v>
      </c>
      <c r="G432" s="80">
        <v>0</v>
      </c>
      <c r="H432" s="80">
        <v>0</v>
      </c>
      <c r="I432" s="80">
        <v>0</v>
      </c>
      <c r="J432" s="80">
        <v>0</v>
      </c>
      <c r="K432" s="80">
        <v>0</v>
      </c>
      <c r="L432" s="80">
        <v>0</v>
      </c>
      <c r="M432" s="80">
        <v>0</v>
      </c>
      <c r="N432" s="80">
        <v>0</v>
      </c>
      <c r="O432" s="80">
        <v>0</v>
      </c>
      <c r="P432" s="80">
        <v>0</v>
      </c>
      <c r="Q432" s="80">
        <v>0</v>
      </c>
      <c r="R432" s="80">
        <v>0</v>
      </c>
      <c r="S432" s="81">
        <v>0</v>
      </c>
      <c r="T432" s="27" t="s">
        <v>32</v>
      </c>
      <c r="U432" s="1"/>
      <c r="W432" s="3"/>
      <c r="X432" s="3"/>
      <c r="Y432" s="3"/>
      <c r="Z432" s="3"/>
      <c r="AD432" s="1"/>
      <c r="AE432" s="1"/>
    </row>
    <row r="433" spans="1:31" ht="15.75" customHeight="1" x14ac:dyDescent="0.25">
      <c r="A433" s="23" t="s">
        <v>880</v>
      </c>
      <c r="B433" s="24" t="s">
        <v>116</v>
      </c>
      <c r="C433" s="25" t="s">
        <v>31</v>
      </c>
      <c r="D433" s="80">
        <v>0</v>
      </c>
      <c r="E433" s="80">
        <v>0</v>
      </c>
      <c r="F433" s="80">
        <v>0</v>
      </c>
      <c r="G433" s="80">
        <v>0</v>
      </c>
      <c r="H433" s="80">
        <v>0</v>
      </c>
      <c r="I433" s="80">
        <v>0</v>
      </c>
      <c r="J433" s="80">
        <v>0</v>
      </c>
      <c r="K433" s="80">
        <v>0</v>
      </c>
      <c r="L433" s="80">
        <v>0</v>
      </c>
      <c r="M433" s="80">
        <v>0</v>
      </c>
      <c r="N433" s="80">
        <v>0</v>
      </c>
      <c r="O433" s="80">
        <v>0</v>
      </c>
      <c r="P433" s="80">
        <v>0</v>
      </c>
      <c r="Q433" s="80">
        <v>0</v>
      </c>
      <c r="R433" s="80">
        <v>0</v>
      </c>
      <c r="S433" s="81">
        <v>0</v>
      </c>
      <c r="T433" s="27" t="s">
        <v>32</v>
      </c>
      <c r="U433" s="1"/>
      <c r="W433" s="3"/>
      <c r="X433" s="3"/>
      <c r="Y433" s="3"/>
      <c r="Z433" s="3"/>
      <c r="AD433" s="1"/>
      <c r="AE433" s="1"/>
    </row>
    <row r="434" spans="1:31" ht="31.5" customHeight="1" x14ac:dyDescent="0.25">
      <c r="A434" s="23" t="s">
        <v>881</v>
      </c>
      <c r="B434" s="24" t="s">
        <v>122</v>
      </c>
      <c r="C434" s="25" t="s">
        <v>31</v>
      </c>
      <c r="D434" s="80">
        <f t="shared" ref="D434:R434" si="113">SUM(D435:D437)</f>
        <v>0</v>
      </c>
      <c r="E434" s="80">
        <f t="shared" si="113"/>
        <v>0</v>
      </c>
      <c r="F434" s="80">
        <f t="shared" si="113"/>
        <v>0</v>
      </c>
      <c r="G434" s="80">
        <f t="shared" si="113"/>
        <v>0</v>
      </c>
      <c r="H434" s="80">
        <f t="shared" si="113"/>
        <v>1.3037078099999999</v>
      </c>
      <c r="I434" s="80">
        <f t="shared" si="113"/>
        <v>0</v>
      </c>
      <c r="J434" s="80">
        <f t="shared" si="113"/>
        <v>1.3909471099999997</v>
      </c>
      <c r="K434" s="80">
        <f t="shared" si="113"/>
        <v>0</v>
      </c>
      <c r="L434" s="80">
        <f t="shared" si="113"/>
        <v>-8.7239299999999839E-2</v>
      </c>
      <c r="M434" s="80">
        <f t="shared" si="113"/>
        <v>0</v>
      </c>
      <c r="N434" s="80">
        <f t="shared" si="113"/>
        <v>0</v>
      </c>
      <c r="O434" s="80">
        <f t="shared" si="113"/>
        <v>0</v>
      </c>
      <c r="P434" s="80">
        <f t="shared" si="113"/>
        <v>0</v>
      </c>
      <c r="Q434" s="80">
        <f t="shared" si="113"/>
        <v>0</v>
      </c>
      <c r="R434" s="80">
        <f t="shared" si="113"/>
        <v>0</v>
      </c>
      <c r="S434" s="81">
        <v>0</v>
      </c>
      <c r="T434" s="27" t="s">
        <v>32</v>
      </c>
      <c r="U434" s="1"/>
      <c r="W434" s="3"/>
      <c r="X434" s="3"/>
      <c r="Y434" s="3"/>
      <c r="Z434" s="3"/>
      <c r="AD434" s="1"/>
      <c r="AE434" s="1"/>
    </row>
    <row r="435" spans="1:31" ht="31.5" customHeight="1" x14ac:dyDescent="0.25">
      <c r="A435" s="28" t="s">
        <v>881</v>
      </c>
      <c r="B435" s="61" t="s">
        <v>882</v>
      </c>
      <c r="C435" s="39" t="s">
        <v>883</v>
      </c>
      <c r="D435" s="85" t="s">
        <v>32</v>
      </c>
      <c r="E435" s="85" t="s">
        <v>32</v>
      </c>
      <c r="F435" s="85" t="s">
        <v>32</v>
      </c>
      <c r="G435" s="85" t="s">
        <v>32</v>
      </c>
      <c r="H435" s="46">
        <f>J435+L435+N435+P435</f>
        <v>1.13630842</v>
      </c>
      <c r="I435" s="46" t="s">
        <v>32</v>
      </c>
      <c r="J435" s="46">
        <v>1.0396925799999999</v>
      </c>
      <c r="K435" s="46" t="s">
        <v>32</v>
      </c>
      <c r="L435" s="46">
        <v>9.6615840000000161E-2</v>
      </c>
      <c r="M435" s="46" t="s">
        <v>32</v>
      </c>
      <c r="N435" s="46">
        <v>0</v>
      </c>
      <c r="O435" s="46" t="s">
        <v>32</v>
      </c>
      <c r="P435" s="46">
        <v>0</v>
      </c>
      <c r="Q435" s="46" t="s">
        <v>32</v>
      </c>
      <c r="R435" s="46" t="s">
        <v>32</v>
      </c>
      <c r="S435" s="46" t="s">
        <v>32</v>
      </c>
      <c r="T435" s="46" t="s">
        <v>738</v>
      </c>
      <c r="W435" s="3"/>
      <c r="X435" s="3"/>
      <c r="Y435" s="3"/>
      <c r="Z435" s="3"/>
      <c r="AD435" s="1"/>
      <c r="AE435" s="1"/>
    </row>
    <row r="436" spans="1:31" ht="31.5" customHeight="1" x14ac:dyDescent="0.25">
      <c r="A436" s="28" t="s">
        <v>881</v>
      </c>
      <c r="B436" s="52" t="s">
        <v>884</v>
      </c>
      <c r="C436" s="39" t="s">
        <v>885</v>
      </c>
      <c r="D436" s="46" t="s">
        <v>32</v>
      </c>
      <c r="E436" s="40" t="s">
        <v>32</v>
      </c>
      <c r="F436" s="46" t="s">
        <v>32</v>
      </c>
      <c r="G436" s="46" t="s">
        <v>32</v>
      </c>
      <c r="H436" s="46">
        <f>J436+L436+N436+P436</f>
        <v>0</v>
      </c>
      <c r="I436" s="46" t="s">
        <v>32</v>
      </c>
      <c r="J436" s="46">
        <v>0.18385514</v>
      </c>
      <c r="K436" s="46" t="s">
        <v>32</v>
      </c>
      <c r="L436" s="46">
        <v>-0.18385514</v>
      </c>
      <c r="M436" s="46" t="s">
        <v>32</v>
      </c>
      <c r="N436" s="46">
        <v>0</v>
      </c>
      <c r="O436" s="88" t="s">
        <v>32</v>
      </c>
      <c r="P436" s="46">
        <v>0</v>
      </c>
      <c r="Q436" s="46" t="s">
        <v>32</v>
      </c>
      <c r="R436" s="46" t="s">
        <v>32</v>
      </c>
      <c r="S436" s="86" t="s">
        <v>32</v>
      </c>
      <c r="T436" s="30" t="s">
        <v>120</v>
      </c>
      <c r="W436" s="3"/>
      <c r="X436" s="3"/>
      <c r="Y436" s="3"/>
      <c r="Z436" s="3"/>
      <c r="AD436" s="1"/>
      <c r="AE436" s="1"/>
    </row>
    <row r="437" spans="1:31" ht="31.5" customHeight="1" x14ac:dyDescent="0.25">
      <c r="A437" s="89" t="s">
        <v>881</v>
      </c>
      <c r="B437" s="109" t="s">
        <v>886</v>
      </c>
      <c r="C437" s="44" t="s">
        <v>887</v>
      </c>
      <c r="D437" s="85" t="s">
        <v>32</v>
      </c>
      <c r="E437" s="85" t="s">
        <v>32</v>
      </c>
      <c r="F437" s="85" t="s">
        <v>32</v>
      </c>
      <c r="G437" s="85" t="s">
        <v>32</v>
      </c>
      <c r="H437" s="46">
        <f>J437+L437+N437+P437</f>
        <v>0.16739938999999998</v>
      </c>
      <c r="I437" s="46" t="s">
        <v>32</v>
      </c>
      <c r="J437" s="46">
        <v>0.16739938999999998</v>
      </c>
      <c r="K437" s="46" t="s">
        <v>32</v>
      </c>
      <c r="L437" s="46">
        <v>0</v>
      </c>
      <c r="M437" s="46" t="s">
        <v>32</v>
      </c>
      <c r="N437" s="46">
        <v>0</v>
      </c>
      <c r="O437" s="46" t="s">
        <v>32</v>
      </c>
      <c r="P437" s="46">
        <v>0</v>
      </c>
      <c r="Q437" s="46" t="s">
        <v>32</v>
      </c>
      <c r="R437" s="46" t="s">
        <v>32</v>
      </c>
      <c r="S437" s="104" t="s">
        <v>32</v>
      </c>
      <c r="T437" s="46" t="s">
        <v>738</v>
      </c>
      <c r="W437" s="3"/>
      <c r="X437" s="3"/>
      <c r="Y437" s="3"/>
      <c r="Z437" s="3"/>
      <c r="AD437" s="1"/>
      <c r="AE437" s="1"/>
    </row>
    <row r="438" spans="1:31" ht="31.5" customHeight="1" x14ac:dyDescent="0.25">
      <c r="A438" s="20" t="s">
        <v>888</v>
      </c>
      <c r="B438" s="21" t="s">
        <v>137</v>
      </c>
      <c r="C438" s="22" t="s">
        <v>31</v>
      </c>
      <c r="D438" s="77">
        <f t="shared" ref="D438:R438" si="114">D439+D446+D449+D481</f>
        <v>2353.9980306313892</v>
      </c>
      <c r="E438" s="77">
        <f t="shared" si="114"/>
        <v>445.34627975000001</v>
      </c>
      <c r="F438" s="77">
        <f t="shared" si="114"/>
        <v>1908.651750881389</v>
      </c>
      <c r="G438" s="77">
        <f t="shared" si="114"/>
        <v>707.45437039799992</v>
      </c>
      <c r="H438" s="77">
        <f t="shared" si="114"/>
        <v>259.96440771000005</v>
      </c>
      <c r="I438" s="77">
        <f t="shared" si="114"/>
        <v>32.125935570000003</v>
      </c>
      <c r="J438" s="77">
        <f t="shared" si="114"/>
        <v>89.576831450000014</v>
      </c>
      <c r="K438" s="77">
        <f t="shared" si="114"/>
        <v>40.931376494999995</v>
      </c>
      <c r="L438" s="77">
        <f t="shared" si="114"/>
        <v>170.38757626</v>
      </c>
      <c r="M438" s="77">
        <f t="shared" si="114"/>
        <v>33.480458276</v>
      </c>
      <c r="N438" s="77">
        <f t="shared" si="114"/>
        <v>0</v>
      </c>
      <c r="O438" s="77">
        <f t="shared" si="114"/>
        <v>600.91660005699998</v>
      </c>
      <c r="P438" s="77">
        <f t="shared" si="114"/>
        <v>0</v>
      </c>
      <c r="Q438" s="77">
        <f t="shared" si="114"/>
        <v>1812.8558002513889</v>
      </c>
      <c r="R438" s="77">
        <f t="shared" si="114"/>
        <v>22.738638565000002</v>
      </c>
      <c r="S438" s="81">
        <f>R438/(I438+K438)</f>
        <v>0.3112438429813727</v>
      </c>
      <c r="T438" s="63" t="s">
        <v>32</v>
      </c>
      <c r="U438" s="1"/>
      <c r="W438" s="3"/>
      <c r="X438" s="3"/>
      <c r="Y438" s="3"/>
      <c r="Z438" s="3"/>
      <c r="AD438" s="1"/>
      <c r="AE438" s="1"/>
    </row>
    <row r="439" spans="1:31" ht="47.25" customHeight="1" x14ac:dyDescent="0.25">
      <c r="A439" s="23" t="s">
        <v>889</v>
      </c>
      <c r="B439" s="24" t="s">
        <v>139</v>
      </c>
      <c r="C439" s="25" t="s">
        <v>31</v>
      </c>
      <c r="D439" s="80">
        <f t="shared" ref="D439:R439" si="115">SUM(D440:D445)</f>
        <v>119.450030588</v>
      </c>
      <c r="E439" s="80">
        <f t="shared" si="115"/>
        <v>7.1986228499999996</v>
      </c>
      <c r="F439" s="80">
        <f t="shared" si="115"/>
        <v>112.251407738</v>
      </c>
      <c r="G439" s="80">
        <f t="shared" si="115"/>
        <v>14</v>
      </c>
      <c r="H439" s="80">
        <f t="shared" si="115"/>
        <v>80.388966090000011</v>
      </c>
      <c r="I439" s="80">
        <f t="shared" si="115"/>
        <v>3.0583763749999999</v>
      </c>
      <c r="J439" s="80">
        <f t="shared" si="115"/>
        <v>34.637994560000003</v>
      </c>
      <c r="K439" s="80">
        <f t="shared" si="115"/>
        <v>10.941623625</v>
      </c>
      <c r="L439" s="80">
        <f t="shared" si="115"/>
        <v>45.750971530000008</v>
      </c>
      <c r="M439" s="80">
        <f t="shared" si="115"/>
        <v>0</v>
      </c>
      <c r="N439" s="80">
        <f t="shared" si="115"/>
        <v>0</v>
      </c>
      <c r="O439" s="80">
        <f t="shared" si="115"/>
        <v>0</v>
      </c>
      <c r="P439" s="80">
        <f t="shared" si="115"/>
        <v>0</v>
      </c>
      <c r="Q439" s="80">
        <f t="shared" si="115"/>
        <v>97.453641087999998</v>
      </c>
      <c r="R439" s="80">
        <f t="shared" si="115"/>
        <v>0.79776664999999802</v>
      </c>
      <c r="S439" s="81">
        <f>R439/(I439+K439)</f>
        <v>5.6983332142857002E-2</v>
      </c>
      <c r="T439" s="27" t="s">
        <v>32</v>
      </c>
      <c r="U439" s="1"/>
      <c r="W439" s="3"/>
      <c r="X439" s="3"/>
      <c r="Y439" s="3"/>
      <c r="Z439" s="3"/>
      <c r="AD439" s="1"/>
      <c r="AE439" s="1"/>
    </row>
    <row r="440" spans="1:31" ht="31.5" customHeight="1" x14ac:dyDescent="0.25">
      <c r="A440" s="28" t="s">
        <v>889</v>
      </c>
      <c r="B440" s="52" t="s">
        <v>890</v>
      </c>
      <c r="C440" s="39" t="s">
        <v>891</v>
      </c>
      <c r="D440" s="46" t="s">
        <v>32</v>
      </c>
      <c r="E440" s="40" t="s">
        <v>32</v>
      </c>
      <c r="F440" s="46" t="s">
        <v>32</v>
      </c>
      <c r="G440" s="46" t="s">
        <v>32</v>
      </c>
      <c r="H440" s="46">
        <f t="shared" ref="H440:H445" si="116">J440+L440+N440+P440</f>
        <v>3.3144414800000002</v>
      </c>
      <c r="I440" s="46" t="s">
        <v>32</v>
      </c>
      <c r="J440" s="46">
        <v>3.3189428600000004</v>
      </c>
      <c r="K440" s="46" t="s">
        <v>32</v>
      </c>
      <c r="L440" s="46">
        <v>-4.5013800000000001E-3</v>
      </c>
      <c r="M440" s="46" t="s">
        <v>32</v>
      </c>
      <c r="N440" s="46">
        <v>0</v>
      </c>
      <c r="O440" s="88" t="s">
        <v>32</v>
      </c>
      <c r="P440" s="46">
        <v>0</v>
      </c>
      <c r="Q440" s="46" t="s">
        <v>32</v>
      </c>
      <c r="R440" s="46" t="s">
        <v>32</v>
      </c>
      <c r="S440" s="86" t="s">
        <v>32</v>
      </c>
      <c r="T440" s="30" t="s">
        <v>892</v>
      </c>
      <c r="W440" s="3"/>
      <c r="X440" s="3"/>
      <c r="Y440" s="3"/>
      <c r="Z440" s="3"/>
      <c r="AD440" s="1"/>
      <c r="AE440" s="1"/>
    </row>
    <row r="441" spans="1:31" ht="31.5" customHeight="1" x14ac:dyDescent="0.25">
      <c r="A441" s="28" t="s">
        <v>889</v>
      </c>
      <c r="B441" s="52" t="s">
        <v>893</v>
      </c>
      <c r="C441" s="39" t="s">
        <v>894</v>
      </c>
      <c r="D441" s="46" t="s">
        <v>32</v>
      </c>
      <c r="E441" s="40" t="s">
        <v>32</v>
      </c>
      <c r="F441" s="46" t="s">
        <v>32</v>
      </c>
      <c r="G441" s="46" t="s">
        <v>32</v>
      </c>
      <c r="H441" s="46">
        <f t="shared" si="116"/>
        <v>0</v>
      </c>
      <c r="I441" s="46" t="s">
        <v>32</v>
      </c>
      <c r="J441" s="46">
        <v>7.2402999999999996E-4</v>
      </c>
      <c r="K441" s="46" t="s">
        <v>32</v>
      </c>
      <c r="L441" s="46">
        <v>-7.2402999999999996E-4</v>
      </c>
      <c r="M441" s="46" t="s">
        <v>32</v>
      </c>
      <c r="N441" s="46">
        <v>0</v>
      </c>
      <c r="O441" s="88" t="s">
        <v>32</v>
      </c>
      <c r="P441" s="46">
        <v>0</v>
      </c>
      <c r="Q441" s="46" t="s">
        <v>32</v>
      </c>
      <c r="R441" s="46" t="s">
        <v>32</v>
      </c>
      <c r="S441" s="86" t="s">
        <v>32</v>
      </c>
      <c r="T441" s="30" t="s">
        <v>120</v>
      </c>
      <c r="W441" s="3"/>
      <c r="X441" s="3"/>
      <c r="Y441" s="3"/>
      <c r="Z441" s="3"/>
      <c r="AD441" s="1"/>
      <c r="AE441" s="1"/>
    </row>
    <row r="442" spans="1:31" ht="31.5" customHeight="1" x14ac:dyDescent="0.25">
      <c r="A442" s="28" t="s">
        <v>889</v>
      </c>
      <c r="B442" s="52" t="s">
        <v>895</v>
      </c>
      <c r="C442" s="39" t="s">
        <v>896</v>
      </c>
      <c r="D442" s="46">
        <v>83.089950143999999</v>
      </c>
      <c r="E442" s="40">
        <v>5.05125885</v>
      </c>
      <c r="F442" s="46">
        <f>D442-E442</f>
        <v>78.038691294000003</v>
      </c>
      <c r="G442" s="46">
        <f>I442+K442+M442+O442</f>
        <v>4</v>
      </c>
      <c r="H442" s="46">
        <f t="shared" si="116"/>
        <v>4.2166225900000001</v>
      </c>
      <c r="I442" s="46">
        <v>2.5964065199999999</v>
      </c>
      <c r="J442" s="46">
        <v>4.4402843000000001</v>
      </c>
      <c r="K442" s="40">
        <v>1.4035934800000001</v>
      </c>
      <c r="L442" s="46">
        <v>-0.22366170999999999</v>
      </c>
      <c r="M442" s="46">
        <v>0</v>
      </c>
      <c r="N442" s="46">
        <v>0</v>
      </c>
      <c r="O442" s="46">
        <v>0</v>
      </c>
      <c r="P442" s="46">
        <v>0</v>
      </c>
      <c r="Q442" s="46">
        <f>F442-H442</f>
        <v>73.822068704000003</v>
      </c>
      <c r="R442" s="46">
        <f>H442-(I442+K442)</f>
        <v>0.21662259000000006</v>
      </c>
      <c r="S442" s="86">
        <f>R442/(I442+K442)</f>
        <v>5.4155647500000015E-2</v>
      </c>
      <c r="T442" s="30" t="s">
        <v>738</v>
      </c>
      <c r="W442" s="3"/>
      <c r="X442" s="3"/>
      <c r="Y442" s="3"/>
      <c r="Z442" s="3"/>
      <c r="AD442" s="1"/>
      <c r="AE442" s="1"/>
    </row>
    <row r="443" spans="1:31" ht="31.5" customHeight="1" x14ac:dyDescent="0.25">
      <c r="A443" s="28" t="s">
        <v>889</v>
      </c>
      <c r="B443" s="52" t="s">
        <v>897</v>
      </c>
      <c r="C443" s="39" t="s">
        <v>898</v>
      </c>
      <c r="D443" s="46">
        <v>36.360080443999998</v>
      </c>
      <c r="E443" s="40">
        <v>2.1473640000000001</v>
      </c>
      <c r="F443" s="46">
        <f>D443-E443</f>
        <v>34.212716443999994</v>
      </c>
      <c r="G443" s="46">
        <f>I443+K443+M443+O443</f>
        <v>10</v>
      </c>
      <c r="H443" s="46">
        <f t="shared" si="116"/>
        <v>10.581144059999998</v>
      </c>
      <c r="I443" s="46">
        <v>0.46196985499999998</v>
      </c>
      <c r="J443" s="46">
        <v>9.9818732399999988</v>
      </c>
      <c r="K443" s="46">
        <v>9.5380301450000005</v>
      </c>
      <c r="L443" s="46">
        <v>0.59927081999999998</v>
      </c>
      <c r="M443" s="46">
        <v>0</v>
      </c>
      <c r="N443" s="46">
        <v>0</v>
      </c>
      <c r="O443" s="46">
        <v>0</v>
      </c>
      <c r="P443" s="46">
        <v>0</v>
      </c>
      <c r="Q443" s="46">
        <f>F443-H443</f>
        <v>23.631572383999995</v>
      </c>
      <c r="R443" s="46">
        <f>H443-(I443+K443)</f>
        <v>0.58114405999999796</v>
      </c>
      <c r="S443" s="86">
        <f>R443/(I443+K443)</f>
        <v>5.8114405999999799E-2</v>
      </c>
      <c r="T443" s="30" t="s">
        <v>899</v>
      </c>
      <c r="W443" s="3"/>
      <c r="X443" s="3"/>
      <c r="Y443" s="3"/>
      <c r="Z443" s="3"/>
      <c r="AD443" s="1"/>
      <c r="AE443" s="1"/>
    </row>
    <row r="444" spans="1:31" ht="63" customHeight="1" x14ac:dyDescent="0.25">
      <c r="A444" s="28" t="s">
        <v>889</v>
      </c>
      <c r="B444" s="52" t="s">
        <v>900</v>
      </c>
      <c r="C444" s="39" t="s">
        <v>901</v>
      </c>
      <c r="D444" s="46" t="s">
        <v>32</v>
      </c>
      <c r="E444" s="40" t="s">
        <v>32</v>
      </c>
      <c r="F444" s="46" t="s">
        <v>32</v>
      </c>
      <c r="G444" s="46" t="s">
        <v>32</v>
      </c>
      <c r="H444" s="46">
        <f t="shared" si="116"/>
        <v>0</v>
      </c>
      <c r="I444" s="46" t="s">
        <v>32</v>
      </c>
      <c r="J444" s="46">
        <v>2.71521E-3</v>
      </c>
      <c r="K444" s="46" t="s">
        <v>32</v>
      </c>
      <c r="L444" s="46">
        <v>-2.71521E-3</v>
      </c>
      <c r="M444" s="46" t="s">
        <v>32</v>
      </c>
      <c r="N444" s="46">
        <v>0</v>
      </c>
      <c r="O444" s="88" t="s">
        <v>32</v>
      </c>
      <c r="P444" s="46">
        <v>0</v>
      </c>
      <c r="Q444" s="46" t="s">
        <v>32</v>
      </c>
      <c r="R444" s="46" t="s">
        <v>32</v>
      </c>
      <c r="S444" s="86" t="s">
        <v>32</v>
      </c>
      <c r="T444" s="30" t="s">
        <v>120</v>
      </c>
      <c r="W444" s="3"/>
      <c r="X444" s="3"/>
      <c r="Y444" s="3"/>
      <c r="Z444" s="3"/>
      <c r="AD444" s="1"/>
      <c r="AE444" s="1"/>
    </row>
    <row r="445" spans="1:31" ht="126" customHeight="1" x14ac:dyDescent="0.25">
      <c r="A445" s="89" t="s">
        <v>889</v>
      </c>
      <c r="B445" s="109" t="s">
        <v>902</v>
      </c>
      <c r="C445" s="44" t="s">
        <v>903</v>
      </c>
      <c r="D445" s="85" t="s">
        <v>32</v>
      </c>
      <c r="E445" s="85" t="s">
        <v>32</v>
      </c>
      <c r="F445" s="85" t="s">
        <v>32</v>
      </c>
      <c r="G445" s="85" t="s">
        <v>32</v>
      </c>
      <c r="H445" s="46">
        <f t="shared" si="116"/>
        <v>62.276757960000012</v>
      </c>
      <c r="I445" s="46" t="s">
        <v>32</v>
      </c>
      <c r="J445" s="46">
        <v>16.89345492</v>
      </c>
      <c r="K445" s="46" t="s">
        <v>32</v>
      </c>
      <c r="L445" s="46">
        <v>45.383303040000008</v>
      </c>
      <c r="M445" s="46" t="s">
        <v>32</v>
      </c>
      <c r="N445" s="46">
        <v>0</v>
      </c>
      <c r="O445" s="46" t="s">
        <v>32</v>
      </c>
      <c r="P445" s="46">
        <v>0</v>
      </c>
      <c r="Q445" s="46" t="s">
        <v>32</v>
      </c>
      <c r="R445" s="46" t="s">
        <v>32</v>
      </c>
      <c r="S445" s="104" t="s">
        <v>32</v>
      </c>
      <c r="T445" s="46" t="s">
        <v>904</v>
      </c>
      <c r="W445" s="3"/>
      <c r="X445" s="3"/>
      <c r="Y445" s="3"/>
      <c r="Z445" s="3"/>
      <c r="AD445" s="1"/>
      <c r="AE445" s="1"/>
    </row>
    <row r="446" spans="1:31" ht="31.5" customHeight="1" x14ac:dyDescent="0.25">
      <c r="A446" s="20" t="s">
        <v>905</v>
      </c>
      <c r="B446" s="21" t="s">
        <v>166</v>
      </c>
      <c r="C446" s="22" t="s">
        <v>31</v>
      </c>
      <c r="D446" s="77">
        <f t="shared" ref="D446:R446" si="117">SUM(D447:D448)</f>
        <v>0</v>
      </c>
      <c r="E446" s="77">
        <f t="shared" si="117"/>
        <v>0</v>
      </c>
      <c r="F446" s="77">
        <f t="shared" si="117"/>
        <v>0</v>
      </c>
      <c r="G446" s="77">
        <f t="shared" si="117"/>
        <v>0</v>
      </c>
      <c r="H446" s="77">
        <f t="shared" si="117"/>
        <v>5.5180414400000002</v>
      </c>
      <c r="I446" s="77">
        <f t="shared" si="117"/>
        <v>0</v>
      </c>
      <c r="J446" s="77">
        <f t="shared" si="117"/>
        <v>4.8953821299999998</v>
      </c>
      <c r="K446" s="77">
        <f t="shared" si="117"/>
        <v>0</v>
      </c>
      <c r="L446" s="77">
        <f t="shared" si="117"/>
        <v>0.62265930999999997</v>
      </c>
      <c r="M446" s="77">
        <f t="shared" si="117"/>
        <v>0</v>
      </c>
      <c r="N446" s="77">
        <f t="shared" si="117"/>
        <v>0</v>
      </c>
      <c r="O446" s="77">
        <f t="shared" si="117"/>
        <v>0</v>
      </c>
      <c r="P446" s="77">
        <f t="shared" si="117"/>
        <v>0</v>
      </c>
      <c r="Q446" s="77">
        <f t="shared" si="117"/>
        <v>0</v>
      </c>
      <c r="R446" s="77">
        <f t="shared" si="117"/>
        <v>0</v>
      </c>
      <c r="S446" s="81">
        <v>0</v>
      </c>
      <c r="T446" s="63" t="s">
        <v>32</v>
      </c>
      <c r="U446" s="1"/>
      <c r="W446" s="3"/>
      <c r="X446" s="3"/>
      <c r="Y446" s="3"/>
      <c r="Z446" s="3"/>
      <c r="AD446" s="1"/>
      <c r="AE446" s="1"/>
    </row>
    <row r="447" spans="1:31" ht="94.5" customHeight="1" x14ac:dyDescent="0.25">
      <c r="A447" s="89" t="s">
        <v>905</v>
      </c>
      <c r="B447" s="110" t="s">
        <v>906</v>
      </c>
      <c r="C447" s="44" t="s">
        <v>907</v>
      </c>
      <c r="D447" s="85" t="s">
        <v>32</v>
      </c>
      <c r="E447" s="85" t="s">
        <v>32</v>
      </c>
      <c r="F447" s="85" t="s">
        <v>32</v>
      </c>
      <c r="G447" s="85" t="s">
        <v>32</v>
      </c>
      <c r="H447" s="46">
        <f>J447+L447+N447+P447</f>
        <v>4.4241368200000002</v>
      </c>
      <c r="I447" s="46" t="s">
        <v>32</v>
      </c>
      <c r="J447" s="46">
        <v>4.4241368200000002</v>
      </c>
      <c r="K447" s="46" t="s">
        <v>32</v>
      </c>
      <c r="L447" s="46">
        <v>0</v>
      </c>
      <c r="M447" s="46" t="s">
        <v>32</v>
      </c>
      <c r="N447" s="46">
        <v>0</v>
      </c>
      <c r="O447" s="46" t="s">
        <v>32</v>
      </c>
      <c r="P447" s="46">
        <v>0</v>
      </c>
      <c r="Q447" s="46" t="s">
        <v>32</v>
      </c>
      <c r="R447" s="46" t="s">
        <v>32</v>
      </c>
      <c r="S447" s="46" t="s">
        <v>32</v>
      </c>
      <c r="T447" s="46" t="s">
        <v>908</v>
      </c>
      <c r="W447" s="3"/>
      <c r="X447" s="3"/>
      <c r="Y447" s="3"/>
      <c r="Z447" s="3"/>
      <c r="AD447" s="1"/>
      <c r="AE447" s="1"/>
    </row>
    <row r="448" spans="1:31" ht="94.5" customHeight="1" x14ac:dyDescent="0.25">
      <c r="A448" s="33" t="s">
        <v>905</v>
      </c>
      <c r="B448" s="111" t="s">
        <v>909</v>
      </c>
      <c r="C448" s="112" t="s">
        <v>910</v>
      </c>
      <c r="D448" s="46" t="s">
        <v>32</v>
      </c>
      <c r="E448" s="46" t="s">
        <v>32</v>
      </c>
      <c r="F448" s="46" t="s">
        <v>32</v>
      </c>
      <c r="G448" s="46" t="s">
        <v>32</v>
      </c>
      <c r="H448" s="46">
        <f>J448+L448+N448+P448</f>
        <v>1.09390462</v>
      </c>
      <c r="I448" s="46" t="s">
        <v>32</v>
      </c>
      <c r="J448" s="46">
        <v>0.47124531000000003</v>
      </c>
      <c r="K448" s="46" t="s">
        <v>32</v>
      </c>
      <c r="L448" s="46">
        <v>0.62265930999999997</v>
      </c>
      <c r="M448" s="46" t="s">
        <v>32</v>
      </c>
      <c r="N448" s="46">
        <v>0</v>
      </c>
      <c r="O448" s="88" t="s">
        <v>32</v>
      </c>
      <c r="P448" s="46">
        <v>0</v>
      </c>
      <c r="Q448" s="46" t="s">
        <v>32</v>
      </c>
      <c r="R448" s="46" t="s">
        <v>32</v>
      </c>
      <c r="S448" s="87" t="s">
        <v>32</v>
      </c>
      <c r="T448" s="30" t="s">
        <v>911</v>
      </c>
      <c r="W448" s="3"/>
      <c r="X448" s="3"/>
      <c r="Y448" s="3"/>
      <c r="Z448" s="3"/>
      <c r="AD448" s="1"/>
      <c r="AE448" s="1"/>
    </row>
    <row r="449" spans="1:31" ht="31.5" customHeight="1" x14ac:dyDescent="0.25">
      <c r="A449" s="20" t="s">
        <v>912</v>
      </c>
      <c r="B449" s="21" t="s">
        <v>168</v>
      </c>
      <c r="C449" s="22" t="s">
        <v>31</v>
      </c>
      <c r="D449" s="77">
        <f t="shared" ref="D449:R449" si="118">SUM(D450:D480)</f>
        <v>554.64788835800005</v>
      </c>
      <c r="E449" s="77">
        <f t="shared" si="118"/>
        <v>209.86091934000001</v>
      </c>
      <c r="F449" s="77">
        <f t="shared" si="118"/>
        <v>344.78696901800004</v>
      </c>
      <c r="G449" s="77">
        <f t="shared" si="118"/>
        <v>327.00169225999997</v>
      </c>
      <c r="H449" s="77">
        <f t="shared" si="118"/>
        <v>133.93967842000001</v>
      </c>
      <c r="I449" s="77">
        <f t="shared" si="118"/>
        <v>18.089231890000001</v>
      </c>
      <c r="J449" s="77">
        <f t="shared" si="118"/>
        <v>25.216878100000002</v>
      </c>
      <c r="K449" s="77">
        <f t="shared" si="118"/>
        <v>8.0224933099999998</v>
      </c>
      <c r="L449" s="77">
        <f t="shared" si="118"/>
        <v>108.72280032</v>
      </c>
      <c r="M449" s="77">
        <f t="shared" si="118"/>
        <v>7.8049448000000003</v>
      </c>
      <c r="N449" s="77">
        <f t="shared" si="118"/>
        <v>0</v>
      </c>
      <c r="O449" s="77">
        <f t="shared" si="118"/>
        <v>293.08502226000002</v>
      </c>
      <c r="P449" s="77">
        <f t="shared" si="118"/>
        <v>0</v>
      </c>
      <c r="Q449" s="77">
        <f t="shared" si="118"/>
        <v>282.99913228799994</v>
      </c>
      <c r="R449" s="77">
        <f t="shared" si="118"/>
        <v>35.67611153</v>
      </c>
      <c r="S449" s="81">
        <f>R449/(I449+K449)</f>
        <v>1.36628703223332</v>
      </c>
      <c r="T449" s="63" t="s">
        <v>32</v>
      </c>
      <c r="U449" s="1"/>
      <c r="W449" s="3"/>
      <c r="X449" s="3"/>
      <c r="Y449" s="3"/>
      <c r="Z449" s="3"/>
      <c r="AD449" s="1"/>
      <c r="AE449" s="1"/>
    </row>
    <row r="450" spans="1:31" ht="31.5" customHeight="1" x14ac:dyDescent="0.25">
      <c r="A450" s="89" t="s">
        <v>912</v>
      </c>
      <c r="B450" s="110" t="s">
        <v>913</v>
      </c>
      <c r="C450" s="44" t="s">
        <v>914</v>
      </c>
      <c r="D450" s="85" t="s">
        <v>32</v>
      </c>
      <c r="E450" s="85" t="s">
        <v>32</v>
      </c>
      <c r="F450" s="85" t="s">
        <v>32</v>
      </c>
      <c r="G450" s="85" t="s">
        <v>32</v>
      </c>
      <c r="H450" s="46">
        <f t="shared" ref="H450:H480" si="119">J450+L450+N450+P450</f>
        <v>5.5667484000000007</v>
      </c>
      <c r="I450" s="46" t="s">
        <v>32</v>
      </c>
      <c r="J450" s="46">
        <v>5.5667484000000007</v>
      </c>
      <c r="K450" s="46" t="s">
        <v>32</v>
      </c>
      <c r="L450" s="46">
        <v>0</v>
      </c>
      <c r="M450" s="46" t="s">
        <v>32</v>
      </c>
      <c r="N450" s="46">
        <v>0</v>
      </c>
      <c r="O450" s="46" t="s">
        <v>32</v>
      </c>
      <c r="P450" s="46">
        <v>0</v>
      </c>
      <c r="Q450" s="46" t="s">
        <v>32</v>
      </c>
      <c r="R450" s="46" t="s">
        <v>32</v>
      </c>
      <c r="S450" s="46" t="s">
        <v>32</v>
      </c>
      <c r="T450" s="46" t="s">
        <v>738</v>
      </c>
      <c r="W450" s="3"/>
      <c r="X450" s="3"/>
      <c r="Y450" s="3"/>
      <c r="Z450" s="3"/>
      <c r="AD450" s="1"/>
      <c r="AE450" s="1"/>
    </row>
    <row r="451" spans="1:31" ht="31.5" customHeight="1" x14ac:dyDescent="0.25">
      <c r="A451" s="28" t="s">
        <v>912</v>
      </c>
      <c r="B451" s="53" t="s">
        <v>915</v>
      </c>
      <c r="C451" s="39" t="s">
        <v>916</v>
      </c>
      <c r="D451" s="46">
        <v>50.2300097476</v>
      </c>
      <c r="E451" s="46">
        <v>0</v>
      </c>
      <c r="F451" s="46">
        <f>D451-E451</f>
        <v>50.2300097476</v>
      </c>
      <c r="G451" s="46">
        <f>I451+K451+M451+O451</f>
        <v>50.2300097476</v>
      </c>
      <c r="H451" s="46">
        <f t="shared" si="119"/>
        <v>0</v>
      </c>
      <c r="I451" s="46">
        <v>0</v>
      </c>
      <c r="J451" s="46">
        <v>0</v>
      </c>
      <c r="K451" s="46">
        <v>0</v>
      </c>
      <c r="L451" s="46">
        <v>0</v>
      </c>
      <c r="M451" s="46">
        <v>0</v>
      </c>
      <c r="N451" s="46">
        <v>0</v>
      </c>
      <c r="O451" s="46">
        <v>50.2300097476</v>
      </c>
      <c r="P451" s="46">
        <v>0</v>
      </c>
      <c r="Q451" s="46">
        <f>F451-H451</f>
        <v>50.2300097476</v>
      </c>
      <c r="R451" s="46">
        <f>H451-(I451+K451)</f>
        <v>0</v>
      </c>
      <c r="S451" s="86">
        <v>0</v>
      </c>
      <c r="T451" s="30" t="s">
        <v>32</v>
      </c>
      <c r="W451" s="3"/>
      <c r="X451" s="3"/>
      <c r="Y451" s="3"/>
      <c r="Z451" s="3"/>
      <c r="AD451" s="1"/>
      <c r="AE451" s="1"/>
    </row>
    <row r="452" spans="1:31" ht="47.25" customHeight="1" x14ac:dyDescent="0.25">
      <c r="A452" s="28" t="s">
        <v>912</v>
      </c>
      <c r="B452" s="53" t="s">
        <v>917</v>
      </c>
      <c r="C452" s="39" t="s">
        <v>918</v>
      </c>
      <c r="D452" s="88">
        <v>28.56</v>
      </c>
      <c r="E452" s="40">
        <v>0</v>
      </c>
      <c r="F452" s="46">
        <f>D452-E452</f>
        <v>28.56</v>
      </c>
      <c r="G452" s="46">
        <f>I452+K452+M452+O452</f>
        <v>28.56</v>
      </c>
      <c r="H452" s="46">
        <f t="shared" si="119"/>
        <v>6.2823175599999992</v>
      </c>
      <c r="I452" s="46">
        <v>0</v>
      </c>
      <c r="J452" s="46">
        <v>0.28978271999999999</v>
      </c>
      <c r="K452" s="40">
        <v>0</v>
      </c>
      <c r="L452" s="46">
        <v>5.9925348399999994</v>
      </c>
      <c r="M452" s="46">
        <v>0</v>
      </c>
      <c r="N452" s="46">
        <v>0</v>
      </c>
      <c r="O452" s="46">
        <v>28.56</v>
      </c>
      <c r="P452" s="46">
        <v>0</v>
      </c>
      <c r="Q452" s="46">
        <f>F452-H452</f>
        <v>22.27768244</v>
      </c>
      <c r="R452" s="46">
        <f>H452-(I452+K452)</f>
        <v>6.2823175599999992</v>
      </c>
      <c r="S452" s="86">
        <v>1</v>
      </c>
      <c r="T452" s="30" t="s">
        <v>120</v>
      </c>
      <c r="W452" s="3"/>
      <c r="X452" s="3"/>
      <c r="Y452" s="3"/>
      <c r="Z452" s="3"/>
      <c r="AD452" s="1"/>
      <c r="AE452" s="1"/>
    </row>
    <row r="453" spans="1:31" ht="47.25" customHeight="1" x14ac:dyDescent="0.25">
      <c r="A453" s="28" t="s">
        <v>912</v>
      </c>
      <c r="B453" s="53" t="s">
        <v>919</v>
      </c>
      <c r="C453" s="39" t="s">
        <v>920</v>
      </c>
      <c r="D453" s="85" t="s">
        <v>32</v>
      </c>
      <c r="E453" s="85" t="s">
        <v>32</v>
      </c>
      <c r="F453" s="85" t="s">
        <v>32</v>
      </c>
      <c r="G453" s="85" t="s">
        <v>32</v>
      </c>
      <c r="H453" s="46">
        <f t="shared" si="119"/>
        <v>6.2602614099999991</v>
      </c>
      <c r="I453" s="46" t="s">
        <v>32</v>
      </c>
      <c r="J453" s="46">
        <v>6.2602614099999991</v>
      </c>
      <c r="K453" s="46" t="s">
        <v>32</v>
      </c>
      <c r="L453" s="46">
        <v>0</v>
      </c>
      <c r="M453" s="46" t="s">
        <v>32</v>
      </c>
      <c r="N453" s="46">
        <v>0</v>
      </c>
      <c r="O453" s="46" t="s">
        <v>32</v>
      </c>
      <c r="P453" s="46">
        <v>0</v>
      </c>
      <c r="Q453" s="46" t="s">
        <v>32</v>
      </c>
      <c r="R453" s="46" t="s">
        <v>32</v>
      </c>
      <c r="S453" s="46" t="s">
        <v>32</v>
      </c>
      <c r="T453" s="46" t="s">
        <v>921</v>
      </c>
      <c r="W453" s="3"/>
      <c r="X453" s="3"/>
      <c r="Y453" s="3"/>
      <c r="Z453" s="3"/>
      <c r="AD453" s="1"/>
      <c r="AE453" s="1"/>
    </row>
    <row r="454" spans="1:31" ht="47.25" customHeight="1" x14ac:dyDescent="0.25">
      <c r="A454" s="28" t="s">
        <v>912</v>
      </c>
      <c r="B454" s="38" t="s">
        <v>922</v>
      </c>
      <c r="C454" s="39" t="s">
        <v>923</v>
      </c>
      <c r="D454" s="88">
        <v>23.344799999999999</v>
      </c>
      <c r="E454" s="40">
        <v>24.658206810000003</v>
      </c>
      <c r="F454" s="46">
        <f t="shared" ref="F454:F459" si="120">D454-E454</f>
        <v>-1.3134068100000036</v>
      </c>
      <c r="G454" s="46">
        <f t="shared" ref="G454:G459" si="121">I454+K454+M454+O454</f>
        <v>6.3</v>
      </c>
      <c r="H454" s="46">
        <f t="shared" si="119"/>
        <v>1.0268560600000001</v>
      </c>
      <c r="I454" s="46">
        <v>0.83399999999999996</v>
      </c>
      <c r="J454" s="46">
        <v>1.0268560600000001</v>
      </c>
      <c r="K454" s="40">
        <v>5.4660000000000002</v>
      </c>
      <c r="L454" s="46">
        <v>0</v>
      </c>
      <c r="M454" s="46">
        <v>0</v>
      </c>
      <c r="N454" s="46">
        <v>0</v>
      </c>
      <c r="O454" s="46">
        <v>0</v>
      </c>
      <c r="P454" s="46">
        <v>0</v>
      </c>
      <c r="Q454" s="46">
        <f t="shared" ref="Q454:Q459" si="122">F454-H454</f>
        <v>-2.3402628700000037</v>
      </c>
      <c r="R454" s="46">
        <f t="shared" ref="R454:R459" si="123">H454-(I454+K454)</f>
        <v>-5.2731439399999998</v>
      </c>
      <c r="S454" s="86">
        <f>R454/(I454+K454)</f>
        <v>-0.83700697460317464</v>
      </c>
      <c r="T454" s="30" t="s">
        <v>332</v>
      </c>
      <c r="W454" s="3"/>
      <c r="X454" s="3"/>
      <c r="Y454" s="3"/>
      <c r="Z454" s="3"/>
      <c r="AD454" s="1"/>
      <c r="AE454" s="1"/>
    </row>
    <row r="455" spans="1:31" ht="88.5" customHeight="1" x14ac:dyDescent="0.25">
      <c r="A455" s="28" t="s">
        <v>912</v>
      </c>
      <c r="B455" s="38" t="s">
        <v>924</v>
      </c>
      <c r="C455" s="39" t="s">
        <v>925</v>
      </c>
      <c r="D455" s="88">
        <v>36.80971795</v>
      </c>
      <c r="E455" s="40">
        <v>33.72643497</v>
      </c>
      <c r="F455" s="46">
        <f t="shared" si="120"/>
        <v>3.0832829799999999</v>
      </c>
      <c r="G455" s="46">
        <f t="shared" si="121"/>
        <v>1.45</v>
      </c>
      <c r="H455" s="46">
        <f t="shared" si="119"/>
        <v>9.8219896200000019</v>
      </c>
      <c r="I455" s="46">
        <v>1.2947863200000003</v>
      </c>
      <c r="J455" s="46">
        <v>0.60039999999999993</v>
      </c>
      <c r="K455" s="40">
        <v>0.15521367999999969</v>
      </c>
      <c r="L455" s="46">
        <v>9.2215896200000014</v>
      </c>
      <c r="M455" s="46">
        <v>0</v>
      </c>
      <c r="N455" s="46">
        <v>0</v>
      </c>
      <c r="O455" s="46">
        <v>0</v>
      </c>
      <c r="P455" s="46">
        <v>0</v>
      </c>
      <c r="Q455" s="46">
        <f t="shared" si="122"/>
        <v>-6.738706640000002</v>
      </c>
      <c r="R455" s="46">
        <f t="shared" si="123"/>
        <v>8.3719896200000026</v>
      </c>
      <c r="S455" s="86">
        <f>R455/(I455+K455)</f>
        <v>5.7737859448275879</v>
      </c>
      <c r="T455" s="30" t="s">
        <v>926</v>
      </c>
      <c r="W455" s="3"/>
      <c r="X455" s="3"/>
      <c r="Y455" s="3"/>
      <c r="Z455" s="3"/>
      <c r="AD455" s="1"/>
      <c r="AE455" s="1"/>
    </row>
    <row r="456" spans="1:31" ht="47.25" customHeight="1" x14ac:dyDescent="0.25">
      <c r="A456" s="28" t="s">
        <v>912</v>
      </c>
      <c r="B456" s="36" t="s">
        <v>927</v>
      </c>
      <c r="C456" s="39" t="s">
        <v>928</v>
      </c>
      <c r="D456" s="88">
        <v>9.9908000000000001</v>
      </c>
      <c r="E456" s="40">
        <v>0</v>
      </c>
      <c r="F456" s="46">
        <f t="shared" si="120"/>
        <v>9.9908000000000001</v>
      </c>
      <c r="G456" s="46">
        <f t="shared" si="121"/>
        <v>8.4908000000000001</v>
      </c>
      <c r="H456" s="46">
        <f t="shared" si="119"/>
        <v>0</v>
      </c>
      <c r="I456" s="46">
        <v>0</v>
      </c>
      <c r="J456" s="46">
        <v>0</v>
      </c>
      <c r="K456" s="40">
        <v>0</v>
      </c>
      <c r="L456" s="46">
        <v>0</v>
      </c>
      <c r="M456" s="46">
        <v>0</v>
      </c>
      <c r="N456" s="46">
        <v>0</v>
      </c>
      <c r="O456" s="46">
        <v>8.4908000000000001</v>
      </c>
      <c r="P456" s="46">
        <v>0</v>
      </c>
      <c r="Q456" s="46">
        <f t="shared" si="122"/>
        <v>9.9908000000000001</v>
      </c>
      <c r="R456" s="46">
        <f t="shared" si="123"/>
        <v>0</v>
      </c>
      <c r="S456" s="86">
        <v>0</v>
      </c>
      <c r="T456" s="30" t="s">
        <v>32</v>
      </c>
      <c r="W456" s="3"/>
      <c r="X456" s="3"/>
      <c r="Y456" s="3"/>
      <c r="Z456" s="3"/>
      <c r="AD456" s="1"/>
      <c r="AE456" s="1"/>
    </row>
    <row r="457" spans="1:31" ht="31.5" customHeight="1" x14ac:dyDescent="0.25">
      <c r="A457" s="28" t="s">
        <v>912</v>
      </c>
      <c r="B457" s="36" t="s">
        <v>929</v>
      </c>
      <c r="C457" s="39" t="s">
        <v>930</v>
      </c>
      <c r="D457" s="88">
        <v>44.496599999999994</v>
      </c>
      <c r="E457" s="88">
        <v>0</v>
      </c>
      <c r="F457" s="46">
        <f t="shared" si="120"/>
        <v>44.496599999999994</v>
      </c>
      <c r="G457" s="46">
        <f t="shared" si="121"/>
        <v>43.486599999999996</v>
      </c>
      <c r="H457" s="46">
        <f t="shared" si="119"/>
        <v>0</v>
      </c>
      <c r="I457" s="46">
        <v>0</v>
      </c>
      <c r="J457" s="46">
        <v>0</v>
      </c>
      <c r="K457" s="40">
        <v>0</v>
      </c>
      <c r="L457" s="46">
        <v>0</v>
      </c>
      <c r="M457" s="46">
        <v>0</v>
      </c>
      <c r="N457" s="46">
        <v>0</v>
      </c>
      <c r="O457" s="46">
        <v>43.486599999999996</v>
      </c>
      <c r="P457" s="46">
        <v>0</v>
      </c>
      <c r="Q457" s="46">
        <f t="shared" si="122"/>
        <v>44.496599999999994</v>
      </c>
      <c r="R457" s="46">
        <f t="shared" si="123"/>
        <v>0</v>
      </c>
      <c r="S457" s="86">
        <v>0</v>
      </c>
      <c r="T457" s="30" t="s">
        <v>32</v>
      </c>
      <c r="W457" s="3"/>
      <c r="X457" s="3"/>
      <c r="Y457" s="3"/>
      <c r="Z457" s="3"/>
      <c r="AD457" s="1"/>
      <c r="AE457" s="1"/>
    </row>
    <row r="458" spans="1:31" ht="47.25" customHeight="1" x14ac:dyDescent="0.25">
      <c r="A458" s="28" t="s">
        <v>912</v>
      </c>
      <c r="B458" s="36" t="s">
        <v>931</v>
      </c>
      <c r="C458" s="39" t="s">
        <v>932</v>
      </c>
      <c r="D458" s="88">
        <v>13.329199999999998</v>
      </c>
      <c r="E458" s="40">
        <v>0</v>
      </c>
      <c r="F458" s="46">
        <f t="shared" si="120"/>
        <v>13.329199999999998</v>
      </c>
      <c r="G458" s="46">
        <f t="shared" si="121"/>
        <v>12.329199999999998</v>
      </c>
      <c r="H458" s="46">
        <f t="shared" si="119"/>
        <v>0</v>
      </c>
      <c r="I458" s="46">
        <v>0</v>
      </c>
      <c r="J458" s="46">
        <v>0</v>
      </c>
      <c r="K458" s="40">
        <v>0</v>
      </c>
      <c r="L458" s="46">
        <v>0</v>
      </c>
      <c r="M458" s="46">
        <v>0</v>
      </c>
      <c r="N458" s="46">
        <v>0</v>
      </c>
      <c r="O458" s="46">
        <v>12.329199999999998</v>
      </c>
      <c r="P458" s="46">
        <v>0</v>
      </c>
      <c r="Q458" s="46">
        <f t="shared" si="122"/>
        <v>13.329199999999998</v>
      </c>
      <c r="R458" s="46">
        <f t="shared" si="123"/>
        <v>0</v>
      </c>
      <c r="S458" s="86">
        <v>0</v>
      </c>
      <c r="T458" s="30" t="s">
        <v>32</v>
      </c>
      <c r="W458" s="3"/>
      <c r="X458" s="3"/>
      <c r="Y458" s="3"/>
      <c r="Z458" s="3"/>
      <c r="AD458" s="1"/>
      <c r="AE458" s="1"/>
    </row>
    <row r="459" spans="1:31" ht="47.25" customHeight="1" x14ac:dyDescent="0.25">
      <c r="A459" s="28" t="s">
        <v>912</v>
      </c>
      <c r="B459" s="36" t="s">
        <v>933</v>
      </c>
      <c r="C459" s="39" t="s">
        <v>934</v>
      </c>
      <c r="D459" s="88">
        <v>33.679111999999996</v>
      </c>
      <c r="E459" s="40">
        <v>0</v>
      </c>
      <c r="F459" s="46">
        <f t="shared" si="120"/>
        <v>33.679111999999996</v>
      </c>
      <c r="G459" s="46">
        <f t="shared" si="121"/>
        <v>32.179111999999996</v>
      </c>
      <c r="H459" s="46">
        <f t="shared" si="119"/>
        <v>0</v>
      </c>
      <c r="I459" s="46">
        <v>0</v>
      </c>
      <c r="J459" s="46">
        <v>0</v>
      </c>
      <c r="K459" s="40">
        <v>0</v>
      </c>
      <c r="L459" s="46">
        <v>0</v>
      </c>
      <c r="M459" s="46">
        <v>0</v>
      </c>
      <c r="N459" s="46">
        <v>0</v>
      </c>
      <c r="O459" s="46">
        <v>32.179111999999996</v>
      </c>
      <c r="P459" s="46">
        <v>0</v>
      </c>
      <c r="Q459" s="46">
        <f t="shared" si="122"/>
        <v>33.679111999999996</v>
      </c>
      <c r="R459" s="46">
        <f t="shared" si="123"/>
        <v>0</v>
      </c>
      <c r="S459" s="86">
        <v>0</v>
      </c>
      <c r="T459" s="30" t="s">
        <v>32</v>
      </c>
      <c r="W459" s="3"/>
      <c r="X459" s="3"/>
      <c r="Y459" s="3"/>
      <c r="Z459" s="3"/>
      <c r="AD459" s="1"/>
      <c r="AE459" s="1"/>
    </row>
    <row r="460" spans="1:31" ht="47.25" customHeight="1" x14ac:dyDescent="0.25">
      <c r="A460" s="28" t="s">
        <v>912</v>
      </c>
      <c r="B460" s="36" t="s">
        <v>935</v>
      </c>
      <c r="C460" s="39" t="s">
        <v>936</v>
      </c>
      <c r="D460" s="85" t="s">
        <v>32</v>
      </c>
      <c r="E460" s="85" t="s">
        <v>32</v>
      </c>
      <c r="F460" s="85" t="s">
        <v>32</v>
      </c>
      <c r="G460" s="85" t="s">
        <v>32</v>
      </c>
      <c r="H460" s="46">
        <f t="shared" si="119"/>
        <v>0.39059478000000003</v>
      </c>
      <c r="I460" s="46" t="s">
        <v>32</v>
      </c>
      <c r="J460" s="46">
        <v>0.39059478000000003</v>
      </c>
      <c r="K460" s="46" t="s">
        <v>32</v>
      </c>
      <c r="L460" s="46">
        <v>0</v>
      </c>
      <c r="M460" s="46" t="s">
        <v>32</v>
      </c>
      <c r="N460" s="46">
        <v>0</v>
      </c>
      <c r="O460" s="46" t="s">
        <v>32</v>
      </c>
      <c r="P460" s="46">
        <v>0</v>
      </c>
      <c r="Q460" s="46" t="s">
        <v>32</v>
      </c>
      <c r="R460" s="46" t="s">
        <v>32</v>
      </c>
      <c r="S460" s="46" t="s">
        <v>32</v>
      </c>
      <c r="T460" s="46" t="s">
        <v>921</v>
      </c>
      <c r="W460" s="3"/>
      <c r="X460" s="3"/>
      <c r="Y460" s="3"/>
      <c r="Z460" s="3"/>
      <c r="AD460" s="1"/>
      <c r="AE460" s="1"/>
    </row>
    <row r="461" spans="1:31" ht="83.25" customHeight="1" x14ac:dyDescent="0.25">
      <c r="A461" s="28" t="s">
        <v>912</v>
      </c>
      <c r="B461" s="38" t="s">
        <v>937</v>
      </c>
      <c r="C461" s="53" t="s">
        <v>938</v>
      </c>
      <c r="D461" s="88">
        <v>75.542305855999999</v>
      </c>
      <c r="E461" s="40">
        <v>70.061007320000016</v>
      </c>
      <c r="F461" s="46">
        <f>D461-E461</f>
        <v>5.4812985359999828</v>
      </c>
      <c r="G461" s="46">
        <f>I461+K461+M461+O461</f>
        <v>2</v>
      </c>
      <c r="H461" s="46">
        <f t="shared" si="119"/>
        <v>4.9716066799999998</v>
      </c>
      <c r="I461" s="46">
        <v>1.5787047700000001</v>
      </c>
      <c r="J461" s="46">
        <v>1.1096382599999999</v>
      </c>
      <c r="K461" s="40">
        <v>0.42129522999999991</v>
      </c>
      <c r="L461" s="46">
        <v>3.8619684200000002</v>
      </c>
      <c r="M461" s="46">
        <v>0</v>
      </c>
      <c r="N461" s="46">
        <v>0</v>
      </c>
      <c r="O461" s="46">
        <v>0</v>
      </c>
      <c r="P461" s="46">
        <v>0</v>
      </c>
      <c r="Q461" s="46">
        <f>F461-H461</f>
        <v>0.50969185599998301</v>
      </c>
      <c r="R461" s="46">
        <f>H461-(I461+K461)</f>
        <v>2.9716066799999998</v>
      </c>
      <c r="S461" s="86">
        <f>R461/(I461+K461)</f>
        <v>1.4858033399999999</v>
      </c>
      <c r="T461" s="30" t="s">
        <v>939</v>
      </c>
      <c r="W461" s="3"/>
      <c r="X461" s="3"/>
      <c r="Y461" s="3"/>
      <c r="Z461" s="3"/>
      <c r="AD461" s="1"/>
      <c r="AE461" s="1"/>
    </row>
    <row r="462" spans="1:31" ht="47.25" customHeight="1" x14ac:dyDescent="0.25">
      <c r="A462" s="28" t="s">
        <v>912</v>
      </c>
      <c r="B462" s="38" t="s">
        <v>940</v>
      </c>
      <c r="C462" s="53" t="s">
        <v>941</v>
      </c>
      <c r="D462" s="88" t="s">
        <v>32</v>
      </c>
      <c r="E462" s="40" t="s">
        <v>32</v>
      </c>
      <c r="F462" s="46" t="s">
        <v>32</v>
      </c>
      <c r="G462" s="46" t="s">
        <v>32</v>
      </c>
      <c r="H462" s="46">
        <f t="shared" si="119"/>
        <v>4.9370400000000002E-3</v>
      </c>
      <c r="I462" s="46" t="s">
        <v>32</v>
      </c>
      <c r="J462" s="46">
        <v>0</v>
      </c>
      <c r="K462" s="40" t="s">
        <v>32</v>
      </c>
      <c r="L462" s="46">
        <v>4.9370400000000002E-3</v>
      </c>
      <c r="M462" s="46" t="s">
        <v>32</v>
      </c>
      <c r="N462" s="46">
        <v>0</v>
      </c>
      <c r="O462" s="46" t="s">
        <v>32</v>
      </c>
      <c r="P462" s="46">
        <v>0</v>
      </c>
      <c r="Q462" s="46" t="s">
        <v>32</v>
      </c>
      <c r="R462" s="46" t="s">
        <v>32</v>
      </c>
      <c r="S462" s="86" t="s">
        <v>32</v>
      </c>
      <c r="T462" s="30" t="s">
        <v>942</v>
      </c>
      <c r="W462" s="3"/>
      <c r="X462" s="3"/>
      <c r="Y462" s="3"/>
      <c r="Z462" s="3"/>
      <c r="AD462" s="1"/>
      <c r="AE462" s="1"/>
    </row>
    <row r="463" spans="1:31" ht="47.25" customHeight="1" x14ac:dyDescent="0.25">
      <c r="A463" s="28" t="s">
        <v>912</v>
      </c>
      <c r="B463" s="36" t="s">
        <v>943</v>
      </c>
      <c r="C463" s="39" t="s">
        <v>944</v>
      </c>
      <c r="D463" s="88">
        <v>2.6132601999999996</v>
      </c>
      <c r="E463" s="40">
        <v>0</v>
      </c>
      <c r="F463" s="46">
        <f>D463-E463</f>
        <v>2.6132601999999996</v>
      </c>
      <c r="G463" s="46">
        <f>I463+K463+M463+O463</f>
        <v>2.6132601999999996</v>
      </c>
      <c r="H463" s="46">
        <f t="shared" si="119"/>
        <v>0</v>
      </c>
      <c r="I463" s="46">
        <v>0</v>
      </c>
      <c r="J463" s="46">
        <v>0</v>
      </c>
      <c r="K463" s="40">
        <v>0</v>
      </c>
      <c r="L463" s="46">
        <v>0</v>
      </c>
      <c r="M463" s="46">
        <v>0</v>
      </c>
      <c r="N463" s="46">
        <v>0</v>
      </c>
      <c r="O463" s="46">
        <v>2.6132601999999996</v>
      </c>
      <c r="P463" s="46">
        <v>0</v>
      </c>
      <c r="Q463" s="46">
        <f>F463-H463</f>
        <v>2.6132601999999996</v>
      </c>
      <c r="R463" s="46">
        <f>H463-(I463+K463)</f>
        <v>0</v>
      </c>
      <c r="S463" s="86">
        <v>0</v>
      </c>
      <c r="T463" s="30" t="s">
        <v>32</v>
      </c>
      <c r="W463" s="3"/>
      <c r="X463" s="3"/>
      <c r="Y463" s="3"/>
      <c r="Z463" s="3"/>
      <c r="AD463" s="1"/>
      <c r="AE463" s="1"/>
    </row>
    <row r="464" spans="1:31" ht="31.5" customHeight="1" x14ac:dyDescent="0.25">
      <c r="A464" s="28" t="s">
        <v>912</v>
      </c>
      <c r="B464" s="36" t="s">
        <v>945</v>
      </c>
      <c r="C464" s="39" t="s">
        <v>946</v>
      </c>
      <c r="D464" s="88">
        <v>62.444776676399997</v>
      </c>
      <c r="E464" s="40">
        <v>0</v>
      </c>
      <c r="F464" s="46">
        <f>D464-E464</f>
        <v>62.444776676399997</v>
      </c>
      <c r="G464" s="46">
        <f>I464+K464+M464+O464</f>
        <v>57.444776676399997</v>
      </c>
      <c r="H464" s="46">
        <f t="shared" si="119"/>
        <v>8.6994049399999991</v>
      </c>
      <c r="I464" s="46">
        <v>0</v>
      </c>
      <c r="J464" s="46">
        <v>0.29013279000000003</v>
      </c>
      <c r="K464" s="40">
        <v>0</v>
      </c>
      <c r="L464" s="46">
        <v>8.4092721499999996</v>
      </c>
      <c r="M464" s="46">
        <v>0</v>
      </c>
      <c r="N464" s="46">
        <v>0</v>
      </c>
      <c r="O464" s="46">
        <v>57.444776676399997</v>
      </c>
      <c r="P464" s="46">
        <v>0</v>
      </c>
      <c r="Q464" s="46">
        <f>F464-H464</f>
        <v>53.745371736399996</v>
      </c>
      <c r="R464" s="46">
        <f>H464-(I464+K464)</f>
        <v>8.6994049399999991</v>
      </c>
      <c r="S464" s="86">
        <v>1</v>
      </c>
      <c r="T464" s="30" t="s">
        <v>738</v>
      </c>
      <c r="W464" s="3"/>
      <c r="X464" s="3"/>
      <c r="Y464" s="3"/>
      <c r="Z464" s="3"/>
      <c r="AD464" s="1"/>
      <c r="AE464" s="1"/>
    </row>
    <row r="465" spans="1:31" ht="47.25" customHeight="1" x14ac:dyDescent="0.25">
      <c r="A465" s="28" t="s">
        <v>912</v>
      </c>
      <c r="B465" s="36" t="s">
        <v>947</v>
      </c>
      <c r="C465" s="39" t="s">
        <v>948</v>
      </c>
      <c r="D465" s="88" t="s">
        <v>32</v>
      </c>
      <c r="E465" s="40" t="s">
        <v>32</v>
      </c>
      <c r="F465" s="46" t="s">
        <v>32</v>
      </c>
      <c r="G465" s="46" t="s">
        <v>32</v>
      </c>
      <c r="H465" s="46">
        <f t="shared" si="119"/>
        <v>3.2276523799999999</v>
      </c>
      <c r="I465" s="46" t="s">
        <v>32</v>
      </c>
      <c r="J465" s="46">
        <v>0.21725666000000002</v>
      </c>
      <c r="K465" s="46" t="s">
        <v>32</v>
      </c>
      <c r="L465" s="46">
        <v>3.01039572</v>
      </c>
      <c r="M465" s="46" t="s">
        <v>32</v>
      </c>
      <c r="N465" s="46">
        <v>0</v>
      </c>
      <c r="O465" s="88" t="s">
        <v>32</v>
      </c>
      <c r="P465" s="46">
        <v>0</v>
      </c>
      <c r="Q465" s="46" t="s">
        <v>32</v>
      </c>
      <c r="R465" s="46" t="s">
        <v>32</v>
      </c>
      <c r="S465" s="86" t="s">
        <v>32</v>
      </c>
      <c r="T465" s="30" t="s">
        <v>120</v>
      </c>
      <c r="W465" s="3"/>
      <c r="X465" s="3"/>
      <c r="Y465" s="3"/>
      <c r="Z465" s="3"/>
      <c r="AD465" s="1"/>
      <c r="AE465" s="1"/>
    </row>
    <row r="466" spans="1:31" ht="31.5" customHeight="1" x14ac:dyDescent="0.25">
      <c r="A466" s="28" t="s">
        <v>912</v>
      </c>
      <c r="B466" s="36" t="s">
        <v>949</v>
      </c>
      <c r="C466" s="39" t="s">
        <v>950</v>
      </c>
      <c r="D466" s="88">
        <v>50.200939999999996</v>
      </c>
      <c r="E466" s="40">
        <v>0</v>
      </c>
      <c r="F466" s="46">
        <f>D466-E466</f>
        <v>50.200939999999996</v>
      </c>
      <c r="G466" s="46">
        <f>I466+K466+M466+O466</f>
        <v>50.200939999999996</v>
      </c>
      <c r="H466" s="46">
        <f t="shared" si="119"/>
        <v>9.097275579999998</v>
      </c>
      <c r="I466" s="46">
        <v>0</v>
      </c>
      <c r="J466" s="46">
        <v>0.19872198999999999</v>
      </c>
      <c r="K466" s="40">
        <v>0</v>
      </c>
      <c r="L466" s="46">
        <v>8.8985535899999988</v>
      </c>
      <c r="M466" s="46">
        <v>0</v>
      </c>
      <c r="N466" s="46">
        <v>0</v>
      </c>
      <c r="O466" s="46">
        <v>50.200939999999996</v>
      </c>
      <c r="P466" s="46">
        <v>0</v>
      </c>
      <c r="Q466" s="46">
        <f>F466-H466</f>
        <v>41.103664420000001</v>
      </c>
      <c r="R466" s="46">
        <f>H466-(I466+K466)</f>
        <v>9.097275579999998</v>
      </c>
      <c r="S466" s="86">
        <v>1</v>
      </c>
      <c r="T466" s="30" t="s">
        <v>120</v>
      </c>
      <c r="W466" s="3"/>
      <c r="X466" s="3"/>
      <c r="Y466" s="3"/>
      <c r="Z466" s="3"/>
      <c r="AD466" s="1"/>
      <c r="AE466" s="1"/>
    </row>
    <row r="467" spans="1:31" ht="47.25" customHeight="1" x14ac:dyDescent="0.25">
      <c r="A467" s="28" t="s">
        <v>912</v>
      </c>
      <c r="B467" s="36" t="s">
        <v>951</v>
      </c>
      <c r="C467" s="39" t="s">
        <v>952</v>
      </c>
      <c r="D467" s="85" t="s">
        <v>32</v>
      </c>
      <c r="E467" s="85" t="s">
        <v>32</v>
      </c>
      <c r="F467" s="85" t="s">
        <v>32</v>
      </c>
      <c r="G467" s="85" t="s">
        <v>32</v>
      </c>
      <c r="H467" s="46">
        <f t="shared" si="119"/>
        <v>3.95287795</v>
      </c>
      <c r="I467" s="46" t="s">
        <v>32</v>
      </c>
      <c r="J467" s="46">
        <v>3.95287795</v>
      </c>
      <c r="K467" s="46" t="s">
        <v>32</v>
      </c>
      <c r="L467" s="46">
        <v>0</v>
      </c>
      <c r="M467" s="46" t="s">
        <v>32</v>
      </c>
      <c r="N467" s="46">
        <v>0</v>
      </c>
      <c r="O467" s="46" t="s">
        <v>32</v>
      </c>
      <c r="P467" s="46">
        <v>0</v>
      </c>
      <c r="Q467" s="46" t="s">
        <v>32</v>
      </c>
      <c r="R467" s="46" t="s">
        <v>32</v>
      </c>
      <c r="S467" s="46" t="s">
        <v>32</v>
      </c>
      <c r="T467" s="46" t="s">
        <v>921</v>
      </c>
      <c r="W467" s="3"/>
      <c r="X467" s="3"/>
      <c r="Y467" s="3"/>
      <c r="Z467" s="3"/>
      <c r="AD467" s="1"/>
      <c r="AE467" s="1"/>
    </row>
    <row r="468" spans="1:31" ht="31.5" customHeight="1" x14ac:dyDescent="0.25">
      <c r="A468" s="28" t="s">
        <v>912</v>
      </c>
      <c r="B468" s="36" t="s">
        <v>953</v>
      </c>
      <c r="C468" s="39" t="s">
        <v>954</v>
      </c>
      <c r="D468" s="88" t="s">
        <v>32</v>
      </c>
      <c r="E468" s="40" t="s">
        <v>32</v>
      </c>
      <c r="F468" s="46" t="s">
        <v>32</v>
      </c>
      <c r="G468" s="46" t="s">
        <v>32</v>
      </c>
      <c r="H468" s="46">
        <f t="shared" si="119"/>
        <v>11.376442989999999</v>
      </c>
      <c r="I468" s="46" t="s">
        <v>32</v>
      </c>
      <c r="J468" s="46">
        <v>0.17300156999999999</v>
      </c>
      <c r="K468" s="46" t="s">
        <v>32</v>
      </c>
      <c r="L468" s="46">
        <v>11.203441419999999</v>
      </c>
      <c r="M468" s="46" t="s">
        <v>32</v>
      </c>
      <c r="N468" s="46">
        <v>0</v>
      </c>
      <c r="O468" s="88" t="s">
        <v>32</v>
      </c>
      <c r="P468" s="46">
        <v>0</v>
      </c>
      <c r="Q468" s="46" t="s">
        <v>32</v>
      </c>
      <c r="R468" s="46" t="s">
        <v>32</v>
      </c>
      <c r="S468" s="86" t="s">
        <v>32</v>
      </c>
      <c r="T468" s="30" t="s">
        <v>120</v>
      </c>
      <c r="W468" s="3"/>
      <c r="X468" s="3"/>
      <c r="Y468" s="3"/>
      <c r="Z468" s="3"/>
      <c r="AD468" s="1"/>
      <c r="AE468" s="1"/>
    </row>
    <row r="469" spans="1:31" ht="31.5" customHeight="1" x14ac:dyDescent="0.25">
      <c r="A469" s="28" t="s">
        <v>912</v>
      </c>
      <c r="B469" s="36" t="s">
        <v>955</v>
      </c>
      <c r="C469" s="39" t="s">
        <v>956</v>
      </c>
      <c r="D469" s="88" t="s">
        <v>32</v>
      </c>
      <c r="E469" s="88" t="s">
        <v>32</v>
      </c>
      <c r="F469" s="88" t="s">
        <v>32</v>
      </c>
      <c r="G469" s="88" t="s">
        <v>32</v>
      </c>
      <c r="H469" s="46">
        <f t="shared" si="119"/>
        <v>3.6331242100000001</v>
      </c>
      <c r="I469" s="46" t="s">
        <v>32</v>
      </c>
      <c r="J469" s="46">
        <v>0.13649826999999998</v>
      </c>
      <c r="K469" s="46" t="s">
        <v>32</v>
      </c>
      <c r="L469" s="46">
        <v>3.4966259399999999</v>
      </c>
      <c r="M469" s="46" t="s">
        <v>32</v>
      </c>
      <c r="N469" s="46">
        <v>0</v>
      </c>
      <c r="O469" s="88" t="s">
        <v>32</v>
      </c>
      <c r="P469" s="46">
        <v>0</v>
      </c>
      <c r="Q469" s="46" t="s">
        <v>32</v>
      </c>
      <c r="R469" s="46" t="s">
        <v>32</v>
      </c>
      <c r="S469" s="86" t="s">
        <v>32</v>
      </c>
      <c r="T469" s="30" t="s">
        <v>120</v>
      </c>
      <c r="W469" s="3"/>
      <c r="X469" s="3"/>
      <c r="Y469" s="3"/>
      <c r="Z469" s="3"/>
      <c r="AD469" s="1"/>
      <c r="AE469" s="1"/>
    </row>
    <row r="470" spans="1:31" ht="63" x14ac:dyDescent="0.25">
      <c r="A470" s="28" t="s">
        <v>912</v>
      </c>
      <c r="B470" s="36" t="s">
        <v>957</v>
      </c>
      <c r="C470" s="39" t="s">
        <v>958</v>
      </c>
      <c r="D470" s="88" t="s">
        <v>32</v>
      </c>
      <c r="E470" s="88" t="s">
        <v>32</v>
      </c>
      <c r="F470" s="88" t="s">
        <v>32</v>
      </c>
      <c r="G470" s="88" t="s">
        <v>32</v>
      </c>
      <c r="H470" s="46">
        <f t="shared" si="119"/>
        <v>9.8870762400000007</v>
      </c>
      <c r="I470" s="46" t="s">
        <v>32</v>
      </c>
      <c r="J470" s="46">
        <v>0</v>
      </c>
      <c r="K470" s="46" t="s">
        <v>32</v>
      </c>
      <c r="L470" s="46">
        <v>9.8870762400000007</v>
      </c>
      <c r="M470" s="46" t="s">
        <v>32</v>
      </c>
      <c r="N470" s="46">
        <v>0</v>
      </c>
      <c r="O470" s="88" t="s">
        <v>32</v>
      </c>
      <c r="P470" s="46">
        <v>0</v>
      </c>
      <c r="Q470" s="46" t="s">
        <v>32</v>
      </c>
      <c r="R470" s="46" t="s">
        <v>32</v>
      </c>
      <c r="S470" s="86" t="s">
        <v>32</v>
      </c>
      <c r="T470" s="30" t="s">
        <v>959</v>
      </c>
      <c r="W470" s="3"/>
      <c r="X470" s="3"/>
      <c r="Y470" s="3"/>
      <c r="Z470" s="3"/>
      <c r="AD470" s="1"/>
      <c r="AE470" s="1"/>
    </row>
    <row r="471" spans="1:31" ht="47.25" customHeight="1" x14ac:dyDescent="0.25">
      <c r="A471" s="28" t="s">
        <v>912</v>
      </c>
      <c r="B471" s="36" t="s">
        <v>960</v>
      </c>
      <c r="C471" s="39" t="s">
        <v>961</v>
      </c>
      <c r="D471" s="88" t="s">
        <v>32</v>
      </c>
      <c r="E471" s="88" t="s">
        <v>32</v>
      </c>
      <c r="F471" s="88" t="s">
        <v>32</v>
      </c>
      <c r="G471" s="88" t="s">
        <v>32</v>
      </c>
      <c r="H471" s="46">
        <f t="shared" si="119"/>
        <v>14.036668129999999</v>
      </c>
      <c r="I471" s="46" t="s">
        <v>32</v>
      </c>
      <c r="J471" s="46">
        <v>0.16412569999999999</v>
      </c>
      <c r="K471" s="46" t="s">
        <v>32</v>
      </c>
      <c r="L471" s="46">
        <v>13.872542429999999</v>
      </c>
      <c r="M471" s="46" t="s">
        <v>32</v>
      </c>
      <c r="N471" s="46">
        <v>0</v>
      </c>
      <c r="O471" s="88" t="s">
        <v>32</v>
      </c>
      <c r="P471" s="46">
        <v>0</v>
      </c>
      <c r="Q471" s="46" t="s">
        <v>32</v>
      </c>
      <c r="R471" s="46" t="s">
        <v>32</v>
      </c>
      <c r="S471" s="86" t="s">
        <v>32</v>
      </c>
      <c r="T471" s="30" t="s">
        <v>120</v>
      </c>
      <c r="W471" s="3"/>
      <c r="X471" s="3"/>
      <c r="Y471" s="3"/>
      <c r="Z471" s="3"/>
      <c r="AD471" s="1"/>
      <c r="AE471" s="1"/>
    </row>
    <row r="472" spans="1:31" ht="63" customHeight="1" x14ac:dyDescent="0.25">
      <c r="A472" s="28" t="s">
        <v>912</v>
      </c>
      <c r="B472" s="38" t="s">
        <v>962</v>
      </c>
      <c r="C472" s="53" t="s">
        <v>963</v>
      </c>
      <c r="D472" s="88" t="s">
        <v>32</v>
      </c>
      <c r="E472" s="40" t="s">
        <v>32</v>
      </c>
      <c r="F472" s="46" t="s">
        <v>32</v>
      </c>
      <c r="G472" s="46" t="s">
        <v>32</v>
      </c>
      <c r="H472" s="46">
        <f t="shared" si="119"/>
        <v>0.15665435999999999</v>
      </c>
      <c r="I472" s="46" t="s">
        <v>32</v>
      </c>
      <c r="J472" s="46">
        <v>0.15665435999999999</v>
      </c>
      <c r="K472" s="46" t="s">
        <v>32</v>
      </c>
      <c r="L472" s="46">
        <v>0</v>
      </c>
      <c r="M472" s="46" t="s">
        <v>32</v>
      </c>
      <c r="N472" s="46">
        <v>0</v>
      </c>
      <c r="O472" s="88" t="s">
        <v>32</v>
      </c>
      <c r="P472" s="46">
        <v>0</v>
      </c>
      <c r="Q472" s="46" t="s">
        <v>32</v>
      </c>
      <c r="R472" s="46" t="s">
        <v>32</v>
      </c>
      <c r="S472" s="86" t="s">
        <v>32</v>
      </c>
      <c r="T472" s="30" t="s">
        <v>332</v>
      </c>
      <c r="W472" s="3"/>
      <c r="X472" s="3"/>
      <c r="Y472" s="3"/>
      <c r="Z472" s="3"/>
      <c r="AD472" s="1"/>
      <c r="AE472" s="1"/>
    </row>
    <row r="473" spans="1:31" ht="31.5" customHeight="1" x14ac:dyDescent="0.25">
      <c r="A473" s="28" t="s">
        <v>912</v>
      </c>
      <c r="B473" s="38" t="s">
        <v>964</v>
      </c>
      <c r="C473" s="53" t="s">
        <v>965</v>
      </c>
      <c r="D473" s="88" t="s">
        <v>32</v>
      </c>
      <c r="E473" s="40" t="s">
        <v>32</v>
      </c>
      <c r="F473" s="46" t="s">
        <v>32</v>
      </c>
      <c r="G473" s="46" t="s">
        <v>32</v>
      </c>
      <c r="H473" s="46">
        <f t="shared" si="119"/>
        <v>0.87765384999999996</v>
      </c>
      <c r="I473" s="46" t="s">
        <v>32</v>
      </c>
      <c r="J473" s="46">
        <v>0.87765384999999996</v>
      </c>
      <c r="K473" s="46" t="s">
        <v>32</v>
      </c>
      <c r="L473" s="46">
        <v>0</v>
      </c>
      <c r="M473" s="46" t="s">
        <v>32</v>
      </c>
      <c r="N473" s="46">
        <v>0</v>
      </c>
      <c r="O473" s="88" t="s">
        <v>32</v>
      </c>
      <c r="P473" s="46">
        <v>0</v>
      </c>
      <c r="Q473" s="46" t="s">
        <v>32</v>
      </c>
      <c r="R473" s="46" t="s">
        <v>32</v>
      </c>
      <c r="S473" s="86" t="s">
        <v>32</v>
      </c>
      <c r="T473" s="30" t="s">
        <v>921</v>
      </c>
      <c r="W473" s="3"/>
      <c r="X473" s="3"/>
      <c r="Y473" s="3"/>
      <c r="Z473" s="3"/>
      <c r="AD473" s="1"/>
      <c r="AE473" s="1"/>
    </row>
    <row r="474" spans="1:31" ht="47.25" customHeight="1" x14ac:dyDescent="0.25">
      <c r="A474" s="28" t="s">
        <v>912</v>
      </c>
      <c r="B474" s="38" t="s">
        <v>966</v>
      </c>
      <c r="C474" s="53" t="s">
        <v>967</v>
      </c>
      <c r="D474" s="85" t="s">
        <v>32</v>
      </c>
      <c r="E474" s="85" t="s">
        <v>32</v>
      </c>
      <c r="F474" s="85" t="s">
        <v>32</v>
      </c>
      <c r="G474" s="85" t="s">
        <v>32</v>
      </c>
      <c r="H474" s="46">
        <f t="shared" si="119"/>
        <v>2.8223509199999999</v>
      </c>
      <c r="I474" s="46" t="s">
        <v>32</v>
      </c>
      <c r="J474" s="46">
        <v>2.8223509199999999</v>
      </c>
      <c r="K474" s="46" t="s">
        <v>32</v>
      </c>
      <c r="L474" s="46">
        <v>0</v>
      </c>
      <c r="M474" s="46" t="s">
        <v>32</v>
      </c>
      <c r="N474" s="46">
        <v>0</v>
      </c>
      <c r="O474" s="46" t="s">
        <v>32</v>
      </c>
      <c r="P474" s="46">
        <v>0</v>
      </c>
      <c r="Q474" s="46" t="s">
        <v>32</v>
      </c>
      <c r="R474" s="46" t="s">
        <v>32</v>
      </c>
      <c r="S474" s="46" t="s">
        <v>32</v>
      </c>
      <c r="T474" s="46" t="s">
        <v>332</v>
      </c>
      <c r="W474" s="3"/>
      <c r="X474" s="3"/>
      <c r="Y474" s="3"/>
      <c r="Z474" s="3"/>
      <c r="AD474" s="1"/>
      <c r="AE474" s="1"/>
    </row>
    <row r="475" spans="1:31" ht="47.25" customHeight="1" x14ac:dyDescent="0.25">
      <c r="A475" s="28" t="s">
        <v>912</v>
      </c>
      <c r="B475" s="38" t="s">
        <v>968</v>
      </c>
      <c r="C475" s="53" t="s">
        <v>969</v>
      </c>
      <c r="D475" s="85" t="s">
        <v>32</v>
      </c>
      <c r="E475" s="85" t="s">
        <v>32</v>
      </c>
      <c r="F475" s="85" t="s">
        <v>32</v>
      </c>
      <c r="G475" s="85" t="s">
        <v>32</v>
      </c>
      <c r="H475" s="46">
        <f t="shared" si="119"/>
        <v>0.76890000000000003</v>
      </c>
      <c r="I475" s="46" t="s">
        <v>32</v>
      </c>
      <c r="J475" s="46">
        <v>0.76890000000000003</v>
      </c>
      <c r="K475" s="46" t="s">
        <v>32</v>
      </c>
      <c r="L475" s="46">
        <v>0</v>
      </c>
      <c r="M475" s="46" t="s">
        <v>32</v>
      </c>
      <c r="N475" s="46">
        <v>0</v>
      </c>
      <c r="O475" s="46" t="s">
        <v>32</v>
      </c>
      <c r="P475" s="46">
        <v>0</v>
      </c>
      <c r="Q475" s="46" t="s">
        <v>32</v>
      </c>
      <c r="R475" s="46" t="s">
        <v>32</v>
      </c>
      <c r="S475" s="46" t="s">
        <v>32</v>
      </c>
      <c r="T475" s="46" t="s">
        <v>120</v>
      </c>
      <c r="W475" s="3"/>
      <c r="X475" s="3"/>
      <c r="Y475" s="3"/>
      <c r="Z475" s="3"/>
      <c r="AD475" s="1"/>
      <c r="AE475" s="1"/>
    </row>
    <row r="476" spans="1:31" ht="31.5" customHeight="1" x14ac:dyDescent="0.25">
      <c r="A476" s="28" t="s">
        <v>912</v>
      </c>
      <c r="B476" s="38" t="s">
        <v>970</v>
      </c>
      <c r="C476" s="53" t="s">
        <v>971</v>
      </c>
      <c r="D476" s="88">
        <v>8.9745607200000013</v>
      </c>
      <c r="E476" s="40">
        <v>7.2790350299999993</v>
      </c>
      <c r="F476" s="46">
        <f>D476-E476</f>
        <v>1.695525690000002</v>
      </c>
      <c r="G476" s="46">
        <f>I476+K476+M476+O476</f>
        <v>1.7999999999999998</v>
      </c>
      <c r="H476" s="46">
        <f t="shared" si="119"/>
        <v>0</v>
      </c>
      <c r="I476" s="46">
        <v>0</v>
      </c>
      <c r="J476" s="46">
        <v>0</v>
      </c>
      <c r="K476" s="40">
        <v>0</v>
      </c>
      <c r="L476" s="46">
        <v>0</v>
      </c>
      <c r="M476" s="46">
        <v>0.38</v>
      </c>
      <c r="N476" s="46">
        <v>0</v>
      </c>
      <c r="O476" s="46">
        <v>1.42</v>
      </c>
      <c r="P476" s="46">
        <v>0</v>
      </c>
      <c r="Q476" s="46">
        <f>F476-H476</f>
        <v>1.695525690000002</v>
      </c>
      <c r="R476" s="46">
        <f>H476-(I476+K476)</f>
        <v>0</v>
      </c>
      <c r="S476" s="86">
        <v>0</v>
      </c>
      <c r="T476" s="30" t="s">
        <v>32</v>
      </c>
      <c r="W476" s="3"/>
      <c r="X476" s="3"/>
      <c r="Y476" s="3"/>
      <c r="Z476" s="3"/>
      <c r="AD476" s="1"/>
      <c r="AE476" s="1"/>
    </row>
    <row r="477" spans="1:31" ht="47.25" customHeight="1" x14ac:dyDescent="0.25">
      <c r="A477" s="28" t="s">
        <v>912</v>
      </c>
      <c r="B477" s="38" t="s">
        <v>972</v>
      </c>
      <c r="C477" s="53" t="s">
        <v>973</v>
      </c>
      <c r="D477" s="88">
        <v>114.43180520799999</v>
      </c>
      <c r="E477" s="40">
        <v>74.136235209999995</v>
      </c>
      <c r="F477" s="46">
        <f>D477-E477</f>
        <v>40.295569997999991</v>
      </c>
      <c r="G477" s="46">
        <f>I477+K477+M477+O477</f>
        <v>29.916993635999997</v>
      </c>
      <c r="H477" s="46">
        <f t="shared" si="119"/>
        <v>21.88838629</v>
      </c>
      <c r="I477" s="46">
        <v>14.381740799999999</v>
      </c>
      <c r="J477" s="46">
        <v>0.21442240999999998</v>
      </c>
      <c r="K477" s="40">
        <v>1.9799844</v>
      </c>
      <c r="L477" s="46">
        <v>21.673963879999999</v>
      </c>
      <c r="M477" s="46">
        <v>7.4249448000000005</v>
      </c>
      <c r="N477" s="46">
        <v>0</v>
      </c>
      <c r="O477" s="46">
        <v>6.1303236359999964</v>
      </c>
      <c r="P477" s="46">
        <v>0</v>
      </c>
      <c r="Q477" s="46">
        <f>F477-H477</f>
        <v>18.407183707999991</v>
      </c>
      <c r="R477" s="46">
        <f>H477-(I477+K477)</f>
        <v>5.5266610900000011</v>
      </c>
      <c r="S477" s="86">
        <f>R477/(I477+K477)</f>
        <v>0.33777985037910313</v>
      </c>
      <c r="T477" s="30" t="s">
        <v>120</v>
      </c>
      <c r="W477" s="3"/>
      <c r="X477" s="3"/>
      <c r="Y477" s="3"/>
      <c r="Z477" s="3"/>
      <c r="AD477" s="1"/>
      <c r="AE477" s="1"/>
    </row>
    <row r="478" spans="1:31" ht="140.25" customHeight="1" x14ac:dyDescent="0.25">
      <c r="A478" s="89" t="s">
        <v>912</v>
      </c>
      <c r="B478" s="103" t="s">
        <v>974</v>
      </c>
      <c r="C478" s="99" t="s">
        <v>975</v>
      </c>
      <c r="D478" s="101" t="s">
        <v>32</v>
      </c>
      <c r="E478" s="93" t="s">
        <v>32</v>
      </c>
      <c r="F478" s="92" t="s">
        <v>32</v>
      </c>
      <c r="G478" s="92" t="s">
        <v>32</v>
      </c>
      <c r="H478" s="46">
        <f t="shared" si="119"/>
        <v>3.6348374900000002</v>
      </c>
      <c r="I478" s="92" t="s">
        <v>32</v>
      </c>
      <c r="J478" s="92">
        <v>0</v>
      </c>
      <c r="K478" s="93" t="s">
        <v>32</v>
      </c>
      <c r="L478" s="92">
        <v>3.6348374900000002</v>
      </c>
      <c r="M478" s="92" t="s">
        <v>32</v>
      </c>
      <c r="N478" s="92">
        <v>0</v>
      </c>
      <c r="O478" s="92" t="s">
        <v>32</v>
      </c>
      <c r="P478" s="92">
        <v>0</v>
      </c>
      <c r="Q478" s="92" t="s">
        <v>32</v>
      </c>
      <c r="R478" s="92" t="s">
        <v>32</v>
      </c>
      <c r="S478" s="94" t="s">
        <v>32</v>
      </c>
      <c r="T478" s="49" t="s">
        <v>976</v>
      </c>
      <c r="W478" s="3"/>
      <c r="X478" s="3"/>
      <c r="Y478" s="3"/>
      <c r="Z478" s="3"/>
      <c r="AD478" s="1"/>
      <c r="AE478" s="1"/>
    </row>
    <row r="479" spans="1:31" ht="140.25" customHeight="1" x14ac:dyDescent="0.25">
      <c r="A479" s="89" t="s">
        <v>912</v>
      </c>
      <c r="B479" s="103" t="s">
        <v>977</v>
      </c>
      <c r="C479" s="99" t="s">
        <v>978</v>
      </c>
      <c r="D479" s="101" t="s">
        <v>32</v>
      </c>
      <c r="E479" s="93" t="s">
        <v>32</v>
      </c>
      <c r="F479" s="92" t="s">
        <v>32</v>
      </c>
      <c r="G479" s="92" t="s">
        <v>32</v>
      </c>
      <c r="H479" s="46">
        <f t="shared" si="119"/>
        <v>5.8256920000000004E-2</v>
      </c>
      <c r="I479" s="92" t="s">
        <v>32</v>
      </c>
      <c r="J479" s="92">
        <v>0</v>
      </c>
      <c r="K479" s="93" t="s">
        <v>32</v>
      </c>
      <c r="L479" s="92">
        <v>5.8256920000000004E-2</v>
      </c>
      <c r="M479" s="92" t="s">
        <v>32</v>
      </c>
      <c r="N479" s="92">
        <v>0</v>
      </c>
      <c r="O479" s="92" t="s">
        <v>32</v>
      </c>
      <c r="P479" s="92">
        <v>0</v>
      </c>
      <c r="Q479" s="92" t="s">
        <v>32</v>
      </c>
      <c r="R479" s="92" t="s">
        <v>32</v>
      </c>
      <c r="S479" s="94" t="s">
        <v>32</v>
      </c>
      <c r="T479" s="49" t="s">
        <v>979</v>
      </c>
      <c r="W479" s="3"/>
      <c r="X479" s="3"/>
      <c r="Y479" s="3"/>
      <c r="Z479" s="3"/>
      <c r="AD479" s="1"/>
      <c r="AE479" s="1"/>
    </row>
    <row r="480" spans="1:31" ht="110.25" x14ac:dyDescent="0.25">
      <c r="A480" s="89" t="s">
        <v>912</v>
      </c>
      <c r="B480" s="103" t="s">
        <v>980</v>
      </c>
      <c r="C480" s="99" t="s">
        <v>981</v>
      </c>
      <c r="D480" s="101" t="s">
        <v>32</v>
      </c>
      <c r="E480" s="93" t="s">
        <v>32</v>
      </c>
      <c r="F480" s="92" t="s">
        <v>32</v>
      </c>
      <c r="G480" s="92" t="s">
        <v>32</v>
      </c>
      <c r="H480" s="46">
        <f t="shared" si="119"/>
        <v>5.4968046199999998</v>
      </c>
      <c r="I480" s="92" t="s">
        <v>32</v>
      </c>
      <c r="J480" s="92">
        <v>0</v>
      </c>
      <c r="K480" s="93" t="s">
        <v>32</v>
      </c>
      <c r="L480" s="92">
        <v>5.4968046199999998</v>
      </c>
      <c r="M480" s="92" t="s">
        <v>32</v>
      </c>
      <c r="N480" s="92">
        <v>0</v>
      </c>
      <c r="O480" s="92" t="s">
        <v>32</v>
      </c>
      <c r="P480" s="92">
        <v>0</v>
      </c>
      <c r="Q480" s="92" t="s">
        <v>32</v>
      </c>
      <c r="R480" s="92" t="s">
        <v>32</v>
      </c>
      <c r="S480" s="95" t="s">
        <v>32</v>
      </c>
      <c r="T480" s="49" t="s">
        <v>982</v>
      </c>
      <c r="W480" s="3"/>
      <c r="X480" s="3"/>
      <c r="Y480" s="3"/>
      <c r="Z480" s="3"/>
      <c r="AD480" s="1"/>
      <c r="AE480" s="1"/>
    </row>
    <row r="481" spans="1:31" ht="31.5" customHeight="1" x14ac:dyDescent="0.25">
      <c r="A481" s="20" t="s">
        <v>983</v>
      </c>
      <c r="B481" s="21" t="s">
        <v>212</v>
      </c>
      <c r="C481" s="22" t="s">
        <v>31</v>
      </c>
      <c r="D481" s="77">
        <f t="shared" ref="D481:R481" si="124">SUM(D482:D516)</f>
        <v>1679.9001116853892</v>
      </c>
      <c r="E481" s="77">
        <f t="shared" si="124"/>
        <v>228.28673756000001</v>
      </c>
      <c r="F481" s="77">
        <f t="shared" si="124"/>
        <v>1451.6133741253891</v>
      </c>
      <c r="G481" s="77">
        <f t="shared" si="124"/>
        <v>366.45267813799995</v>
      </c>
      <c r="H481" s="77">
        <f t="shared" si="124"/>
        <v>40.117721759999995</v>
      </c>
      <c r="I481" s="77">
        <f t="shared" si="124"/>
        <v>10.978327305000002</v>
      </c>
      <c r="J481" s="77">
        <f t="shared" si="124"/>
        <v>24.826576659999997</v>
      </c>
      <c r="K481" s="77">
        <f t="shared" si="124"/>
        <v>21.967259559999999</v>
      </c>
      <c r="L481" s="77">
        <f t="shared" si="124"/>
        <v>15.291145099999998</v>
      </c>
      <c r="M481" s="77">
        <f t="shared" si="124"/>
        <v>25.675513475999999</v>
      </c>
      <c r="N481" s="77">
        <f t="shared" si="124"/>
        <v>0</v>
      </c>
      <c r="O481" s="77">
        <f t="shared" si="124"/>
        <v>307.83157779699997</v>
      </c>
      <c r="P481" s="77">
        <f t="shared" si="124"/>
        <v>0</v>
      </c>
      <c r="Q481" s="77">
        <f t="shared" si="124"/>
        <v>1432.4030268753891</v>
      </c>
      <c r="R481" s="77">
        <f t="shared" si="124"/>
        <v>-13.735239614999999</v>
      </c>
      <c r="S481" s="81">
        <f>R481/(I481+K481)</f>
        <v>-0.4169068127783675</v>
      </c>
      <c r="T481" s="63" t="s">
        <v>32</v>
      </c>
      <c r="U481" s="1"/>
      <c r="W481" s="3"/>
      <c r="X481" s="3"/>
      <c r="Y481" s="3"/>
      <c r="Z481" s="3"/>
      <c r="AD481" s="1"/>
      <c r="AE481" s="1"/>
    </row>
    <row r="482" spans="1:31" ht="15.75" customHeight="1" x14ac:dyDescent="0.25">
      <c r="A482" s="28" t="s">
        <v>983</v>
      </c>
      <c r="B482" s="36" t="s">
        <v>984</v>
      </c>
      <c r="C482" s="54" t="s">
        <v>985</v>
      </c>
      <c r="D482" s="46">
        <v>7.7587312400000004</v>
      </c>
      <c r="E482" s="40">
        <v>1.2187312400000001</v>
      </c>
      <c r="F482" s="46">
        <f t="shared" ref="F482:F489" si="125">D482-E482</f>
        <v>6.54</v>
      </c>
      <c r="G482" s="46">
        <f t="shared" ref="G482:H497" si="126">I482+K482+M482+O482</f>
        <v>5.54</v>
      </c>
      <c r="H482" s="46">
        <f t="shared" si="126"/>
        <v>0</v>
      </c>
      <c r="I482" s="46">
        <v>0</v>
      </c>
      <c r="J482" s="46">
        <v>0</v>
      </c>
      <c r="K482" s="40">
        <v>0</v>
      </c>
      <c r="L482" s="46">
        <v>0</v>
      </c>
      <c r="M482" s="46">
        <v>0</v>
      </c>
      <c r="N482" s="46">
        <v>0</v>
      </c>
      <c r="O482" s="46">
        <v>5.54</v>
      </c>
      <c r="P482" s="46">
        <v>0</v>
      </c>
      <c r="Q482" s="46">
        <f t="shared" ref="Q482:Q489" si="127">F482-H482</f>
        <v>6.54</v>
      </c>
      <c r="R482" s="46">
        <f t="shared" ref="R482:R489" si="128">H482-(I482+K482)</f>
        <v>0</v>
      </c>
      <c r="S482" s="86">
        <v>0</v>
      </c>
      <c r="T482" s="30" t="s">
        <v>32</v>
      </c>
      <c r="W482" s="3"/>
      <c r="X482" s="3"/>
      <c r="Y482" s="3"/>
      <c r="Z482" s="3"/>
      <c r="AD482" s="1"/>
      <c r="AE482" s="1"/>
    </row>
    <row r="483" spans="1:31" ht="31.5" customHeight="1" x14ac:dyDescent="0.25">
      <c r="A483" s="28" t="s">
        <v>983</v>
      </c>
      <c r="B483" s="36" t="s">
        <v>986</v>
      </c>
      <c r="C483" s="54" t="s">
        <v>987</v>
      </c>
      <c r="D483" s="46">
        <v>23.61</v>
      </c>
      <c r="E483" s="40">
        <v>0</v>
      </c>
      <c r="F483" s="46">
        <f t="shared" si="125"/>
        <v>23.61</v>
      </c>
      <c r="G483" s="46">
        <f t="shared" si="126"/>
        <v>18.61</v>
      </c>
      <c r="H483" s="46">
        <f t="shared" si="126"/>
        <v>0.11376096999999999</v>
      </c>
      <c r="I483" s="46">
        <v>0</v>
      </c>
      <c r="J483" s="46">
        <v>6.4238890000000007E-2</v>
      </c>
      <c r="K483" s="40">
        <v>0</v>
      </c>
      <c r="L483" s="46">
        <v>4.9522079999999989E-2</v>
      </c>
      <c r="M483" s="46">
        <v>0</v>
      </c>
      <c r="N483" s="46">
        <v>0</v>
      </c>
      <c r="O483" s="46">
        <v>18.61</v>
      </c>
      <c r="P483" s="46">
        <v>0</v>
      </c>
      <c r="Q483" s="46">
        <f t="shared" si="127"/>
        <v>23.496239029999998</v>
      </c>
      <c r="R483" s="46">
        <f t="shared" si="128"/>
        <v>0.11376096999999999</v>
      </c>
      <c r="S483" s="86">
        <v>1</v>
      </c>
      <c r="T483" s="30" t="s">
        <v>120</v>
      </c>
      <c r="W483" s="3"/>
      <c r="X483" s="3"/>
      <c r="Y483" s="3"/>
      <c r="Z483" s="3"/>
      <c r="AD483" s="1"/>
      <c r="AE483" s="1"/>
    </row>
    <row r="484" spans="1:31" ht="31.5" customHeight="1" x14ac:dyDescent="0.25">
      <c r="A484" s="28" t="s">
        <v>983</v>
      </c>
      <c r="B484" s="36" t="s">
        <v>988</v>
      </c>
      <c r="C484" s="54" t="s">
        <v>989</v>
      </c>
      <c r="D484" s="46">
        <v>9.370000000000001</v>
      </c>
      <c r="E484" s="40">
        <v>0</v>
      </c>
      <c r="F484" s="46">
        <f t="shared" si="125"/>
        <v>9.370000000000001</v>
      </c>
      <c r="G484" s="46">
        <f t="shared" si="126"/>
        <v>7.37</v>
      </c>
      <c r="H484" s="46">
        <f t="shared" si="126"/>
        <v>8.1996659999999999E-2</v>
      </c>
      <c r="I484" s="46">
        <v>0</v>
      </c>
      <c r="J484" s="46">
        <v>2.4378739999999999E-2</v>
      </c>
      <c r="K484" s="40">
        <v>0</v>
      </c>
      <c r="L484" s="46">
        <v>5.7617920000000003E-2</v>
      </c>
      <c r="M484" s="46">
        <v>0</v>
      </c>
      <c r="N484" s="46">
        <v>0</v>
      </c>
      <c r="O484" s="46">
        <v>7.37</v>
      </c>
      <c r="P484" s="46">
        <v>0</v>
      </c>
      <c r="Q484" s="46">
        <f t="shared" si="127"/>
        <v>9.2880033400000013</v>
      </c>
      <c r="R484" s="46">
        <f t="shared" si="128"/>
        <v>8.1996659999999999E-2</v>
      </c>
      <c r="S484" s="86">
        <v>1</v>
      </c>
      <c r="T484" s="30" t="s">
        <v>120</v>
      </c>
      <c r="W484" s="3"/>
      <c r="X484" s="3"/>
      <c r="Y484" s="3"/>
      <c r="Z484" s="3"/>
      <c r="AD484" s="1"/>
      <c r="AE484" s="1"/>
    </row>
    <row r="485" spans="1:31" ht="31.5" customHeight="1" x14ac:dyDescent="0.25">
      <c r="A485" s="28" t="s">
        <v>983</v>
      </c>
      <c r="B485" s="36" t="s">
        <v>990</v>
      </c>
      <c r="C485" s="54" t="s">
        <v>991</v>
      </c>
      <c r="D485" s="46">
        <v>7.0137701419999994</v>
      </c>
      <c r="E485" s="40">
        <v>0</v>
      </c>
      <c r="F485" s="46">
        <f t="shared" si="125"/>
        <v>7.0137701419999994</v>
      </c>
      <c r="G485" s="46">
        <f t="shared" si="126"/>
        <v>5.0137701419999994</v>
      </c>
      <c r="H485" s="46">
        <f t="shared" si="126"/>
        <v>2.3924959999999999E-2</v>
      </c>
      <c r="I485" s="46">
        <v>0</v>
      </c>
      <c r="J485" s="46">
        <v>1.8039739999999999E-2</v>
      </c>
      <c r="K485" s="40">
        <v>0</v>
      </c>
      <c r="L485" s="46">
        <v>5.88522E-3</v>
      </c>
      <c r="M485" s="46">
        <v>0</v>
      </c>
      <c r="N485" s="46">
        <v>0</v>
      </c>
      <c r="O485" s="46">
        <v>5.0137701419999994</v>
      </c>
      <c r="P485" s="46">
        <v>0</v>
      </c>
      <c r="Q485" s="46">
        <f t="shared" si="127"/>
        <v>6.9898451819999989</v>
      </c>
      <c r="R485" s="46">
        <f t="shared" si="128"/>
        <v>2.3924959999999999E-2</v>
      </c>
      <c r="S485" s="86">
        <v>1</v>
      </c>
      <c r="T485" s="30" t="s">
        <v>120</v>
      </c>
      <c r="W485" s="3"/>
      <c r="X485" s="3"/>
      <c r="Y485" s="3"/>
      <c r="Z485" s="3"/>
      <c r="AD485" s="1"/>
      <c r="AE485" s="1"/>
    </row>
    <row r="486" spans="1:31" ht="31.5" customHeight="1" x14ac:dyDescent="0.25">
      <c r="A486" s="28" t="s">
        <v>983</v>
      </c>
      <c r="B486" s="29" t="s">
        <v>992</v>
      </c>
      <c r="C486" s="39" t="s">
        <v>993</v>
      </c>
      <c r="D486" s="46">
        <v>237.40437009220278</v>
      </c>
      <c r="E486" s="40">
        <v>25.997971319999998</v>
      </c>
      <c r="F486" s="46">
        <f t="shared" si="125"/>
        <v>211.40639877220278</v>
      </c>
      <c r="G486" s="46">
        <f t="shared" si="126"/>
        <v>14.609410560000001</v>
      </c>
      <c r="H486" s="46">
        <f t="shared" si="126"/>
        <v>4.8908009999999995E-2</v>
      </c>
      <c r="I486" s="46">
        <v>0.52691447999999996</v>
      </c>
      <c r="J486" s="46">
        <v>2.804444E-2</v>
      </c>
      <c r="K486" s="40">
        <v>0</v>
      </c>
      <c r="L486" s="46">
        <v>2.0863569999999994E-2</v>
      </c>
      <c r="M486" s="46">
        <v>0</v>
      </c>
      <c r="N486" s="46">
        <v>0</v>
      </c>
      <c r="O486" s="46">
        <v>14.08249608</v>
      </c>
      <c r="P486" s="46">
        <v>0</v>
      </c>
      <c r="Q486" s="46">
        <f t="shared" si="127"/>
        <v>211.35749076220279</v>
      </c>
      <c r="R486" s="46">
        <f t="shared" si="128"/>
        <v>-0.47800646999999996</v>
      </c>
      <c r="S486" s="86">
        <f>R486/(I486+K486)</f>
        <v>-0.90718036444927452</v>
      </c>
      <c r="T486" s="30" t="s">
        <v>120</v>
      </c>
      <c r="W486" s="3"/>
      <c r="X486" s="3"/>
      <c r="Y486" s="3"/>
      <c r="Z486" s="3"/>
      <c r="AD486" s="1"/>
      <c r="AE486" s="1"/>
    </row>
    <row r="487" spans="1:31" ht="31.5" customHeight="1" x14ac:dyDescent="0.25">
      <c r="A487" s="28" t="s">
        <v>983</v>
      </c>
      <c r="B487" s="36" t="s">
        <v>994</v>
      </c>
      <c r="C487" s="39" t="s">
        <v>995</v>
      </c>
      <c r="D487" s="46">
        <v>276.1085350866</v>
      </c>
      <c r="E487" s="40">
        <v>37.897909130000002</v>
      </c>
      <c r="F487" s="46">
        <f t="shared" si="125"/>
        <v>238.21062595659998</v>
      </c>
      <c r="G487" s="46">
        <f t="shared" si="126"/>
        <v>5.8947348000000002</v>
      </c>
      <c r="H487" s="46">
        <f t="shared" si="126"/>
        <v>0.50591195999999994</v>
      </c>
      <c r="I487" s="46">
        <v>0.66098608000000003</v>
      </c>
      <c r="J487" s="46">
        <v>0.24293037999999997</v>
      </c>
      <c r="K487" s="40">
        <v>0.15175</v>
      </c>
      <c r="L487" s="46">
        <v>0.26298157999999999</v>
      </c>
      <c r="M487" s="46">
        <v>1.487222</v>
      </c>
      <c r="N487" s="46">
        <v>0</v>
      </c>
      <c r="O487" s="46">
        <v>3.59477672</v>
      </c>
      <c r="P487" s="46">
        <v>0</v>
      </c>
      <c r="Q487" s="46">
        <f t="shared" si="127"/>
        <v>237.70471399659999</v>
      </c>
      <c r="R487" s="46">
        <f t="shared" si="128"/>
        <v>-0.30682412000000014</v>
      </c>
      <c r="S487" s="86">
        <f>R487/(I487+K487)</f>
        <v>-0.37751999394440583</v>
      </c>
      <c r="T487" s="30" t="s">
        <v>332</v>
      </c>
      <c r="W487" s="3"/>
      <c r="X487" s="3"/>
      <c r="Y487" s="3"/>
      <c r="Z487" s="3"/>
      <c r="AD487" s="1"/>
      <c r="AE487" s="1"/>
    </row>
    <row r="488" spans="1:31" ht="31.5" customHeight="1" x14ac:dyDescent="0.25">
      <c r="A488" s="28" t="s">
        <v>983</v>
      </c>
      <c r="B488" s="29" t="s">
        <v>996</v>
      </c>
      <c r="C488" s="39" t="s">
        <v>997</v>
      </c>
      <c r="D488" s="46">
        <v>21.913603809999998</v>
      </c>
      <c r="E488" s="40">
        <v>1.7988690699999998</v>
      </c>
      <c r="F488" s="46">
        <f t="shared" si="125"/>
        <v>20.114734739999999</v>
      </c>
      <c r="G488" s="46">
        <f t="shared" si="126"/>
        <v>15.48173474</v>
      </c>
      <c r="H488" s="46">
        <f t="shared" si="126"/>
        <v>0.13614938000000001</v>
      </c>
      <c r="I488" s="46">
        <v>0</v>
      </c>
      <c r="J488" s="46">
        <v>0.11811619000000002</v>
      </c>
      <c r="K488" s="40">
        <v>0</v>
      </c>
      <c r="L488" s="46">
        <v>1.8033189999999991E-2</v>
      </c>
      <c r="M488" s="46">
        <v>0</v>
      </c>
      <c r="N488" s="46">
        <v>0</v>
      </c>
      <c r="O488" s="46">
        <v>15.48173474</v>
      </c>
      <c r="P488" s="46">
        <v>0</v>
      </c>
      <c r="Q488" s="46">
        <f t="shared" si="127"/>
        <v>19.97858536</v>
      </c>
      <c r="R488" s="46">
        <f t="shared" si="128"/>
        <v>0.13614938000000001</v>
      </c>
      <c r="S488" s="86">
        <v>1</v>
      </c>
      <c r="T488" s="30" t="s">
        <v>120</v>
      </c>
      <c r="W488" s="3"/>
      <c r="X488" s="3"/>
      <c r="Y488" s="3"/>
      <c r="Z488" s="3"/>
      <c r="AD488" s="1"/>
      <c r="AE488" s="1"/>
    </row>
    <row r="489" spans="1:31" ht="31.5" customHeight="1" x14ac:dyDescent="0.25">
      <c r="A489" s="28" t="s">
        <v>983</v>
      </c>
      <c r="B489" s="29" t="s">
        <v>998</v>
      </c>
      <c r="C489" s="39" t="s">
        <v>999</v>
      </c>
      <c r="D489" s="46">
        <v>35.184439999999995</v>
      </c>
      <c r="E489" s="40">
        <v>0</v>
      </c>
      <c r="F489" s="46">
        <f t="shared" si="125"/>
        <v>35.184439999999995</v>
      </c>
      <c r="G489" s="46">
        <f t="shared" si="126"/>
        <v>3.6</v>
      </c>
      <c r="H489" s="46">
        <f t="shared" si="126"/>
        <v>0.35</v>
      </c>
      <c r="I489" s="46">
        <v>0</v>
      </c>
      <c r="J489" s="46">
        <v>0</v>
      </c>
      <c r="K489" s="46">
        <v>0</v>
      </c>
      <c r="L489" s="46">
        <v>0.35</v>
      </c>
      <c r="M489" s="46">
        <v>0</v>
      </c>
      <c r="N489" s="46">
        <v>0</v>
      </c>
      <c r="O489" s="46">
        <v>3.6</v>
      </c>
      <c r="P489" s="46">
        <v>0</v>
      </c>
      <c r="Q489" s="46">
        <f t="shared" si="127"/>
        <v>34.834439999999994</v>
      </c>
      <c r="R489" s="46">
        <f t="shared" si="128"/>
        <v>0.35</v>
      </c>
      <c r="S489" s="86">
        <v>1</v>
      </c>
      <c r="T489" s="30" t="s">
        <v>120</v>
      </c>
      <c r="W489" s="3"/>
      <c r="X489" s="3"/>
      <c r="Y489" s="3"/>
      <c r="Z489" s="3"/>
      <c r="AD489" s="1"/>
      <c r="AE489" s="1"/>
    </row>
    <row r="490" spans="1:31" ht="31.5" customHeight="1" x14ac:dyDescent="0.25">
      <c r="A490" s="28" t="s">
        <v>983</v>
      </c>
      <c r="B490" s="29" t="s">
        <v>1000</v>
      </c>
      <c r="C490" s="39" t="s">
        <v>1001</v>
      </c>
      <c r="D490" s="85" t="s">
        <v>32</v>
      </c>
      <c r="E490" s="85" t="s">
        <v>32</v>
      </c>
      <c r="F490" s="85" t="s">
        <v>32</v>
      </c>
      <c r="G490" s="85" t="s">
        <v>32</v>
      </c>
      <c r="H490" s="46">
        <f t="shared" si="126"/>
        <v>0.11782212</v>
      </c>
      <c r="I490" s="46" t="s">
        <v>32</v>
      </c>
      <c r="J490" s="46">
        <v>0.11782212</v>
      </c>
      <c r="K490" s="46" t="s">
        <v>32</v>
      </c>
      <c r="L490" s="46">
        <v>0</v>
      </c>
      <c r="M490" s="46" t="s">
        <v>32</v>
      </c>
      <c r="N490" s="46">
        <v>0</v>
      </c>
      <c r="O490" s="46" t="s">
        <v>32</v>
      </c>
      <c r="P490" s="46">
        <v>0</v>
      </c>
      <c r="Q490" s="46" t="s">
        <v>32</v>
      </c>
      <c r="R490" s="46" t="s">
        <v>32</v>
      </c>
      <c r="S490" s="46" t="s">
        <v>32</v>
      </c>
      <c r="T490" s="46" t="s">
        <v>332</v>
      </c>
      <c r="W490" s="3"/>
      <c r="X490" s="3"/>
      <c r="Y490" s="3"/>
      <c r="Z490" s="3"/>
      <c r="AD490" s="1"/>
      <c r="AE490" s="1"/>
    </row>
    <row r="491" spans="1:31" ht="31.5" customHeight="1" x14ac:dyDescent="0.25">
      <c r="A491" s="28" t="s">
        <v>983</v>
      </c>
      <c r="B491" s="29" t="s">
        <v>1002</v>
      </c>
      <c r="C491" s="39" t="s">
        <v>1003</v>
      </c>
      <c r="D491" s="46">
        <v>77.404891948</v>
      </c>
      <c r="E491" s="40">
        <v>5.9985652700000003</v>
      </c>
      <c r="F491" s="46">
        <f>D491-E491</f>
        <v>71.406326677999999</v>
      </c>
      <c r="G491" s="46">
        <f>I491+K491+M491+O491</f>
        <v>30.199526679999991</v>
      </c>
      <c r="H491" s="46">
        <f t="shared" si="126"/>
        <v>4.2819619999999996E-2</v>
      </c>
      <c r="I491" s="46">
        <v>0</v>
      </c>
      <c r="J491" s="46">
        <v>4.2713299999999996E-2</v>
      </c>
      <c r="K491" s="46">
        <v>2.2799999999999998</v>
      </c>
      <c r="L491" s="46">
        <v>1.0631999999999664E-4</v>
      </c>
      <c r="M491" s="46">
        <v>7.98</v>
      </c>
      <c r="N491" s="46">
        <v>0</v>
      </c>
      <c r="O491" s="46">
        <v>19.939526679999993</v>
      </c>
      <c r="P491" s="46">
        <v>0</v>
      </c>
      <c r="Q491" s="46">
        <f>F491-H491</f>
        <v>71.363507057999996</v>
      </c>
      <c r="R491" s="46">
        <f>H491-(I491+K491)</f>
        <v>-2.2371803799999999</v>
      </c>
      <c r="S491" s="86">
        <f>R491/(I491+K491)</f>
        <v>-0.98121946491228074</v>
      </c>
      <c r="T491" s="30" t="s">
        <v>120</v>
      </c>
      <c r="W491" s="3"/>
      <c r="X491" s="3"/>
      <c r="Y491" s="3"/>
      <c r="Z491" s="3"/>
      <c r="AD491" s="1"/>
      <c r="AE491" s="1"/>
    </row>
    <row r="492" spans="1:31" ht="47.25" customHeight="1" x14ac:dyDescent="0.25">
      <c r="A492" s="28" t="s">
        <v>983</v>
      </c>
      <c r="B492" s="29" t="s">
        <v>1004</v>
      </c>
      <c r="C492" s="39" t="s">
        <v>1005</v>
      </c>
      <c r="D492" s="46">
        <v>72.568116150000009</v>
      </c>
      <c r="E492" s="40">
        <v>54.589366380000008</v>
      </c>
      <c r="F492" s="46">
        <f>D492-E492</f>
        <v>17.97874977</v>
      </c>
      <c r="G492" s="46">
        <f>I492+K492+M492+O492</f>
        <v>9.9999999999999982</v>
      </c>
      <c r="H492" s="46">
        <f t="shared" si="126"/>
        <v>0</v>
      </c>
      <c r="I492" s="46">
        <v>7.4494212700000011</v>
      </c>
      <c r="J492" s="46">
        <v>0</v>
      </c>
      <c r="K492" s="46">
        <v>2.5036723899999997</v>
      </c>
      <c r="L492" s="46">
        <v>0</v>
      </c>
      <c r="M492" s="46">
        <v>4.6906339999997826E-2</v>
      </c>
      <c r="N492" s="46">
        <v>0</v>
      </c>
      <c r="O492" s="46">
        <v>0</v>
      </c>
      <c r="P492" s="46">
        <v>0</v>
      </c>
      <c r="Q492" s="46">
        <f>F492-H492</f>
        <v>17.97874977</v>
      </c>
      <c r="R492" s="46">
        <f>H492-(I492+K492)</f>
        <v>-9.9530936600000004</v>
      </c>
      <c r="S492" s="86">
        <f>R492/(I492+K492)</f>
        <v>-1</v>
      </c>
      <c r="T492" s="30" t="s">
        <v>1006</v>
      </c>
      <c r="W492" s="3"/>
      <c r="X492" s="3"/>
      <c r="Y492" s="3"/>
      <c r="Z492" s="3"/>
      <c r="AD492" s="1"/>
      <c r="AE492" s="1"/>
    </row>
    <row r="493" spans="1:31" ht="50.25" customHeight="1" x14ac:dyDescent="0.25">
      <c r="A493" s="28" t="s">
        <v>983</v>
      </c>
      <c r="B493" s="29" t="s">
        <v>1007</v>
      </c>
      <c r="C493" s="39" t="s">
        <v>1008</v>
      </c>
      <c r="D493" s="46" t="s">
        <v>32</v>
      </c>
      <c r="E493" s="40" t="s">
        <v>32</v>
      </c>
      <c r="F493" s="46" t="s">
        <v>32</v>
      </c>
      <c r="G493" s="46" t="s">
        <v>32</v>
      </c>
      <c r="H493" s="46">
        <f t="shared" si="126"/>
        <v>0.88474187999999987</v>
      </c>
      <c r="I493" s="46" t="s">
        <v>32</v>
      </c>
      <c r="J493" s="46">
        <v>0</v>
      </c>
      <c r="K493" s="46" t="s">
        <v>32</v>
      </c>
      <c r="L493" s="46">
        <v>0.88474187999999987</v>
      </c>
      <c r="M493" s="46" t="s">
        <v>32</v>
      </c>
      <c r="N493" s="46">
        <v>0</v>
      </c>
      <c r="O493" s="46" t="s">
        <v>32</v>
      </c>
      <c r="P493" s="46">
        <v>0</v>
      </c>
      <c r="Q493" s="46" t="s">
        <v>32</v>
      </c>
      <c r="R493" s="46" t="s">
        <v>32</v>
      </c>
      <c r="S493" s="86" t="s">
        <v>32</v>
      </c>
      <c r="T493" s="30" t="s">
        <v>1009</v>
      </c>
      <c r="W493" s="3"/>
      <c r="X493" s="3"/>
      <c r="Y493" s="3"/>
      <c r="Z493" s="3"/>
      <c r="AD493" s="1"/>
      <c r="AE493" s="1"/>
    </row>
    <row r="494" spans="1:31" ht="47.25" customHeight="1" x14ac:dyDescent="0.25">
      <c r="A494" s="28" t="s">
        <v>983</v>
      </c>
      <c r="B494" s="29" t="s">
        <v>1010</v>
      </c>
      <c r="C494" s="39" t="s">
        <v>1011</v>
      </c>
      <c r="D494" s="46">
        <v>134.64249107118638</v>
      </c>
      <c r="E494" s="40">
        <v>56.139296209999998</v>
      </c>
      <c r="F494" s="46">
        <f>D494-E494</f>
        <v>78.503194861186387</v>
      </c>
      <c r="G494" s="46">
        <f>I494+K494+M494+O494</f>
        <v>24.984000000000002</v>
      </c>
      <c r="H494" s="46">
        <f t="shared" si="126"/>
        <v>3.4217438800000002</v>
      </c>
      <c r="I494" s="46">
        <v>0.29339744000000001</v>
      </c>
      <c r="J494" s="46">
        <v>3.4199459600000002</v>
      </c>
      <c r="K494" s="46">
        <v>6.7272889350000007</v>
      </c>
      <c r="L494" s="46">
        <v>1.7979199999999765E-3</v>
      </c>
      <c r="M494" s="46">
        <v>5.7283974400000002</v>
      </c>
      <c r="N494" s="46">
        <v>0</v>
      </c>
      <c r="O494" s="46">
        <v>12.234916185000001</v>
      </c>
      <c r="P494" s="46">
        <v>0</v>
      </c>
      <c r="Q494" s="46">
        <f>F494-H494</f>
        <v>75.081450981186393</v>
      </c>
      <c r="R494" s="46">
        <f>H494-(I494+K494)</f>
        <v>-3.5989424950000002</v>
      </c>
      <c r="S494" s="86">
        <f>R494/(I494+K494)</f>
        <v>-0.51261975008818139</v>
      </c>
      <c r="T494" s="30" t="s">
        <v>921</v>
      </c>
      <c r="W494" s="3"/>
      <c r="X494" s="3"/>
      <c r="Y494" s="3"/>
      <c r="Z494" s="3"/>
      <c r="AD494" s="1"/>
      <c r="AE494" s="1"/>
    </row>
    <row r="495" spans="1:31" ht="31.5" customHeight="1" x14ac:dyDescent="0.25">
      <c r="A495" s="28" t="s">
        <v>983</v>
      </c>
      <c r="B495" s="29" t="s">
        <v>1012</v>
      </c>
      <c r="C495" s="39" t="s">
        <v>1013</v>
      </c>
      <c r="D495" s="46">
        <v>81.745828759999995</v>
      </c>
      <c r="E495" s="40">
        <v>19.251648359999997</v>
      </c>
      <c r="F495" s="46">
        <f>D495-E495</f>
        <v>62.494180399999998</v>
      </c>
      <c r="G495" s="46">
        <f>I495+K495+M495+O495</f>
        <v>12.657999999999999</v>
      </c>
      <c r="H495" s="46">
        <f t="shared" si="126"/>
        <v>0.16456126999999998</v>
      </c>
      <c r="I495" s="46">
        <v>0.23749999999999999</v>
      </c>
      <c r="J495" s="46">
        <v>0.16398128999999997</v>
      </c>
      <c r="K495" s="46">
        <v>5.6813761999999999</v>
      </c>
      <c r="L495" s="46">
        <v>5.7998000000000619E-4</v>
      </c>
      <c r="M495" s="46">
        <v>4.3662752400000002</v>
      </c>
      <c r="N495" s="46">
        <v>0</v>
      </c>
      <c r="O495" s="46">
        <v>2.3728485599999996</v>
      </c>
      <c r="P495" s="46">
        <v>0</v>
      </c>
      <c r="Q495" s="46">
        <f>F495-H495</f>
        <v>62.329619129999998</v>
      </c>
      <c r="R495" s="46">
        <f>H495-(I495+K495)</f>
        <v>-5.7543149299999996</v>
      </c>
      <c r="S495" s="86">
        <f>R495/(I495+K495)</f>
        <v>-0.97219721034205786</v>
      </c>
      <c r="T495" s="30" t="s">
        <v>120</v>
      </c>
      <c r="W495" s="3"/>
      <c r="X495" s="3"/>
      <c r="Y495" s="3"/>
      <c r="Z495" s="3"/>
      <c r="AD495" s="1"/>
      <c r="AE495" s="1"/>
    </row>
    <row r="496" spans="1:31" ht="31.5" x14ac:dyDescent="0.25">
      <c r="A496" s="28" t="s">
        <v>983</v>
      </c>
      <c r="B496" s="29" t="s">
        <v>1014</v>
      </c>
      <c r="C496" s="39" t="s">
        <v>1015</v>
      </c>
      <c r="D496" s="46" t="s">
        <v>32</v>
      </c>
      <c r="E496" s="40" t="s">
        <v>32</v>
      </c>
      <c r="F496" s="46" t="s">
        <v>32</v>
      </c>
      <c r="G496" s="46" t="s">
        <v>32</v>
      </c>
      <c r="H496" s="46">
        <f t="shared" si="126"/>
        <v>3.2603560099999997</v>
      </c>
      <c r="I496" s="46" t="s">
        <v>32</v>
      </c>
      <c r="J496" s="46">
        <v>0</v>
      </c>
      <c r="K496" s="46" t="s">
        <v>32</v>
      </c>
      <c r="L496" s="46">
        <v>3.2603560099999997</v>
      </c>
      <c r="M496" s="46" t="s">
        <v>32</v>
      </c>
      <c r="N496" s="46">
        <v>0</v>
      </c>
      <c r="O496" s="46" t="s">
        <v>32</v>
      </c>
      <c r="P496" s="46">
        <v>0</v>
      </c>
      <c r="Q496" s="46" t="s">
        <v>32</v>
      </c>
      <c r="R496" s="46" t="s">
        <v>32</v>
      </c>
      <c r="S496" s="86" t="s">
        <v>32</v>
      </c>
      <c r="T496" s="30" t="s">
        <v>1016</v>
      </c>
      <c r="W496" s="3"/>
      <c r="X496" s="3"/>
      <c r="Y496" s="3"/>
      <c r="Z496" s="3"/>
      <c r="AD496" s="1"/>
      <c r="AE496" s="1"/>
    </row>
    <row r="497" spans="1:31" ht="31.5" customHeight="1" x14ac:dyDescent="0.25">
      <c r="A497" s="28" t="s">
        <v>983</v>
      </c>
      <c r="B497" s="38" t="s">
        <v>1017</v>
      </c>
      <c r="C497" s="39" t="s">
        <v>1018</v>
      </c>
      <c r="D497" s="46">
        <v>13.263418708000001</v>
      </c>
      <c r="E497" s="40">
        <v>0</v>
      </c>
      <c r="F497" s="46">
        <f>D497-E497</f>
        <v>13.263418708000001</v>
      </c>
      <c r="G497" s="46">
        <f>I497+K497+M497+O497</f>
        <v>0.85621146000000004</v>
      </c>
      <c r="H497" s="46">
        <f t="shared" si="126"/>
        <v>0</v>
      </c>
      <c r="I497" s="46">
        <v>0</v>
      </c>
      <c r="J497" s="46">
        <v>0</v>
      </c>
      <c r="K497" s="46">
        <v>0</v>
      </c>
      <c r="L497" s="46">
        <v>0</v>
      </c>
      <c r="M497" s="46">
        <v>0</v>
      </c>
      <c r="N497" s="46">
        <v>0</v>
      </c>
      <c r="O497" s="46">
        <v>0.85621146000000004</v>
      </c>
      <c r="P497" s="46">
        <v>0</v>
      </c>
      <c r="Q497" s="46">
        <f>F497-H497</f>
        <v>13.263418708000001</v>
      </c>
      <c r="R497" s="46">
        <f>H497-(I497+K497)</f>
        <v>0</v>
      </c>
      <c r="S497" s="86">
        <v>0</v>
      </c>
      <c r="T497" s="30" t="s">
        <v>32</v>
      </c>
      <c r="W497" s="3"/>
      <c r="X497" s="3"/>
      <c r="Y497" s="3"/>
      <c r="Z497" s="3"/>
      <c r="AD497" s="1"/>
      <c r="AE497" s="1"/>
    </row>
    <row r="498" spans="1:31" ht="62.25" customHeight="1" x14ac:dyDescent="0.25">
      <c r="A498" s="28" t="s">
        <v>983</v>
      </c>
      <c r="B498" s="38" t="s">
        <v>1019</v>
      </c>
      <c r="C498" s="39" t="s">
        <v>1020</v>
      </c>
      <c r="D498" s="46">
        <v>17.784733142</v>
      </c>
      <c r="E498" s="40">
        <v>0</v>
      </c>
      <c r="F498" s="46">
        <f>D498-E498</f>
        <v>17.784733142</v>
      </c>
      <c r="G498" s="46">
        <f>I498+K498+M498+O498</f>
        <v>17.784733142</v>
      </c>
      <c r="H498" s="46">
        <f t="shared" ref="H498:H516" si="129">J498+L498+N498+P498</f>
        <v>0</v>
      </c>
      <c r="I498" s="46">
        <v>0</v>
      </c>
      <c r="J498" s="46">
        <v>1.509312E-2</v>
      </c>
      <c r="K498" s="46">
        <v>0</v>
      </c>
      <c r="L498" s="46">
        <v>-1.509312E-2</v>
      </c>
      <c r="M498" s="46">
        <v>0</v>
      </c>
      <c r="N498" s="46">
        <v>0</v>
      </c>
      <c r="O498" s="46">
        <v>17.784733142</v>
      </c>
      <c r="P498" s="46">
        <v>0</v>
      </c>
      <c r="Q498" s="46">
        <f>F498-H498</f>
        <v>17.784733142</v>
      </c>
      <c r="R498" s="46">
        <f>H498-(I498+K498)</f>
        <v>0</v>
      </c>
      <c r="S498" s="86">
        <v>0</v>
      </c>
      <c r="T498" s="30" t="s">
        <v>32</v>
      </c>
      <c r="W498" s="3"/>
      <c r="X498" s="3"/>
      <c r="Y498" s="3"/>
      <c r="Z498" s="3"/>
      <c r="AD498" s="1"/>
      <c r="AE498" s="1"/>
    </row>
    <row r="499" spans="1:31" ht="48" customHeight="1" x14ac:dyDescent="0.25">
      <c r="A499" s="33" t="s">
        <v>983</v>
      </c>
      <c r="B499" s="45" t="s">
        <v>1021</v>
      </c>
      <c r="C499" s="46" t="s">
        <v>1022</v>
      </c>
      <c r="D499" s="46">
        <v>86.216409800000008</v>
      </c>
      <c r="E499" s="40">
        <v>1.7999999999999998</v>
      </c>
      <c r="F499" s="46">
        <f>D499-E499</f>
        <v>84.416409800000011</v>
      </c>
      <c r="G499" s="46">
        <f>I499+K499+M499+O499</f>
        <v>79.1164098</v>
      </c>
      <c r="H499" s="46">
        <f t="shared" si="129"/>
        <v>1.38488133</v>
      </c>
      <c r="I499" s="46">
        <v>0.6</v>
      </c>
      <c r="J499" s="46">
        <v>0.13571563</v>
      </c>
      <c r="K499" s="46">
        <v>0.6</v>
      </c>
      <c r="L499" s="46">
        <v>1.2491657</v>
      </c>
      <c r="M499" s="46">
        <v>0.6</v>
      </c>
      <c r="N499" s="46">
        <v>0</v>
      </c>
      <c r="O499" s="46">
        <v>77.316409800000002</v>
      </c>
      <c r="P499" s="46">
        <v>0</v>
      </c>
      <c r="Q499" s="46">
        <f>F499-H499</f>
        <v>83.031528470000012</v>
      </c>
      <c r="R499" s="46">
        <f>H499-(I499+K499)</f>
        <v>0.18488133000000007</v>
      </c>
      <c r="S499" s="86">
        <f>R499/(I499+K499)</f>
        <v>0.15406777500000007</v>
      </c>
      <c r="T499" s="30" t="s">
        <v>120</v>
      </c>
      <c r="W499" s="3"/>
      <c r="X499" s="3"/>
      <c r="Y499" s="3"/>
      <c r="Z499" s="3"/>
      <c r="AD499" s="1"/>
      <c r="AE499" s="1"/>
    </row>
    <row r="500" spans="1:31" ht="47.25" customHeight="1" x14ac:dyDescent="0.25">
      <c r="A500" s="33" t="s">
        <v>983</v>
      </c>
      <c r="B500" s="45" t="s">
        <v>1023</v>
      </c>
      <c r="C500" s="46" t="s">
        <v>1024</v>
      </c>
      <c r="D500" s="46">
        <v>10.642496042000001</v>
      </c>
      <c r="E500" s="40">
        <v>0</v>
      </c>
      <c r="F500" s="46">
        <f>D500-E500</f>
        <v>10.642496042000001</v>
      </c>
      <c r="G500" s="46">
        <f>I500+K500+M500+O500</f>
        <v>10.642496042000001</v>
      </c>
      <c r="H500" s="46">
        <f t="shared" si="129"/>
        <v>0</v>
      </c>
      <c r="I500" s="46">
        <v>0</v>
      </c>
      <c r="J500" s="46">
        <v>3.1398000000000003E-3</v>
      </c>
      <c r="K500" s="46">
        <v>0</v>
      </c>
      <c r="L500" s="46">
        <v>-3.1398000000000003E-3</v>
      </c>
      <c r="M500" s="46">
        <v>0</v>
      </c>
      <c r="N500" s="46">
        <v>0</v>
      </c>
      <c r="O500" s="46">
        <v>10.642496042000001</v>
      </c>
      <c r="P500" s="46">
        <v>0</v>
      </c>
      <c r="Q500" s="46">
        <f>F500-H500</f>
        <v>10.642496042000001</v>
      </c>
      <c r="R500" s="46">
        <f>H500-(I500+K500)</f>
        <v>0</v>
      </c>
      <c r="S500" s="86">
        <v>0</v>
      </c>
      <c r="T500" s="30" t="s">
        <v>32</v>
      </c>
      <c r="W500" s="3"/>
      <c r="X500" s="3"/>
      <c r="Y500" s="3"/>
      <c r="Z500" s="3"/>
      <c r="AD500" s="1"/>
      <c r="AE500" s="1"/>
    </row>
    <row r="501" spans="1:31" ht="31.5" customHeight="1" x14ac:dyDescent="0.25">
      <c r="A501" s="33" t="s">
        <v>983</v>
      </c>
      <c r="B501" s="45" t="s">
        <v>1025</v>
      </c>
      <c r="C501" s="46" t="s">
        <v>1026</v>
      </c>
      <c r="D501" s="85" t="s">
        <v>32</v>
      </c>
      <c r="E501" s="85" t="s">
        <v>32</v>
      </c>
      <c r="F501" s="85" t="s">
        <v>32</v>
      </c>
      <c r="G501" s="85" t="s">
        <v>32</v>
      </c>
      <c r="H501" s="46">
        <f t="shared" si="129"/>
        <v>4.1572835099999992</v>
      </c>
      <c r="I501" s="46" t="s">
        <v>32</v>
      </c>
      <c r="J501" s="46">
        <v>4.1572835099999992</v>
      </c>
      <c r="K501" s="46" t="s">
        <v>32</v>
      </c>
      <c r="L501" s="46">
        <v>0</v>
      </c>
      <c r="M501" s="46" t="s">
        <v>32</v>
      </c>
      <c r="N501" s="46">
        <v>0</v>
      </c>
      <c r="O501" s="46" t="s">
        <v>32</v>
      </c>
      <c r="P501" s="46">
        <v>0</v>
      </c>
      <c r="Q501" s="46" t="s">
        <v>32</v>
      </c>
      <c r="R501" s="46" t="s">
        <v>32</v>
      </c>
      <c r="S501" s="46" t="s">
        <v>32</v>
      </c>
      <c r="T501" s="46" t="s">
        <v>921</v>
      </c>
      <c r="W501" s="3"/>
      <c r="X501" s="3"/>
      <c r="Y501" s="3"/>
      <c r="Z501" s="3"/>
      <c r="AD501" s="1"/>
      <c r="AE501" s="1"/>
    </row>
    <row r="502" spans="1:31" ht="31.5" customHeight="1" x14ac:dyDescent="0.25">
      <c r="A502" s="28" t="s">
        <v>983</v>
      </c>
      <c r="B502" s="38" t="s">
        <v>1027</v>
      </c>
      <c r="C502" s="39" t="s">
        <v>1028</v>
      </c>
      <c r="D502" s="46">
        <v>6.1823814219999997</v>
      </c>
      <c r="E502" s="40">
        <v>0</v>
      </c>
      <c r="F502" s="46">
        <f>D502-E502</f>
        <v>6.1823814219999997</v>
      </c>
      <c r="G502" s="46">
        <f>I502+K502+M502+O502</f>
        <v>6.1823814219999997</v>
      </c>
      <c r="H502" s="46">
        <f t="shared" si="129"/>
        <v>0</v>
      </c>
      <c r="I502" s="46">
        <v>0</v>
      </c>
      <c r="J502" s="46">
        <v>1.8159700000000001E-3</v>
      </c>
      <c r="K502" s="46">
        <v>0</v>
      </c>
      <c r="L502" s="46">
        <v>-1.8159700000000001E-3</v>
      </c>
      <c r="M502" s="46">
        <v>0</v>
      </c>
      <c r="N502" s="46">
        <v>0</v>
      </c>
      <c r="O502" s="46">
        <v>6.1823814219999997</v>
      </c>
      <c r="P502" s="46">
        <v>0</v>
      </c>
      <c r="Q502" s="46">
        <f>F502-H502</f>
        <v>6.1823814219999997</v>
      </c>
      <c r="R502" s="46">
        <f>H502-(I502+K502)</f>
        <v>0</v>
      </c>
      <c r="S502" s="86">
        <v>0</v>
      </c>
      <c r="T502" s="30" t="s">
        <v>32</v>
      </c>
      <c r="W502" s="3"/>
      <c r="X502" s="3"/>
      <c r="Y502" s="3"/>
      <c r="Z502" s="3"/>
      <c r="AD502" s="1"/>
      <c r="AE502" s="1"/>
    </row>
    <row r="503" spans="1:31" ht="57.75" customHeight="1" x14ac:dyDescent="0.25">
      <c r="A503" s="28" t="s">
        <v>983</v>
      </c>
      <c r="B503" s="38" t="s">
        <v>1029</v>
      </c>
      <c r="C503" s="39" t="s">
        <v>1030</v>
      </c>
      <c r="D503" s="46">
        <v>11.875642987999999</v>
      </c>
      <c r="E503" s="40">
        <v>2.6488701699999999</v>
      </c>
      <c r="F503" s="46">
        <f>D503-E503</f>
        <v>9.2267728179999988</v>
      </c>
      <c r="G503" s="46">
        <f>I503+K503+M503+O503</f>
        <v>8.8363271559999994</v>
      </c>
      <c r="H503" s="46">
        <f t="shared" si="129"/>
        <v>4.0684404799999996</v>
      </c>
      <c r="I503" s="46">
        <v>0</v>
      </c>
      <c r="J503" s="46">
        <v>0.23684756000000001</v>
      </c>
      <c r="K503" s="40">
        <v>0.57499999999999996</v>
      </c>
      <c r="L503" s="46">
        <v>3.8315929199999998</v>
      </c>
      <c r="M503" s="46">
        <v>1.7344569320000001</v>
      </c>
      <c r="N503" s="46">
        <v>0</v>
      </c>
      <c r="O503" s="46">
        <v>6.5268702239999996</v>
      </c>
      <c r="P503" s="46">
        <v>0</v>
      </c>
      <c r="Q503" s="46">
        <f>F503-H503</f>
        <v>5.1583323379999992</v>
      </c>
      <c r="R503" s="46">
        <f>H503-(I503+K503)</f>
        <v>3.4934404799999994</v>
      </c>
      <c r="S503" s="86">
        <f>R503/(I503+K503)</f>
        <v>6.0755486608695648</v>
      </c>
      <c r="T503" s="30" t="s">
        <v>1031</v>
      </c>
      <c r="W503" s="3"/>
      <c r="X503" s="3"/>
      <c r="Y503" s="3"/>
      <c r="Z503" s="3"/>
      <c r="AD503" s="1"/>
      <c r="AE503" s="1"/>
    </row>
    <row r="504" spans="1:31" ht="52.5" customHeight="1" x14ac:dyDescent="0.25">
      <c r="A504" s="28" t="s">
        <v>983</v>
      </c>
      <c r="B504" s="38" t="s">
        <v>1032</v>
      </c>
      <c r="C504" s="39" t="s">
        <v>1033</v>
      </c>
      <c r="D504" s="46">
        <v>14.110779999999998</v>
      </c>
      <c r="E504" s="40">
        <v>0</v>
      </c>
      <c r="F504" s="46">
        <f>D504-E504</f>
        <v>14.110779999999998</v>
      </c>
      <c r="G504" s="46">
        <f>I504+K504+M504+O504</f>
        <v>2</v>
      </c>
      <c r="H504" s="46">
        <f t="shared" si="129"/>
        <v>0</v>
      </c>
      <c r="I504" s="46">
        <v>0.26025471499999997</v>
      </c>
      <c r="J504" s="46">
        <v>5.1295589999999995E-2</v>
      </c>
      <c r="K504" s="40">
        <v>1.2277319549999999</v>
      </c>
      <c r="L504" s="46">
        <v>-5.1295589999999995E-2</v>
      </c>
      <c r="M504" s="46">
        <v>0.51201333000000027</v>
      </c>
      <c r="N504" s="46">
        <v>0</v>
      </c>
      <c r="O504" s="46">
        <v>0</v>
      </c>
      <c r="P504" s="46">
        <v>0</v>
      </c>
      <c r="Q504" s="46">
        <f>F504-H504</f>
        <v>14.110779999999998</v>
      </c>
      <c r="R504" s="46">
        <f>H504-(I504+K504)</f>
        <v>-1.4879866699999997</v>
      </c>
      <c r="S504" s="86">
        <f>R504/(I504+K504)</f>
        <v>-1</v>
      </c>
      <c r="T504" s="30" t="s">
        <v>120</v>
      </c>
      <c r="W504" s="3"/>
      <c r="X504" s="3"/>
      <c r="Y504" s="3"/>
      <c r="Z504" s="3"/>
      <c r="AD504" s="1"/>
      <c r="AE504" s="1"/>
    </row>
    <row r="505" spans="1:31" ht="47.25" customHeight="1" x14ac:dyDescent="0.25">
      <c r="A505" s="28" t="s">
        <v>983</v>
      </c>
      <c r="B505" s="38" t="s">
        <v>1034</v>
      </c>
      <c r="C505" s="39" t="s">
        <v>1035</v>
      </c>
      <c r="D505" s="85" t="s">
        <v>32</v>
      </c>
      <c r="E505" s="85" t="s">
        <v>32</v>
      </c>
      <c r="F505" s="85" t="s">
        <v>32</v>
      </c>
      <c r="G505" s="85" t="s">
        <v>32</v>
      </c>
      <c r="H505" s="46">
        <f t="shared" si="129"/>
        <v>0.35519825999999999</v>
      </c>
      <c r="I505" s="46" t="s">
        <v>32</v>
      </c>
      <c r="J505" s="46">
        <v>0.35519825999999999</v>
      </c>
      <c r="K505" s="46" t="s">
        <v>32</v>
      </c>
      <c r="L505" s="46">
        <v>0</v>
      </c>
      <c r="M505" s="46" t="s">
        <v>32</v>
      </c>
      <c r="N505" s="46">
        <v>0</v>
      </c>
      <c r="O505" s="46" t="s">
        <v>32</v>
      </c>
      <c r="P505" s="46">
        <v>0</v>
      </c>
      <c r="Q505" s="46" t="s">
        <v>32</v>
      </c>
      <c r="R505" s="46" t="s">
        <v>32</v>
      </c>
      <c r="S505" s="46" t="s">
        <v>32</v>
      </c>
      <c r="T505" s="46" t="s">
        <v>332</v>
      </c>
      <c r="W505" s="3"/>
      <c r="X505" s="3"/>
      <c r="Y505" s="3"/>
      <c r="Z505" s="3"/>
      <c r="AD505" s="1"/>
      <c r="AE505" s="1"/>
    </row>
    <row r="506" spans="1:31" ht="47.25" customHeight="1" x14ac:dyDescent="0.25">
      <c r="A506" s="33" t="s">
        <v>983</v>
      </c>
      <c r="B506" s="45" t="s">
        <v>1036</v>
      </c>
      <c r="C506" s="55" t="s">
        <v>1037</v>
      </c>
      <c r="D506" s="46">
        <v>31.598399999999998</v>
      </c>
      <c r="E506" s="40">
        <v>0</v>
      </c>
      <c r="F506" s="46">
        <f>D506-E506</f>
        <v>31.598399999999998</v>
      </c>
      <c r="G506" s="46">
        <f>I506+K506+M506+O506</f>
        <v>31.598399999999998</v>
      </c>
      <c r="H506" s="46">
        <f t="shared" si="129"/>
        <v>0</v>
      </c>
      <c r="I506" s="46">
        <v>0</v>
      </c>
      <c r="J506" s="46">
        <v>0</v>
      </c>
      <c r="K506" s="40">
        <v>0</v>
      </c>
      <c r="L506" s="46">
        <v>0</v>
      </c>
      <c r="M506" s="46">
        <v>0</v>
      </c>
      <c r="N506" s="46">
        <v>0</v>
      </c>
      <c r="O506" s="46">
        <v>31.598399999999998</v>
      </c>
      <c r="P506" s="46">
        <v>0</v>
      </c>
      <c r="Q506" s="46">
        <f>F506-H506</f>
        <v>31.598399999999998</v>
      </c>
      <c r="R506" s="46">
        <f>H506-(I506+K506)</f>
        <v>0</v>
      </c>
      <c r="S506" s="86">
        <v>0</v>
      </c>
      <c r="T506" s="30" t="s">
        <v>32</v>
      </c>
      <c r="W506" s="3"/>
      <c r="X506" s="3"/>
      <c r="Y506" s="3"/>
      <c r="Z506" s="3"/>
      <c r="AD506" s="1"/>
      <c r="AE506" s="1"/>
    </row>
    <row r="507" spans="1:31" ht="47.25" customHeight="1" x14ac:dyDescent="0.25">
      <c r="A507" s="33" t="s">
        <v>983</v>
      </c>
      <c r="B507" s="45" t="s">
        <v>1038</v>
      </c>
      <c r="C507" s="55" t="s">
        <v>1039</v>
      </c>
      <c r="D507" s="85" t="s">
        <v>32</v>
      </c>
      <c r="E507" s="85" t="s">
        <v>32</v>
      </c>
      <c r="F507" s="85" t="s">
        <v>32</v>
      </c>
      <c r="G507" s="85" t="s">
        <v>32</v>
      </c>
      <c r="H507" s="46">
        <f t="shared" si="129"/>
        <v>3.7125180000000001E-2</v>
      </c>
      <c r="I507" s="46" t="s">
        <v>32</v>
      </c>
      <c r="J507" s="46">
        <v>3.7125180000000001E-2</v>
      </c>
      <c r="K507" s="46" t="s">
        <v>32</v>
      </c>
      <c r="L507" s="46">
        <v>0</v>
      </c>
      <c r="M507" s="46" t="s">
        <v>32</v>
      </c>
      <c r="N507" s="46">
        <v>0</v>
      </c>
      <c r="O507" s="46" t="s">
        <v>32</v>
      </c>
      <c r="P507" s="46">
        <v>0</v>
      </c>
      <c r="Q507" s="46" t="s">
        <v>32</v>
      </c>
      <c r="R507" s="46" t="s">
        <v>32</v>
      </c>
      <c r="S507" s="46" t="s">
        <v>32</v>
      </c>
      <c r="T507" s="46" t="s">
        <v>332</v>
      </c>
      <c r="W507" s="3"/>
      <c r="X507" s="3"/>
      <c r="Y507" s="3"/>
      <c r="Z507" s="3"/>
      <c r="AD507" s="1"/>
      <c r="AE507" s="1"/>
    </row>
    <row r="508" spans="1:31" ht="112.5" customHeight="1" x14ac:dyDescent="0.25">
      <c r="A508" s="28" t="s">
        <v>983</v>
      </c>
      <c r="B508" s="38" t="s">
        <v>1040</v>
      </c>
      <c r="C508" s="39" t="s">
        <v>1041</v>
      </c>
      <c r="D508" s="46">
        <v>9</v>
      </c>
      <c r="E508" s="40">
        <v>0</v>
      </c>
      <c r="F508" s="46">
        <f>D508-E508</f>
        <v>9</v>
      </c>
      <c r="G508" s="46">
        <f>I508+K508+M508+O508</f>
        <v>9</v>
      </c>
      <c r="H508" s="46">
        <f t="shared" si="129"/>
        <v>0.76492789999999988</v>
      </c>
      <c r="I508" s="46">
        <v>0</v>
      </c>
      <c r="J508" s="46">
        <v>0</v>
      </c>
      <c r="K508" s="40">
        <v>0</v>
      </c>
      <c r="L508" s="46">
        <v>0.76492789999999988</v>
      </c>
      <c r="M508" s="46">
        <v>0</v>
      </c>
      <c r="N508" s="46">
        <v>0</v>
      </c>
      <c r="O508" s="46">
        <v>9</v>
      </c>
      <c r="P508" s="46">
        <v>0</v>
      </c>
      <c r="Q508" s="46">
        <f>F508-H508</f>
        <v>8.2350721</v>
      </c>
      <c r="R508" s="46">
        <f>H508-(I508+K508)</f>
        <v>0.76492789999999988</v>
      </c>
      <c r="S508" s="86">
        <v>1</v>
      </c>
      <c r="T508" s="30" t="s">
        <v>1042</v>
      </c>
      <c r="W508" s="3"/>
      <c r="X508" s="3"/>
      <c r="Y508" s="3"/>
      <c r="Z508" s="3"/>
      <c r="AD508" s="1"/>
      <c r="AE508" s="1"/>
    </row>
    <row r="509" spans="1:31" ht="78.75" customHeight="1" x14ac:dyDescent="0.25">
      <c r="A509" s="28" t="s">
        <v>983</v>
      </c>
      <c r="B509" s="29" t="s">
        <v>1043</v>
      </c>
      <c r="C509" s="39" t="s">
        <v>1044</v>
      </c>
      <c r="D509" s="46" t="s">
        <v>32</v>
      </c>
      <c r="E509" s="40" t="s">
        <v>32</v>
      </c>
      <c r="F509" s="46" t="s">
        <v>32</v>
      </c>
      <c r="G509" s="46" t="s">
        <v>32</v>
      </c>
      <c r="H509" s="46">
        <f t="shared" si="129"/>
        <v>6.0286066099999998</v>
      </c>
      <c r="I509" s="46" t="s">
        <v>32</v>
      </c>
      <c r="J509" s="46">
        <v>6.0286066099999998</v>
      </c>
      <c r="K509" s="46" t="s">
        <v>32</v>
      </c>
      <c r="L509" s="46">
        <v>0</v>
      </c>
      <c r="M509" s="46" t="s">
        <v>32</v>
      </c>
      <c r="N509" s="46">
        <v>0</v>
      </c>
      <c r="O509" s="88" t="s">
        <v>32</v>
      </c>
      <c r="P509" s="46">
        <v>0</v>
      </c>
      <c r="Q509" s="46" t="s">
        <v>32</v>
      </c>
      <c r="R509" s="46" t="s">
        <v>32</v>
      </c>
      <c r="S509" s="86" t="s">
        <v>32</v>
      </c>
      <c r="T509" s="30" t="s">
        <v>1045</v>
      </c>
      <c r="W509" s="3"/>
      <c r="X509" s="3"/>
      <c r="Y509" s="3"/>
      <c r="Z509" s="3"/>
      <c r="AD509" s="1"/>
      <c r="AE509" s="1"/>
    </row>
    <row r="510" spans="1:31" ht="63" customHeight="1" x14ac:dyDescent="0.25">
      <c r="A510" s="28" t="s">
        <v>983</v>
      </c>
      <c r="B510" s="36" t="s">
        <v>1046</v>
      </c>
      <c r="C510" s="48" t="s">
        <v>1047</v>
      </c>
      <c r="D510" s="46">
        <v>27.501172407999995</v>
      </c>
      <c r="E510" s="40">
        <v>3.0008639399999999</v>
      </c>
      <c r="F510" s="46">
        <f>D510-E510</f>
        <v>24.500308467999997</v>
      </c>
      <c r="G510" s="46">
        <f>I510+K510+M510+O510</f>
        <v>24.034542193999997</v>
      </c>
      <c r="H510" s="46">
        <f t="shared" si="129"/>
        <v>6.9526137299999995</v>
      </c>
      <c r="I510" s="46">
        <v>0.49261002000000004</v>
      </c>
      <c r="J510" s="46">
        <v>6.7170754099999996</v>
      </c>
      <c r="K510" s="40">
        <v>1.9704400800000001</v>
      </c>
      <c r="L510" s="46">
        <v>0.23553832000000002</v>
      </c>
      <c r="M510" s="46">
        <v>0.34719189800000005</v>
      </c>
      <c r="N510" s="46">
        <v>0</v>
      </c>
      <c r="O510" s="46">
        <v>21.224300195999994</v>
      </c>
      <c r="P510" s="46">
        <v>0</v>
      </c>
      <c r="Q510" s="46">
        <f>F510-H510</f>
        <v>17.547694737999997</v>
      </c>
      <c r="R510" s="46">
        <f>H510-(I510+K510)</f>
        <v>4.4895636299999993</v>
      </c>
      <c r="S510" s="86">
        <f>R510/(I510+K510)</f>
        <v>1.8227658584776651</v>
      </c>
      <c r="T510" s="30" t="s">
        <v>1048</v>
      </c>
      <c r="W510" s="3"/>
      <c r="X510" s="3"/>
      <c r="Y510" s="3"/>
      <c r="Z510" s="3"/>
      <c r="AD510" s="1"/>
      <c r="AE510" s="1"/>
    </row>
    <row r="511" spans="1:31" ht="63" customHeight="1" x14ac:dyDescent="0.25">
      <c r="A511" s="28" t="s">
        <v>983</v>
      </c>
      <c r="B511" s="29" t="s">
        <v>1049</v>
      </c>
      <c r="C511" s="30" t="s">
        <v>1050</v>
      </c>
      <c r="D511" s="46">
        <v>458.95989887539997</v>
      </c>
      <c r="E511" s="40">
        <v>16.006079</v>
      </c>
      <c r="F511" s="46">
        <f>D511-E511</f>
        <v>442.95381987539997</v>
      </c>
      <c r="G511" s="46">
        <f>I511+K511+M511+O511</f>
        <v>18</v>
      </c>
      <c r="H511" s="46">
        <f t="shared" si="129"/>
        <v>0</v>
      </c>
      <c r="I511" s="46">
        <v>0.45724329999999996</v>
      </c>
      <c r="J511" s="46">
        <v>0</v>
      </c>
      <c r="K511" s="46">
        <v>0</v>
      </c>
      <c r="L511" s="46">
        <v>0</v>
      </c>
      <c r="M511" s="46">
        <v>1.8</v>
      </c>
      <c r="N511" s="46">
        <v>0</v>
      </c>
      <c r="O511" s="46">
        <v>15.742756700000001</v>
      </c>
      <c r="P511" s="46">
        <v>0</v>
      </c>
      <c r="Q511" s="46">
        <f>F511-H511</f>
        <v>442.95381987539997</v>
      </c>
      <c r="R511" s="46">
        <f>H511-(I511+K511)</f>
        <v>-0.45724329999999996</v>
      </c>
      <c r="S511" s="86">
        <f>R511/(I511+K511)</f>
        <v>-1</v>
      </c>
      <c r="T511" s="30" t="s">
        <v>1006</v>
      </c>
      <c r="W511" s="3"/>
      <c r="X511" s="3"/>
      <c r="Y511" s="3"/>
      <c r="Z511" s="3"/>
      <c r="AD511" s="1"/>
      <c r="AE511" s="1"/>
    </row>
    <row r="512" spans="1:31" ht="31.5" customHeight="1" x14ac:dyDescent="0.25">
      <c r="A512" s="28" t="s">
        <v>983</v>
      </c>
      <c r="B512" s="36" t="s">
        <v>1051</v>
      </c>
      <c r="C512" s="54" t="s">
        <v>1052</v>
      </c>
      <c r="D512" s="46">
        <v>8.0400000000000009</v>
      </c>
      <c r="E512" s="40">
        <v>1.9385674700000002</v>
      </c>
      <c r="F512" s="46">
        <f>D512-E512</f>
        <v>6.1014325300000003</v>
      </c>
      <c r="G512" s="46">
        <f>I512+K512+M512+O512</f>
        <v>4.4400000000000004</v>
      </c>
      <c r="H512" s="46">
        <f t="shared" si="129"/>
        <v>1.1497071000000001</v>
      </c>
      <c r="I512" s="46">
        <v>0</v>
      </c>
      <c r="J512" s="46">
        <v>6.2111100000000002E-2</v>
      </c>
      <c r="K512" s="46">
        <v>0.25</v>
      </c>
      <c r="L512" s="46">
        <v>1.087596</v>
      </c>
      <c r="M512" s="46">
        <v>1.0730502959999999</v>
      </c>
      <c r="N512" s="46">
        <v>0</v>
      </c>
      <c r="O512" s="46">
        <v>3.1169497040000005</v>
      </c>
      <c r="P512" s="46">
        <v>0</v>
      </c>
      <c r="Q512" s="46">
        <f>F512-H512</f>
        <v>4.9517254299999998</v>
      </c>
      <c r="R512" s="46">
        <f>H512-(I512+K512)</f>
        <v>0.89970710000000009</v>
      </c>
      <c r="S512" s="86">
        <f>R512/(I512+K512)</f>
        <v>3.5988284000000004</v>
      </c>
      <c r="T512" s="30" t="s">
        <v>332</v>
      </c>
      <c r="W512" s="3"/>
      <c r="X512" s="3"/>
      <c r="Y512" s="3"/>
      <c r="Z512" s="3"/>
      <c r="AD512" s="1"/>
      <c r="AE512" s="1"/>
    </row>
    <row r="513" spans="1:31" ht="110.25" customHeight="1" x14ac:dyDescent="0.25">
      <c r="A513" s="28" t="s">
        <v>983</v>
      </c>
      <c r="B513" s="36" t="s">
        <v>1053</v>
      </c>
      <c r="C513" s="54" t="s">
        <v>1054</v>
      </c>
      <c r="D513" s="85" t="s">
        <v>32</v>
      </c>
      <c r="E513" s="85" t="s">
        <v>32</v>
      </c>
      <c r="F513" s="85" t="s">
        <v>32</v>
      </c>
      <c r="G513" s="85" t="s">
        <v>32</v>
      </c>
      <c r="H513" s="46">
        <f t="shared" si="129"/>
        <v>0.48</v>
      </c>
      <c r="I513" s="46" t="s">
        <v>32</v>
      </c>
      <c r="J513" s="46">
        <v>0.48</v>
      </c>
      <c r="K513" s="46" t="s">
        <v>32</v>
      </c>
      <c r="L513" s="46">
        <v>0</v>
      </c>
      <c r="M513" s="46" t="s">
        <v>32</v>
      </c>
      <c r="N513" s="46">
        <v>0</v>
      </c>
      <c r="O513" s="46" t="s">
        <v>32</v>
      </c>
      <c r="P513" s="46">
        <v>0</v>
      </c>
      <c r="Q513" s="46" t="s">
        <v>32</v>
      </c>
      <c r="R513" s="46" t="s">
        <v>32</v>
      </c>
      <c r="S513" s="46" t="s">
        <v>32</v>
      </c>
      <c r="T513" s="46" t="s">
        <v>1055</v>
      </c>
      <c r="W513" s="3"/>
      <c r="X513" s="3"/>
      <c r="Y513" s="3"/>
      <c r="Z513" s="3"/>
      <c r="AD513" s="1"/>
      <c r="AE513" s="1"/>
    </row>
    <row r="514" spans="1:31" ht="107.25" customHeight="1" x14ac:dyDescent="0.25">
      <c r="A514" s="28" t="s">
        <v>983</v>
      </c>
      <c r="B514" s="113" t="s">
        <v>1056</v>
      </c>
      <c r="C514" s="54" t="s">
        <v>1057</v>
      </c>
      <c r="D514" s="85" t="s">
        <v>32</v>
      </c>
      <c r="E514" s="85" t="s">
        <v>32</v>
      </c>
      <c r="F514" s="85" t="s">
        <v>32</v>
      </c>
      <c r="G514" s="85" t="s">
        <v>32</v>
      </c>
      <c r="H514" s="46">
        <f t="shared" si="129"/>
        <v>0.8619969999999999</v>
      </c>
      <c r="I514" s="46" t="s">
        <v>32</v>
      </c>
      <c r="J514" s="46">
        <v>0.8619969999999999</v>
      </c>
      <c r="K514" s="46" t="s">
        <v>32</v>
      </c>
      <c r="L514" s="46">
        <v>0</v>
      </c>
      <c r="M514" s="46" t="s">
        <v>32</v>
      </c>
      <c r="N514" s="46">
        <v>0</v>
      </c>
      <c r="O514" s="46" t="s">
        <v>32</v>
      </c>
      <c r="P514" s="46">
        <v>0</v>
      </c>
      <c r="Q514" s="46" t="s">
        <v>32</v>
      </c>
      <c r="R514" s="46" t="s">
        <v>32</v>
      </c>
      <c r="S514" s="46" t="s">
        <v>32</v>
      </c>
      <c r="T514" s="46" t="s">
        <v>1055</v>
      </c>
      <c r="W514" s="3"/>
      <c r="X514" s="3"/>
      <c r="Y514" s="3"/>
      <c r="Z514" s="3"/>
      <c r="AD514" s="1"/>
      <c r="AE514" s="1"/>
    </row>
    <row r="515" spans="1:31" ht="110.25" customHeight="1" x14ac:dyDescent="0.25">
      <c r="A515" s="28" t="s">
        <v>983</v>
      </c>
      <c r="B515" s="52" t="s">
        <v>1058</v>
      </c>
      <c r="C515" s="39" t="s">
        <v>1059</v>
      </c>
      <c r="D515" s="46" t="s">
        <v>32</v>
      </c>
      <c r="E515" s="40" t="s">
        <v>32</v>
      </c>
      <c r="F515" s="46" t="s">
        <v>32</v>
      </c>
      <c r="G515" s="46" t="s">
        <v>32</v>
      </c>
      <c r="H515" s="46">
        <f t="shared" si="129"/>
        <v>4.72376401</v>
      </c>
      <c r="I515" s="46" t="s">
        <v>32</v>
      </c>
      <c r="J515" s="46">
        <v>1.4430608700000001</v>
      </c>
      <c r="K515" s="46" t="s">
        <v>32</v>
      </c>
      <c r="L515" s="46">
        <v>3.28070314</v>
      </c>
      <c r="M515" s="46" t="s">
        <v>32</v>
      </c>
      <c r="N515" s="46">
        <v>0</v>
      </c>
      <c r="O515" s="88" t="s">
        <v>32</v>
      </c>
      <c r="P515" s="46">
        <v>0</v>
      </c>
      <c r="Q515" s="46" t="s">
        <v>32</v>
      </c>
      <c r="R515" s="46" t="s">
        <v>32</v>
      </c>
      <c r="S515" s="86" t="s">
        <v>32</v>
      </c>
      <c r="T515" s="30" t="s">
        <v>1060</v>
      </c>
      <c r="W515" s="3"/>
      <c r="X515" s="3"/>
      <c r="Y515" s="3"/>
      <c r="Z515" s="3"/>
      <c r="AD515" s="1"/>
      <c r="AE515" s="1"/>
    </row>
    <row r="516" spans="1:31" ht="81.75" customHeight="1" x14ac:dyDescent="0.25">
      <c r="A516" s="89" t="s">
        <v>983</v>
      </c>
      <c r="B516" s="109" t="s">
        <v>1061</v>
      </c>
      <c r="C516" s="44" t="s">
        <v>1062</v>
      </c>
      <c r="D516" s="92" t="s">
        <v>32</v>
      </c>
      <c r="E516" s="93" t="s">
        <v>32</v>
      </c>
      <c r="F516" s="92" t="s">
        <v>32</v>
      </c>
      <c r="G516" s="92" t="s">
        <v>32</v>
      </c>
      <c r="H516" s="46">
        <f t="shared" si="129"/>
        <v>4.7992999999999999E-4</v>
      </c>
      <c r="I516" s="92" t="s">
        <v>32</v>
      </c>
      <c r="J516" s="92">
        <v>0</v>
      </c>
      <c r="K516" s="92" t="s">
        <v>32</v>
      </c>
      <c r="L516" s="92">
        <v>4.7992999999999999E-4</v>
      </c>
      <c r="M516" s="92" t="s">
        <v>32</v>
      </c>
      <c r="N516" s="92">
        <v>0</v>
      </c>
      <c r="O516" s="101" t="s">
        <v>32</v>
      </c>
      <c r="P516" s="92">
        <v>0</v>
      </c>
      <c r="Q516" s="92" t="s">
        <v>32</v>
      </c>
      <c r="R516" s="92" t="s">
        <v>32</v>
      </c>
      <c r="S516" s="87" t="s">
        <v>32</v>
      </c>
      <c r="T516" s="49" t="s">
        <v>1063</v>
      </c>
      <c r="W516" s="3"/>
      <c r="X516" s="3"/>
      <c r="Y516" s="3"/>
      <c r="Z516" s="3"/>
      <c r="AD516" s="1"/>
      <c r="AE516" s="1"/>
    </row>
    <row r="517" spans="1:31" ht="47.25" customHeight="1" x14ac:dyDescent="0.25">
      <c r="A517" s="20" t="s">
        <v>1064</v>
      </c>
      <c r="B517" s="21" t="s">
        <v>394</v>
      </c>
      <c r="C517" s="22" t="s">
        <v>31</v>
      </c>
      <c r="D517" s="77">
        <f t="shared" ref="D517:R517" si="130">D518</f>
        <v>0</v>
      </c>
      <c r="E517" s="77">
        <f t="shared" si="130"/>
        <v>0</v>
      </c>
      <c r="F517" s="77">
        <f t="shared" si="130"/>
        <v>0</v>
      </c>
      <c r="G517" s="77">
        <f t="shared" si="130"/>
        <v>0</v>
      </c>
      <c r="H517" s="77">
        <f t="shared" si="130"/>
        <v>0</v>
      </c>
      <c r="I517" s="77">
        <f t="shared" si="130"/>
        <v>0</v>
      </c>
      <c r="J517" s="77">
        <f t="shared" si="130"/>
        <v>0</v>
      </c>
      <c r="K517" s="77">
        <f t="shared" si="130"/>
        <v>0</v>
      </c>
      <c r="L517" s="77">
        <f t="shared" si="130"/>
        <v>0</v>
      </c>
      <c r="M517" s="77">
        <f t="shared" si="130"/>
        <v>0</v>
      </c>
      <c r="N517" s="77">
        <f t="shared" si="130"/>
        <v>0</v>
      </c>
      <c r="O517" s="77">
        <f t="shared" si="130"/>
        <v>0</v>
      </c>
      <c r="P517" s="77">
        <f t="shared" si="130"/>
        <v>0</v>
      </c>
      <c r="Q517" s="77">
        <f t="shared" si="130"/>
        <v>0</v>
      </c>
      <c r="R517" s="77">
        <f t="shared" si="130"/>
        <v>0</v>
      </c>
      <c r="S517" s="81">
        <v>0</v>
      </c>
      <c r="T517" s="63" t="s">
        <v>32</v>
      </c>
      <c r="U517" s="1"/>
      <c r="W517" s="3"/>
      <c r="X517" s="3"/>
      <c r="Y517" s="3"/>
      <c r="Z517" s="3"/>
      <c r="AD517" s="1"/>
      <c r="AE517" s="1"/>
    </row>
    <row r="518" spans="1:31" ht="15.75" customHeight="1" x14ac:dyDescent="0.25">
      <c r="A518" s="23" t="s">
        <v>1065</v>
      </c>
      <c r="B518" s="24" t="s">
        <v>1066</v>
      </c>
      <c r="C518" s="25" t="s">
        <v>31</v>
      </c>
      <c r="D518" s="80">
        <f t="shared" ref="D518:R518" si="131">SUM(D519:D520)</f>
        <v>0</v>
      </c>
      <c r="E518" s="80">
        <f t="shared" si="131"/>
        <v>0</v>
      </c>
      <c r="F518" s="80">
        <f t="shared" si="131"/>
        <v>0</v>
      </c>
      <c r="G518" s="80">
        <f t="shared" si="131"/>
        <v>0</v>
      </c>
      <c r="H518" s="80">
        <f t="shared" si="131"/>
        <v>0</v>
      </c>
      <c r="I518" s="80">
        <f t="shared" si="131"/>
        <v>0</v>
      </c>
      <c r="J518" s="80">
        <f t="shared" si="131"/>
        <v>0</v>
      </c>
      <c r="K518" s="80">
        <f t="shared" si="131"/>
        <v>0</v>
      </c>
      <c r="L518" s="80">
        <f t="shared" si="131"/>
        <v>0</v>
      </c>
      <c r="M518" s="80">
        <f t="shared" si="131"/>
        <v>0</v>
      </c>
      <c r="N518" s="80">
        <f t="shared" si="131"/>
        <v>0</v>
      </c>
      <c r="O518" s="80">
        <f t="shared" si="131"/>
        <v>0</v>
      </c>
      <c r="P518" s="80">
        <f t="shared" si="131"/>
        <v>0</v>
      </c>
      <c r="Q518" s="80">
        <f t="shared" si="131"/>
        <v>0</v>
      </c>
      <c r="R518" s="80">
        <f t="shared" si="131"/>
        <v>0</v>
      </c>
      <c r="S518" s="81">
        <v>0</v>
      </c>
      <c r="T518" s="27" t="s">
        <v>32</v>
      </c>
      <c r="U518" s="1"/>
      <c r="W518" s="3"/>
      <c r="X518" s="3"/>
      <c r="Y518" s="3"/>
      <c r="Z518" s="3"/>
      <c r="AD518" s="1"/>
      <c r="AE518" s="1"/>
    </row>
    <row r="519" spans="1:31" ht="47.25" customHeight="1" x14ac:dyDescent="0.25">
      <c r="A519" s="23" t="s">
        <v>1067</v>
      </c>
      <c r="B519" s="24" t="s">
        <v>398</v>
      </c>
      <c r="C519" s="25" t="s">
        <v>31</v>
      </c>
      <c r="D519" s="80">
        <v>0</v>
      </c>
      <c r="E519" s="80">
        <v>0</v>
      </c>
      <c r="F519" s="80">
        <v>0</v>
      </c>
      <c r="G519" s="80">
        <v>0</v>
      </c>
      <c r="H519" s="80">
        <v>0</v>
      </c>
      <c r="I519" s="80">
        <v>0</v>
      </c>
      <c r="J519" s="80">
        <v>0</v>
      </c>
      <c r="K519" s="80">
        <v>0</v>
      </c>
      <c r="L519" s="80">
        <v>0</v>
      </c>
      <c r="M519" s="80">
        <v>0</v>
      </c>
      <c r="N519" s="80">
        <v>0</v>
      </c>
      <c r="O519" s="80">
        <v>0</v>
      </c>
      <c r="P519" s="80">
        <v>0</v>
      </c>
      <c r="Q519" s="80">
        <v>0</v>
      </c>
      <c r="R519" s="80">
        <v>0</v>
      </c>
      <c r="S519" s="81">
        <v>0</v>
      </c>
      <c r="T519" s="27" t="s">
        <v>32</v>
      </c>
      <c r="U519" s="1"/>
      <c r="W519" s="3"/>
      <c r="X519" s="3"/>
      <c r="Y519" s="3"/>
      <c r="Z519" s="3"/>
      <c r="AD519" s="1"/>
      <c r="AE519" s="1"/>
    </row>
    <row r="520" spans="1:31" ht="47.25" customHeight="1" x14ac:dyDescent="0.25">
      <c r="A520" s="23" t="s">
        <v>1068</v>
      </c>
      <c r="B520" s="24" t="s">
        <v>403</v>
      </c>
      <c r="C520" s="25" t="s">
        <v>31</v>
      </c>
      <c r="D520" s="80">
        <f t="shared" ref="D520:R520" si="132">SUM(D521:D521)</f>
        <v>0</v>
      </c>
      <c r="E520" s="80">
        <f t="shared" si="132"/>
        <v>0</v>
      </c>
      <c r="F520" s="80">
        <f t="shared" si="132"/>
        <v>0</v>
      </c>
      <c r="G520" s="80">
        <f t="shared" si="132"/>
        <v>0</v>
      </c>
      <c r="H520" s="80">
        <f t="shared" si="132"/>
        <v>0</v>
      </c>
      <c r="I520" s="80">
        <f t="shared" si="132"/>
        <v>0</v>
      </c>
      <c r="J520" s="80">
        <f t="shared" si="132"/>
        <v>0</v>
      </c>
      <c r="K520" s="80">
        <f t="shared" si="132"/>
        <v>0</v>
      </c>
      <c r="L520" s="80">
        <f t="shared" si="132"/>
        <v>0</v>
      </c>
      <c r="M520" s="80">
        <f t="shared" si="132"/>
        <v>0</v>
      </c>
      <c r="N520" s="80">
        <f t="shared" si="132"/>
        <v>0</v>
      </c>
      <c r="O520" s="80">
        <f t="shared" si="132"/>
        <v>0</v>
      </c>
      <c r="P520" s="80">
        <f t="shared" si="132"/>
        <v>0</v>
      </c>
      <c r="Q520" s="80">
        <f t="shared" si="132"/>
        <v>0</v>
      </c>
      <c r="R520" s="80">
        <f t="shared" si="132"/>
        <v>0</v>
      </c>
      <c r="S520" s="81">
        <v>0</v>
      </c>
      <c r="T520" s="27" t="s">
        <v>32</v>
      </c>
      <c r="U520" s="1"/>
      <c r="W520" s="3"/>
      <c r="X520" s="3"/>
      <c r="Y520" s="3"/>
      <c r="Z520" s="3"/>
      <c r="AD520" s="1"/>
      <c r="AE520" s="1"/>
    </row>
    <row r="521" spans="1:31" ht="15.75" customHeight="1" x14ac:dyDescent="0.25">
      <c r="A521" s="23" t="s">
        <v>1069</v>
      </c>
      <c r="B521" s="24" t="s">
        <v>407</v>
      </c>
      <c r="C521" s="25" t="s">
        <v>31</v>
      </c>
      <c r="D521" s="80">
        <v>0</v>
      </c>
      <c r="E521" s="80">
        <v>0</v>
      </c>
      <c r="F521" s="80">
        <v>0</v>
      </c>
      <c r="G521" s="80">
        <v>0</v>
      </c>
      <c r="H521" s="80">
        <v>0</v>
      </c>
      <c r="I521" s="80">
        <v>0</v>
      </c>
      <c r="J521" s="80">
        <v>0</v>
      </c>
      <c r="K521" s="80">
        <v>0</v>
      </c>
      <c r="L521" s="80">
        <v>0</v>
      </c>
      <c r="M521" s="80">
        <v>0</v>
      </c>
      <c r="N521" s="80">
        <v>0</v>
      </c>
      <c r="O521" s="80">
        <v>0</v>
      </c>
      <c r="P521" s="80">
        <v>0</v>
      </c>
      <c r="Q521" s="80">
        <v>0</v>
      </c>
      <c r="R521" s="80">
        <v>0</v>
      </c>
      <c r="S521" s="81">
        <v>0</v>
      </c>
      <c r="T521" s="27" t="s">
        <v>32</v>
      </c>
      <c r="U521" s="1"/>
      <c r="W521" s="3"/>
      <c r="X521" s="3"/>
      <c r="Y521" s="3"/>
      <c r="Z521" s="3"/>
      <c r="AD521" s="1"/>
      <c r="AE521" s="1"/>
    </row>
    <row r="522" spans="1:31" ht="47.25" customHeight="1" x14ac:dyDescent="0.25">
      <c r="A522" s="23" t="s">
        <v>1070</v>
      </c>
      <c r="B522" s="24" t="s">
        <v>398</v>
      </c>
      <c r="C522" s="25" t="s">
        <v>31</v>
      </c>
      <c r="D522" s="80">
        <v>0</v>
      </c>
      <c r="E522" s="80">
        <v>0</v>
      </c>
      <c r="F522" s="80">
        <v>0</v>
      </c>
      <c r="G522" s="80">
        <v>0</v>
      </c>
      <c r="H522" s="80">
        <v>0</v>
      </c>
      <c r="I522" s="80">
        <v>0</v>
      </c>
      <c r="J522" s="80">
        <v>0</v>
      </c>
      <c r="K522" s="80">
        <v>0</v>
      </c>
      <c r="L522" s="80">
        <v>0</v>
      </c>
      <c r="M522" s="80">
        <v>0</v>
      </c>
      <c r="N522" s="80">
        <v>0</v>
      </c>
      <c r="O522" s="80">
        <v>0</v>
      </c>
      <c r="P522" s="80">
        <v>0</v>
      </c>
      <c r="Q522" s="80">
        <v>0</v>
      </c>
      <c r="R522" s="80">
        <v>0</v>
      </c>
      <c r="S522" s="81">
        <v>0</v>
      </c>
      <c r="T522" s="27" t="s">
        <v>32</v>
      </c>
      <c r="U522" s="1"/>
      <c r="W522" s="3"/>
      <c r="X522" s="3"/>
      <c r="Y522" s="3"/>
      <c r="Z522" s="3"/>
      <c r="AD522" s="1"/>
      <c r="AE522" s="1"/>
    </row>
    <row r="523" spans="1:31" ht="47.25" customHeight="1" x14ac:dyDescent="0.25">
      <c r="A523" s="23" t="s">
        <v>1071</v>
      </c>
      <c r="B523" s="24" t="s">
        <v>403</v>
      </c>
      <c r="C523" s="25" t="s">
        <v>31</v>
      </c>
      <c r="D523" s="80">
        <v>0</v>
      </c>
      <c r="E523" s="80">
        <v>0</v>
      </c>
      <c r="F523" s="80">
        <v>0</v>
      </c>
      <c r="G523" s="80">
        <v>0</v>
      </c>
      <c r="H523" s="80">
        <v>0</v>
      </c>
      <c r="I523" s="80">
        <v>0</v>
      </c>
      <c r="J523" s="80">
        <v>0</v>
      </c>
      <c r="K523" s="80">
        <v>0</v>
      </c>
      <c r="L523" s="80">
        <v>0</v>
      </c>
      <c r="M523" s="80">
        <v>0</v>
      </c>
      <c r="N523" s="80">
        <v>0</v>
      </c>
      <c r="O523" s="80">
        <v>0</v>
      </c>
      <c r="P523" s="80">
        <v>0</v>
      </c>
      <c r="Q523" s="80">
        <v>0</v>
      </c>
      <c r="R523" s="80">
        <v>0</v>
      </c>
      <c r="S523" s="81">
        <v>0</v>
      </c>
      <c r="T523" s="27" t="s">
        <v>32</v>
      </c>
      <c r="U523" s="1"/>
      <c r="W523" s="3"/>
      <c r="X523" s="3"/>
      <c r="Y523" s="3"/>
      <c r="Z523" s="3"/>
      <c r="AD523" s="1"/>
      <c r="AE523" s="1"/>
    </row>
    <row r="524" spans="1:31" ht="15.75" customHeight="1" x14ac:dyDescent="0.25">
      <c r="A524" s="23" t="s">
        <v>1072</v>
      </c>
      <c r="B524" s="24" t="s">
        <v>411</v>
      </c>
      <c r="C524" s="25" t="s">
        <v>31</v>
      </c>
      <c r="D524" s="80">
        <f t="shared" ref="D524:R524" si="133">SUM(D526:D528,D525)</f>
        <v>1916.536832643</v>
      </c>
      <c r="E524" s="80">
        <f t="shared" si="133"/>
        <v>1522.2697735600002</v>
      </c>
      <c r="F524" s="80">
        <f t="shared" si="133"/>
        <v>394.26705908299982</v>
      </c>
      <c r="G524" s="80">
        <f t="shared" si="133"/>
        <v>23.626017099999999</v>
      </c>
      <c r="H524" s="80">
        <f t="shared" si="133"/>
        <v>1.0671823599999999</v>
      </c>
      <c r="I524" s="80">
        <f t="shared" si="133"/>
        <v>8.3899349999999995</v>
      </c>
      <c r="J524" s="80">
        <f t="shared" si="133"/>
        <v>0.61347499000000005</v>
      </c>
      <c r="K524" s="80">
        <f t="shared" si="133"/>
        <v>4.9108488000000001</v>
      </c>
      <c r="L524" s="80">
        <f t="shared" si="133"/>
        <v>0.45370736999999994</v>
      </c>
      <c r="M524" s="80">
        <f t="shared" si="133"/>
        <v>1.7035422899999999</v>
      </c>
      <c r="N524" s="80">
        <f t="shared" si="133"/>
        <v>0</v>
      </c>
      <c r="O524" s="80">
        <f t="shared" si="133"/>
        <v>8.6216910099999993</v>
      </c>
      <c r="P524" s="80">
        <f t="shared" si="133"/>
        <v>0</v>
      </c>
      <c r="Q524" s="80">
        <f t="shared" si="133"/>
        <v>393.19987672299982</v>
      </c>
      <c r="R524" s="80">
        <f t="shared" si="133"/>
        <v>-12.233601439999999</v>
      </c>
      <c r="S524" s="81">
        <f>R524/(I524+K524)</f>
        <v>-0.91976545322088454</v>
      </c>
      <c r="T524" s="27" t="s">
        <v>32</v>
      </c>
      <c r="U524" s="1"/>
      <c r="W524" s="3"/>
      <c r="X524" s="3"/>
      <c r="Y524" s="3"/>
      <c r="Z524" s="3"/>
      <c r="AD524" s="1"/>
      <c r="AE524" s="1"/>
    </row>
    <row r="525" spans="1:31" ht="31.5" customHeight="1" x14ac:dyDescent="0.25">
      <c r="A525" s="23" t="s">
        <v>1073</v>
      </c>
      <c r="B525" s="24" t="s">
        <v>413</v>
      </c>
      <c r="C525" s="25" t="s">
        <v>31</v>
      </c>
      <c r="D525" s="80">
        <v>0</v>
      </c>
      <c r="E525" s="80">
        <v>0</v>
      </c>
      <c r="F525" s="80">
        <v>0</v>
      </c>
      <c r="G525" s="80">
        <v>0</v>
      </c>
      <c r="H525" s="80">
        <v>0</v>
      </c>
      <c r="I525" s="80">
        <v>0</v>
      </c>
      <c r="J525" s="80">
        <v>0</v>
      </c>
      <c r="K525" s="80">
        <v>0</v>
      </c>
      <c r="L525" s="80">
        <v>0</v>
      </c>
      <c r="M525" s="80">
        <v>0</v>
      </c>
      <c r="N525" s="80">
        <v>0</v>
      </c>
      <c r="O525" s="80">
        <v>0</v>
      </c>
      <c r="P525" s="80">
        <v>0</v>
      </c>
      <c r="Q525" s="80">
        <v>0</v>
      </c>
      <c r="R525" s="80">
        <v>0</v>
      </c>
      <c r="S525" s="81">
        <v>0</v>
      </c>
      <c r="T525" s="27" t="s">
        <v>32</v>
      </c>
      <c r="U525" s="1"/>
      <c r="W525" s="3"/>
      <c r="X525" s="3"/>
      <c r="Y525" s="3"/>
      <c r="Z525" s="3"/>
      <c r="AD525" s="1"/>
      <c r="AE525" s="1"/>
    </row>
    <row r="526" spans="1:31" ht="15.75" customHeight="1" x14ac:dyDescent="0.25">
      <c r="A526" s="23" t="s">
        <v>1074</v>
      </c>
      <c r="B526" s="24" t="s">
        <v>415</v>
      </c>
      <c r="C526" s="25" t="s">
        <v>31</v>
      </c>
      <c r="D526" s="80">
        <v>0</v>
      </c>
      <c r="E526" s="80">
        <v>0</v>
      </c>
      <c r="F526" s="80">
        <v>0</v>
      </c>
      <c r="G526" s="80">
        <v>0</v>
      </c>
      <c r="H526" s="83">
        <v>0</v>
      </c>
      <c r="I526" s="80">
        <v>0</v>
      </c>
      <c r="J526" s="80">
        <v>0</v>
      </c>
      <c r="K526" s="80">
        <v>0</v>
      </c>
      <c r="L526" s="80">
        <v>0</v>
      </c>
      <c r="M526" s="80">
        <v>0</v>
      </c>
      <c r="N526" s="80">
        <v>0</v>
      </c>
      <c r="O526" s="80">
        <v>0</v>
      </c>
      <c r="P526" s="80">
        <v>0</v>
      </c>
      <c r="Q526" s="80">
        <v>0</v>
      </c>
      <c r="R526" s="80">
        <v>0</v>
      </c>
      <c r="S526" s="81">
        <v>0</v>
      </c>
      <c r="T526" s="27" t="s">
        <v>32</v>
      </c>
      <c r="U526" s="1"/>
      <c r="W526" s="3"/>
      <c r="X526" s="3"/>
      <c r="Y526" s="3"/>
      <c r="Z526" s="3"/>
      <c r="AD526" s="1"/>
      <c r="AE526" s="1"/>
    </row>
    <row r="527" spans="1:31" ht="31.5" customHeight="1" x14ac:dyDescent="0.25">
      <c r="A527" s="23" t="s">
        <v>1075</v>
      </c>
      <c r="B527" s="24" t="s">
        <v>421</v>
      </c>
      <c r="C527" s="25" t="s">
        <v>31</v>
      </c>
      <c r="D527" s="80">
        <v>0</v>
      </c>
      <c r="E527" s="80">
        <v>0</v>
      </c>
      <c r="F527" s="80">
        <v>0</v>
      </c>
      <c r="G527" s="80">
        <v>0</v>
      </c>
      <c r="H527" s="83">
        <v>0</v>
      </c>
      <c r="I527" s="80">
        <v>0</v>
      </c>
      <c r="J527" s="80">
        <v>0</v>
      </c>
      <c r="K527" s="80">
        <v>0</v>
      </c>
      <c r="L527" s="80">
        <v>0</v>
      </c>
      <c r="M527" s="80">
        <v>0</v>
      </c>
      <c r="N527" s="80">
        <v>0</v>
      </c>
      <c r="O527" s="80">
        <v>0</v>
      </c>
      <c r="P527" s="80">
        <v>0</v>
      </c>
      <c r="Q527" s="80">
        <v>0</v>
      </c>
      <c r="R527" s="80">
        <v>0</v>
      </c>
      <c r="S527" s="81">
        <v>0</v>
      </c>
      <c r="T527" s="27" t="s">
        <v>32</v>
      </c>
      <c r="U527" s="1"/>
      <c r="W527" s="3"/>
      <c r="X527" s="3"/>
      <c r="Y527" s="3"/>
      <c r="Z527" s="3"/>
      <c r="AD527" s="1"/>
      <c r="AE527" s="1"/>
    </row>
    <row r="528" spans="1:31" ht="15.75" customHeight="1" x14ac:dyDescent="0.25">
      <c r="A528" s="23" t="s">
        <v>1076</v>
      </c>
      <c r="B528" s="24" t="s">
        <v>429</v>
      </c>
      <c r="C528" s="25" t="s">
        <v>31</v>
      </c>
      <c r="D528" s="80">
        <f t="shared" ref="D528:R528" si="134">SUM(D529:D529)</f>
        <v>1916.536832643</v>
      </c>
      <c r="E528" s="80">
        <f t="shared" si="134"/>
        <v>1522.2697735600002</v>
      </c>
      <c r="F528" s="80">
        <f t="shared" si="134"/>
        <v>394.26705908299982</v>
      </c>
      <c r="G528" s="80">
        <f t="shared" si="134"/>
        <v>23.626017099999999</v>
      </c>
      <c r="H528" s="83">
        <f t="shared" si="134"/>
        <v>1.0671823599999999</v>
      </c>
      <c r="I528" s="80">
        <f t="shared" si="134"/>
        <v>8.3899349999999995</v>
      </c>
      <c r="J528" s="80">
        <f t="shared" si="134"/>
        <v>0.61347499000000005</v>
      </c>
      <c r="K528" s="80">
        <f t="shared" si="134"/>
        <v>4.9108488000000001</v>
      </c>
      <c r="L528" s="80">
        <f t="shared" si="134"/>
        <v>0.45370736999999994</v>
      </c>
      <c r="M528" s="80">
        <f t="shared" si="134"/>
        <v>1.7035422899999999</v>
      </c>
      <c r="N528" s="80">
        <f t="shared" si="134"/>
        <v>0</v>
      </c>
      <c r="O528" s="80">
        <f t="shared" si="134"/>
        <v>8.6216910099999993</v>
      </c>
      <c r="P528" s="80">
        <f t="shared" si="134"/>
        <v>0</v>
      </c>
      <c r="Q528" s="80">
        <f t="shared" si="134"/>
        <v>393.19987672299982</v>
      </c>
      <c r="R528" s="80">
        <f t="shared" si="134"/>
        <v>-12.233601439999999</v>
      </c>
      <c r="S528" s="81">
        <f>R528/(I528+K528)</f>
        <v>-0.91976545322088454</v>
      </c>
      <c r="T528" s="27" t="s">
        <v>32</v>
      </c>
      <c r="U528" s="1"/>
      <c r="W528" s="3"/>
      <c r="X528" s="3"/>
      <c r="Y528" s="3"/>
      <c r="Z528" s="3"/>
      <c r="AD528" s="1"/>
      <c r="AE528" s="1"/>
    </row>
    <row r="529" spans="1:31" ht="63" customHeight="1" x14ac:dyDescent="0.25">
      <c r="A529" s="28" t="s">
        <v>1076</v>
      </c>
      <c r="B529" s="56" t="s">
        <v>1077</v>
      </c>
      <c r="C529" s="48" t="s">
        <v>1078</v>
      </c>
      <c r="D529" s="46">
        <v>1916.536832643</v>
      </c>
      <c r="E529" s="40">
        <v>1522.2697735600002</v>
      </c>
      <c r="F529" s="46">
        <f>D529-E529</f>
        <v>394.26705908299982</v>
      </c>
      <c r="G529" s="46">
        <f>I529+K529+M529+O529</f>
        <v>23.626017099999999</v>
      </c>
      <c r="H529" s="46">
        <f>J529+L529+N529+P529</f>
        <v>1.0671823599999999</v>
      </c>
      <c r="I529" s="46">
        <v>8.3899349999999995</v>
      </c>
      <c r="J529" s="46">
        <v>0.61347499000000005</v>
      </c>
      <c r="K529" s="40">
        <v>4.9108488000000001</v>
      </c>
      <c r="L529" s="46">
        <v>0.45370736999999994</v>
      </c>
      <c r="M529" s="46">
        <v>1.7035422899999999</v>
      </c>
      <c r="N529" s="46">
        <v>0</v>
      </c>
      <c r="O529" s="46">
        <v>8.6216910099999993</v>
      </c>
      <c r="P529" s="46">
        <v>0</v>
      </c>
      <c r="Q529" s="46">
        <f>F529-H529</f>
        <v>393.19987672299982</v>
      </c>
      <c r="R529" s="46">
        <f>H529-(I529+K529)</f>
        <v>-12.233601439999999</v>
      </c>
      <c r="S529" s="87">
        <f>R529/(I529+K529)</f>
        <v>-0.91976545322088454</v>
      </c>
      <c r="T529" s="30" t="s">
        <v>1079</v>
      </c>
      <c r="W529" s="3"/>
      <c r="X529" s="3"/>
      <c r="Y529" s="3"/>
      <c r="Z529" s="3"/>
      <c r="AD529" s="1"/>
      <c r="AE529" s="1"/>
    </row>
    <row r="530" spans="1:31" ht="31.5" customHeight="1" x14ac:dyDescent="0.25">
      <c r="A530" s="22" t="s">
        <v>1080</v>
      </c>
      <c r="B530" s="21" t="s">
        <v>446</v>
      </c>
      <c r="C530" s="22" t="s">
        <v>31</v>
      </c>
      <c r="D530" s="77">
        <v>0</v>
      </c>
      <c r="E530" s="77">
        <v>0</v>
      </c>
      <c r="F530" s="77">
        <v>0</v>
      </c>
      <c r="G530" s="77">
        <v>0</v>
      </c>
      <c r="H530" s="98">
        <v>0</v>
      </c>
      <c r="I530" s="77">
        <v>0</v>
      </c>
      <c r="J530" s="77">
        <v>0</v>
      </c>
      <c r="K530" s="77">
        <v>0</v>
      </c>
      <c r="L530" s="77">
        <v>0</v>
      </c>
      <c r="M530" s="77">
        <v>0</v>
      </c>
      <c r="N530" s="77">
        <v>0</v>
      </c>
      <c r="O530" s="77">
        <v>0</v>
      </c>
      <c r="P530" s="77">
        <v>0</v>
      </c>
      <c r="Q530" s="77">
        <v>0</v>
      </c>
      <c r="R530" s="77">
        <v>0</v>
      </c>
      <c r="S530" s="81">
        <v>0</v>
      </c>
      <c r="T530" s="63" t="s">
        <v>32</v>
      </c>
      <c r="U530" s="1"/>
      <c r="W530" s="3"/>
      <c r="X530" s="3"/>
      <c r="Y530" s="3"/>
      <c r="Z530" s="3"/>
      <c r="AD530" s="1"/>
      <c r="AE530" s="1"/>
    </row>
    <row r="531" spans="1:31" ht="15.75" customHeight="1" x14ac:dyDescent="0.25">
      <c r="A531" s="23" t="s">
        <v>1081</v>
      </c>
      <c r="B531" s="24" t="s">
        <v>448</v>
      </c>
      <c r="C531" s="25" t="s">
        <v>31</v>
      </c>
      <c r="D531" s="80">
        <f t="shared" ref="D531:R531" si="135">SUM(D532:D599)</f>
        <v>288.37835351600006</v>
      </c>
      <c r="E531" s="80">
        <f t="shared" si="135"/>
        <v>98.837347440000002</v>
      </c>
      <c r="F531" s="80">
        <f t="shared" si="135"/>
        <v>189.54100607599997</v>
      </c>
      <c r="G531" s="80">
        <f t="shared" si="135"/>
        <v>98.148956159999983</v>
      </c>
      <c r="H531" s="80">
        <f t="shared" si="135"/>
        <v>112.21911982</v>
      </c>
      <c r="I531" s="80">
        <f t="shared" si="135"/>
        <v>37.419029483999999</v>
      </c>
      <c r="J531" s="80">
        <f t="shared" si="135"/>
        <v>88.016869820000011</v>
      </c>
      <c r="K531" s="80">
        <f t="shared" si="135"/>
        <v>0</v>
      </c>
      <c r="L531" s="80">
        <f t="shared" si="135"/>
        <v>24.202249999999999</v>
      </c>
      <c r="M531" s="80">
        <f t="shared" si="135"/>
        <v>8.4</v>
      </c>
      <c r="N531" s="80">
        <f t="shared" si="135"/>
        <v>0</v>
      </c>
      <c r="O531" s="80">
        <f t="shared" si="135"/>
        <v>52.329926676000014</v>
      </c>
      <c r="P531" s="80">
        <f t="shared" si="135"/>
        <v>0</v>
      </c>
      <c r="Q531" s="80">
        <f t="shared" si="135"/>
        <v>138.10763852599996</v>
      </c>
      <c r="R531" s="80">
        <f t="shared" si="135"/>
        <v>14.014338066000001</v>
      </c>
      <c r="S531" s="81">
        <f>R531/(I531+K531)</f>
        <v>0.37452435991137584</v>
      </c>
      <c r="T531" s="27" t="s">
        <v>32</v>
      </c>
      <c r="U531" s="1"/>
      <c r="W531" s="3"/>
      <c r="X531" s="3"/>
      <c r="Y531" s="3"/>
      <c r="Z531" s="3"/>
      <c r="AD531" s="1"/>
      <c r="AE531" s="1"/>
    </row>
    <row r="532" spans="1:31" ht="47.25" x14ac:dyDescent="0.25">
      <c r="A532" s="28" t="s">
        <v>1081</v>
      </c>
      <c r="B532" s="53" t="s">
        <v>1082</v>
      </c>
      <c r="C532" s="39" t="s">
        <v>1083</v>
      </c>
      <c r="D532" s="46" t="s">
        <v>32</v>
      </c>
      <c r="E532" s="46" t="s">
        <v>32</v>
      </c>
      <c r="F532" s="46" t="s">
        <v>32</v>
      </c>
      <c r="G532" s="46" t="s">
        <v>32</v>
      </c>
      <c r="H532" s="46">
        <f t="shared" ref="H532:H595" si="136">J532+L532+N532+P532</f>
        <v>5.34838112</v>
      </c>
      <c r="I532" s="46" t="s">
        <v>32</v>
      </c>
      <c r="J532" s="46">
        <v>0</v>
      </c>
      <c r="K532" s="46" t="s">
        <v>32</v>
      </c>
      <c r="L532" s="46">
        <v>5.34838112</v>
      </c>
      <c r="M532" s="46" t="s">
        <v>32</v>
      </c>
      <c r="N532" s="46">
        <v>0</v>
      </c>
      <c r="O532" s="46" t="s">
        <v>32</v>
      </c>
      <c r="P532" s="46">
        <v>0</v>
      </c>
      <c r="Q532" s="46" t="s">
        <v>32</v>
      </c>
      <c r="R532" s="46" t="s">
        <v>32</v>
      </c>
      <c r="S532" s="86" t="s">
        <v>32</v>
      </c>
      <c r="T532" s="114" t="s">
        <v>1084</v>
      </c>
      <c r="W532" s="3"/>
      <c r="X532" s="3"/>
      <c r="Y532" s="3"/>
      <c r="Z532" s="3"/>
      <c r="AD532" s="1"/>
      <c r="AE532" s="1"/>
    </row>
    <row r="533" spans="1:31" ht="31.5" customHeight="1" x14ac:dyDescent="0.25">
      <c r="A533" s="28" t="s">
        <v>1081</v>
      </c>
      <c r="B533" s="53" t="s">
        <v>1085</v>
      </c>
      <c r="C533" s="39" t="s">
        <v>1086</v>
      </c>
      <c r="D533" s="46">
        <v>0.40862855999999997</v>
      </c>
      <c r="E533" s="46">
        <v>0</v>
      </c>
      <c r="F533" s="46">
        <f>D533-E533</f>
        <v>0.40862855999999997</v>
      </c>
      <c r="G533" s="46">
        <f>I533+K533+M533+O533</f>
        <v>0.40862855999999997</v>
      </c>
      <c r="H533" s="46">
        <f t="shared" si="136"/>
        <v>0</v>
      </c>
      <c r="I533" s="46">
        <v>0</v>
      </c>
      <c r="J533" s="46">
        <v>0</v>
      </c>
      <c r="K533" s="46">
        <v>0</v>
      </c>
      <c r="L533" s="46">
        <v>0</v>
      </c>
      <c r="M533" s="46">
        <v>0</v>
      </c>
      <c r="N533" s="46">
        <v>0</v>
      </c>
      <c r="O533" s="46">
        <v>0.40862855999999997</v>
      </c>
      <c r="P533" s="46">
        <v>0</v>
      </c>
      <c r="Q533" s="46">
        <f>F533-H533</f>
        <v>0.40862855999999997</v>
      </c>
      <c r="R533" s="46">
        <f>H533-(I533+K533)</f>
        <v>0</v>
      </c>
      <c r="S533" s="86">
        <v>0</v>
      </c>
      <c r="T533" s="30" t="s">
        <v>32</v>
      </c>
      <c r="W533" s="3"/>
      <c r="X533" s="3"/>
      <c r="Y533" s="3"/>
      <c r="Z533" s="3"/>
      <c r="AD533" s="1"/>
      <c r="AE533" s="1"/>
    </row>
    <row r="534" spans="1:31" ht="31.5" customHeight="1" x14ac:dyDescent="0.25">
      <c r="A534" s="28" t="s">
        <v>1081</v>
      </c>
      <c r="B534" s="36" t="s">
        <v>1087</v>
      </c>
      <c r="C534" s="39" t="s">
        <v>1088</v>
      </c>
      <c r="D534" s="46">
        <v>0.94145999999999996</v>
      </c>
      <c r="E534" s="46">
        <v>0</v>
      </c>
      <c r="F534" s="46">
        <f>D534-E534</f>
        <v>0.94145999999999996</v>
      </c>
      <c r="G534" s="46">
        <f>I534+K534+M534+O534</f>
        <v>0.94145999999999996</v>
      </c>
      <c r="H534" s="46">
        <f t="shared" si="136"/>
        <v>0</v>
      </c>
      <c r="I534" s="46">
        <v>0</v>
      </c>
      <c r="J534" s="46">
        <v>0</v>
      </c>
      <c r="K534" s="46">
        <v>0</v>
      </c>
      <c r="L534" s="46">
        <v>0</v>
      </c>
      <c r="M534" s="46">
        <v>0</v>
      </c>
      <c r="N534" s="46">
        <v>0</v>
      </c>
      <c r="O534" s="46">
        <v>0.94145999999999996</v>
      </c>
      <c r="P534" s="46">
        <v>0</v>
      </c>
      <c r="Q534" s="46">
        <f>F534-H534</f>
        <v>0.94145999999999996</v>
      </c>
      <c r="R534" s="46">
        <f>H534-(I534+K534)</f>
        <v>0</v>
      </c>
      <c r="S534" s="86">
        <v>0</v>
      </c>
      <c r="T534" s="30" t="s">
        <v>32</v>
      </c>
      <c r="W534" s="3"/>
      <c r="X534" s="3"/>
      <c r="Y534" s="3"/>
      <c r="Z534" s="3"/>
      <c r="AD534" s="1"/>
      <c r="AE534" s="1"/>
    </row>
    <row r="535" spans="1:31" ht="31.5" customHeight="1" x14ac:dyDescent="0.25">
      <c r="A535" s="28" t="s">
        <v>1081</v>
      </c>
      <c r="B535" s="36" t="s">
        <v>1089</v>
      </c>
      <c r="C535" s="39" t="s">
        <v>1090</v>
      </c>
      <c r="D535" s="46">
        <v>0.62411400000000006</v>
      </c>
      <c r="E535" s="46">
        <v>0</v>
      </c>
      <c r="F535" s="46">
        <f>D535-E535</f>
        <v>0.62411400000000006</v>
      </c>
      <c r="G535" s="46">
        <f>I535+K535+M535+O535</f>
        <v>0.62411400000000006</v>
      </c>
      <c r="H535" s="46">
        <f t="shared" si="136"/>
        <v>0</v>
      </c>
      <c r="I535" s="46">
        <v>0</v>
      </c>
      <c r="J535" s="46">
        <v>0</v>
      </c>
      <c r="K535" s="46">
        <v>0</v>
      </c>
      <c r="L535" s="46">
        <v>0</v>
      </c>
      <c r="M535" s="46">
        <v>0</v>
      </c>
      <c r="N535" s="46">
        <v>0</v>
      </c>
      <c r="O535" s="46">
        <v>0.62411400000000006</v>
      </c>
      <c r="P535" s="46">
        <v>0</v>
      </c>
      <c r="Q535" s="46">
        <f>F535-H535</f>
        <v>0.62411400000000006</v>
      </c>
      <c r="R535" s="46">
        <f>H535-(I535+K535)</f>
        <v>0</v>
      </c>
      <c r="S535" s="86">
        <v>0</v>
      </c>
      <c r="T535" s="30" t="s">
        <v>32</v>
      </c>
      <c r="W535" s="3"/>
      <c r="X535" s="3"/>
      <c r="Y535" s="3"/>
      <c r="Z535" s="3"/>
      <c r="AD535" s="1"/>
      <c r="AE535" s="1"/>
    </row>
    <row r="536" spans="1:31" ht="31.5" customHeight="1" x14ac:dyDescent="0.25">
      <c r="A536" s="28" t="s">
        <v>1081</v>
      </c>
      <c r="B536" s="36" t="s">
        <v>1091</v>
      </c>
      <c r="C536" s="39" t="s">
        <v>1092</v>
      </c>
      <c r="D536" s="46">
        <v>2.4530711999999997</v>
      </c>
      <c r="E536" s="46">
        <v>0</v>
      </c>
      <c r="F536" s="46">
        <f>D536-E536</f>
        <v>2.4530711999999997</v>
      </c>
      <c r="G536" s="46">
        <f>I536+K536+M536+O536</f>
        <v>2.4530711999999997</v>
      </c>
      <c r="H536" s="46">
        <f t="shared" si="136"/>
        <v>2.4865752000000003</v>
      </c>
      <c r="I536" s="46">
        <v>0</v>
      </c>
      <c r="J536" s="46">
        <v>0</v>
      </c>
      <c r="K536" s="46">
        <v>0</v>
      </c>
      <c r="L536" s="46">
        <v>2.4865752000000003</v>
      </c>
      <c r="M536" s="46">
        <v>0</v>
      </c>
      <c r="N536" s="46">
        <v>0</v>
      </c>
      <c r="O536" s="46">
        <v>2.4530711999999997</v>
      </c>
      <c r="P536" s="46">
        <v>0</v>
      </c>
      <c r="Q536" s="46">
        <f>F536-H536</f>
        <v>-3.3504000000000644E-2</v>
      </c>
      <c r="R536" s="46">
        <f>H536-(I536+K536)</f>
        <v>2.4865752000000003</v>
      </c>
      <c r="S536" s="86">
        <v>1</v>
      </c>
      <c r="T536" s="30" t="s">
        <v>1093</v>
      </c>
      <c r="W536" s="3"/>
      <c r="X536" s="3"/>
      <c r="Y536" s="3"/>
      <c r="Z536" s="3"/>
      <c r="AD536" s="1"/>
      <c r="AE536" s="1"/>
    </row>
    <row r="537" spans="1:31" ht="31.5" customHeight="1" x14ac:dyDescent="0.25">
      <c r="A537" s="28" t="s">
        <v>1081</v>
      </c>
      <c r="B537" s="36" t="s">
        <v>1094</v>
      </c>
      <c r="C537" s="48" t="s">
        <v>1095</v>
      </c>
      <c r="D537" s="46">
        <v>108.04374247199999</v>
      </c>
      <c r="E537" s="40">
        <v>76.956454239999999</v>
      </c>
      <c r="F537" s="46">
        <f>D537-E537</f>
        <v>31.087288231999992</v>
      </c>
      <c r="G537" s="46">
        <f>I537+K537+M537+O537</f>
        <v>37.419029483999999</v>
      </c>
      <c r="H537" s="46">
        <f t="shared" si="136"/>
        <v>0</v>
      </c>
      <c r="I537" s="46">
        <v>37.419029483999999</v>
      </c>
      <c r="J537" s="46">
        <v>0</v>
      </c>
      <c r="K537" s="46">
        <v>0</v>
      </c>
      <c r="L537" s="46">
        <v>0</v>
      </c>
      <c r="M537" s="46">
        <v>0</v>
      </c>
      <c r="N537" s="46">
        <v>0</v>
      </c>
      <c r="O537" s="46">
        <v>0</v>
      </c>
      <c r="P537" s="46">
        <v>0</v>
      </c>
      <c r="Q537" s="46">
        <f>F537-H537</f>
        <v>31.087288231999992</v>
      </c>
      <c r="R537" s="46">
        <f>H537-(I537+K537)</f>
        <v>-37.419029483999999</v>
      </c>
      <c r="S537" s="86">
        <f>R537/(I537+K537)</f>
        <v>-1</v>
      </c>
      <c r="T537" s="30" t="s">
        <v>1006</v>
      </c>
      <c r="W537" s="3"/>
      <c r="X537" s="3"/>
      <c r="Y537" s="3"/>
      <c r="Z537" s="3"/>
      <c r="AD537" s="1"/>
      <c r="AE537" s="1"/>
    </row>
    <row r="538" spans="1:31" ht="31.5" customHeight="1" x14ac:dyDescent="0.25">
      <c r="A538" s="28" t="s">
        <v>1081</v>
      </c>
      <c r="B538" s="36" t="s">
        <v>1096</v>
      </c>
      <c r="C538" s="48" t="s">
        <v>1097</v>
      </c>
      <c r="D538" s="46" t="s">
        <v>32</v>
      </c>
      <c r="E538" s="40" t="s">
        <v>32</v>
      </c>
      <c r="F538" s="46" t="s">
        <v>32</v>
      </c>
      <c r="G538" s="46" t="s">
        <v>32</v>
      </c>
      <c r="H538" s="46">
        <f t="shared" si="136"/>
        <v>0</v>
      </c>
      <c r="I538" s="46" t="s">
        <v>32</v>
      </c>
      <c r="J538" s="46">
        <v>0</v>
      </c>
      <c r="K538" s="46" t="s">
        <v>32</v>
      </c>
      <c r="L538" s="46">
        <v>0</v>
      </c>
      <c r="M538" s="46" t="s">
        <v>32</v>
      </c>
      <c r="N538" s="46">
        <v>0</v>
      </c>
      <c r="O538" s="88" t="s">
        <v>32</v>
      </c>
      <c r="P538" s="46">
        <v>0</v>
      </c>
      <c r="Q538" s="46" t="s">
        <v>32</v>
      </c>
      <c r="R538" s="46" t="s">
        <v>32</v>
      </c>
      <c r="S538" s="86" t="s">
        <v>32</v>
      </c>
      <c r="T538" s="30" t="s">
        <v>1098</v>
      </c>
      <c r="W538" s="3"/>
      <c r="X538" s="3"/>
      <c r="Y538" s="3"/>
      <c r="Z538" s="3"/>
      <c r="AD538" s="1"/>
      <c r="AE538" s="1"/>
    </row>
    <row r="539" spans="1:31" ht="31.5" customHeight="1" x14ac:dyDescent="0.25">
      <c r="A539" s="28" t="s">
        <v>1081</v>
      </c>
      <c r="B539" s="36" t="s">
        <v>1099</v>
      </c>
      <c r="C539" s="48" t="s">
        <v>1100</v>
      </c>
      <c r="D539" s="46">
        <v>0.62446679999999999</v>
      </c>
      <c r="E539" s="40">
        <v>0</v>
      </c>
      <c r="F539" s="46">
        <f t="shared" ref="F539:F560" si="137">D539-E539</f>
        <v>0.62446679999999999</v>
      </c>
      <c r="G539" s="46">
        <f t="shared" ref="G539:G560" si="138">I539+K539+M539+O539</f>
        <v>0.62446679999999999</v>
      </c>
      <c r="H539" s="46">
        <f t="shared" si="136"/>
        <v>0.97014945000000008</v>
      </c>
      <c r="I539" s="46">
        <v>0</v>
      </c>
      <c r="J539" s="46">
        <v>0.64676630000000002</v>
      </c>
      <c r="K539" s="46">
        <v>0</v>
      </c>
      <c r="L539" s="46">
        <v>0.32338315000000001</v>
      </c>
      <c r="M539" s="46">
        <v>0</v>
      </c>
      <c r="N539" s="46">
        <v>0</v>
      </c>
      <c r="O539" s="46">
        <v>0.62446679999999999</v>
      </c>
      <c r="P539" s="46">
        <v>0</v>
      </c>
      <c r="Q539" s="46">
        <f t="shared" ref="Q539:Q560" si="139">F539-H539</f>
        <v>-0.34568265000000009</v>
      </c>
      <c r="R539" s="46">
        <f t="shared" ref="R539:R560" si="140">H539-(I539+K539)</f>
        <v>0.97014945000000008</v>
      </c>
      <c r="S539" s="86">
        <v>1</v>
      </c>
      <c r="T539" s="30" t="s">
        <v>1101</v>
      </c>
      <c r="W539" s="3"/>
      <c r="X539" s="3"/>
      <c r="Y539" s="3"/>
      <c r="Z539" s="3"/>
      <c r="AD539" s="1"/>
      <c r="AE539" s="1"/>
    </row>
    <row r="540" spans="1:31" ht="31.5" customHeight="1" x14ac:dyDescent="0.25">
      <c r="A540" s="28" t="s">
        <v>1081</v>
      </c>
      <c r="B540" s="36" t="s">
        <v>1102</v>
      </c>
      <c r="C540" s="48" t="s">
        <v>1103</v>
      </c>
      <c r="D540" s="46">
        <v>1.2838800000000001</v>
      </c>
      <c r="E540" s="40">
        <v>0</v>
      </c>
      <c r="F540" s="46">
        <f t="shared" si="137"/>
        <v>1.2838800000000001</v>
      </c>
      <c r="G540" s="46">
        <f t="shared" si="138"/>
        <v>1.2838800000000001</v>
      </c>
      <c r="H540" s="46">
        <f t="shared" si="136"/>
        <v>0</v>
      </c>
      <c r="I540" s="46">
        <v>0</v>
      </c>
      <c r="J540" s="46">
        <v>0</v>
      </c>
      <c r="K540" s="40">
        <v>0</v>
      </c>
      <c r="L540" s="46">
        <v>0</v>
      </c>
      <c r="M540" s="46">
        <v>0</v>
      </c>
      <c r="N540" s="46">
        <v>0</v>
      </c>
      <c r="O540" s="46">
        <v>1.2838800000000001</v>
      </c>
      <c r="P540" s="46">
        <v>0</v>
      </c>
      <c r="Q540" s="46">
        <f t="shared" si="139"/>
        <v>1.2838800000000001</v>
      </c>
      <c r="R540" s="46">
        <f t="shared" si="140"/>
        <v>0</v>
      </c>
      <c r="S540" s="86">
        <v>0</v>
      </c>
      <c r="T540" s="30" t="s">
        <v>32</v>
      </c>
      <c r="W540" s="3"/>
      <c r="X540" s="3"/>
      <c r="Y540" s="3"/>
      <c r="Z540" s="3"/>
      <c r="AD540" s="1"/>
      <c r="AE540" s="1"/>
    </row>
    <row r="541" spans="1:31" ht="31.5" customHeight="1" x14ac:dyDescent="0.25">
      <c r="A541" s="28" t="s">
        <v>1081</v>
      </c>
      <c r="B541" s="36" t="s">
        <v>1104</v>
      </c>
      <c r="C541" s="48" t="s">
        <v>1105</v>
      </c>
      <c r="D541" s="46">
        <v>0.14682719999999999</v>
      </c>
      <c r="E541" s="40">
        <v>0</v>
      </c>
      <c r="F541" s="46">
        <f t="shared" si="137"/>
        <v>0.14682719999999999</v>
      </c>
      <c r="G541" s="46">
        <f t="shared" si="138"/>
        <v>0.14682719999999999</v>
      </c>
      <c r="H541" s="46">
        <f t="shared" si="136"/>
        <v>0.27274014000000002</v>
      </c>
      <c r="I541" s="46">
        <v>0</v>
      </c>
      <c r="J541" s="46">
        <v>0.27274014000000002</v>
      </c>
      <c r="K541" s="40">
        <v>0</v>
      </c>
      <c r="L541" s="46">
        <v>0</v>
      </c>
      <c r="M541" s="46">
        <v>0</v>
      </c>
      <c r="N541" s="46">
        <v>0</v>
      </c>
      <c r="O541" s="46">
        <v>0.14682719999999999</v>
      </c>
      <c r="P541" s="46">
        <v>0</v>
      </c>
      <c r="Q541" s="46">
        <f t="shared" si="139"/>
        <v>-0.12591294000000003</v>
      </c>
      <c r="R541" s="46">
        <f t="shared" si="140"/>
        <v>0.27274014000000002</v>
      </c>
      <c r="S541" s="86">
        <v>1</v>
      </c>
      <c r="T541" s="30" t="s">
        <v>1101</v>
      </c>
      <c r="W541" s="3"/>
      <c r="X541" s="3"/>
      <c r="Y541" s="3"/>
      <c r="Z541" s="3"/>
      <c r="AD541" s="1"/>
      <c r="AE541" s="1"/>
    </row>
    <row r="542" spans="1:31" ht="31.5" customHeight="1" x14ac:dyDescent="0.25">
      <c r="A542" s="28" t="s">
        <v>1081</v>
      </c>
      <c r="B542" s="36" t="s">
        <v>1106</v>
      </c>
      <c r="C542" s="48" t="s">
        <v>1107</v>
      </c>
      <c r="D542" s="46">
        <v>0.30291119999999994</v>
      </c>
      <c r="E542" s="40">
        <v>0</v>
      </c>
      <c r="F542" s="46">
        <f t="shared" si="137"/>
        <v>0.30291119999999994</v>
      </c>
      <c r="G542" s="46">
        <f t="shared" si="138"/>
        <v>0.30291119999999994</v>
      </c>
      <c r="H542" s="46">
        <f t="shared" si="136"/>
        <v>0</v>
      </c>
      <c r="I542" s="46">
        <v>0</v>
      </c>
      <c r="J542" s="46">
        <v>0</v>
      </c>
      <c r="K542" s="40">
        <v>0</v>
      </c>
      <c r="L542" s="46">
        <v>0</v>
      </c>
      <c r="M542" s="46">
        <v>0</v>
      </c>
      <c r="N542" s="46">
        <v>0</v>
      </c>
      <c r="O542" s="46">
        <v>0.30291119999999994</v>
      </c>
      <c r="P542" s="46">
        <v>0</v>
      </c>
      <c r="Q542" s="46">
        <f t="shared" si="139"/>
        <v>0.30291119999999994</v>
      </c>
      <c r="R542" s="46">
        <f t="shared" si="140"/>
        <v>0</v>
      </c>
      <c r="S542" s="86">
        <v>0</v>
      </c>
      <c r="T542" s="30" t="s">
        <v>32</v>
      </c>
      <c r="W542" s="3"/>
      <c r="X542" s="3"/>
      <c r="Y542" s="3"/>
      <c r="Z542" s="3"/>
      <c r="AD542" s="1"/>
      <c r="AE542" s="1"/>
    </row>
    <row r="543" spans="1:31" ht="47.25" customHeight="1" x14ac:dyDescent="0.25">
      <c r="A543" s="28" t="s">
        <v>1081</v>
      </c>
      <c r="B543" s="36" t="s">
        <v>1108</v>
      </c>
      <c r="C543" s="48" t="s">
        <v>1109</v>
      </c>
      <c r="D543" s="46">
        <v>0.1215024</v>
      </c>
      <c r="E543" s="40">
        <v>0</v>
      </c>
      <c r="F543" s="46">
        <f t="shared" si="137"/>
        <v>0.1215024</v>
      </c>
      <c r="G543" s="46">
        <f t="shared" si="138"/>
        <v>0.1215024</v>
      </c>
      <c r="H543" s="46">
        <f t="shared" si="136"/>
        <v>0</v>
      </c>
      <c r="I543" s="46">
        <v>0</v>
      </c>
      <c r="J543" s="46">
        <v>0</v>
      </c>
      <c r="K543" s="46">
        <v>0</v>
      </c>
      <c r="L543" s="46">
        <v>0</v>
      </c>
      <c r="M543" s="46">
        <v>0</v>
      </c>
      <c r="N543" s="46">
        <v>0</v>
      </c>
      <c r="O543" s="46">
        <v>0.1215024</v>
      </c>
      <c r="P543" s="46">
        <v>0</v>
      </c>
      <c r="Q543" s="46">
        <f t="shared" si="139"/>
        <v>0.1215024</v>
      </c>
      <c r="R543" s="46">
        <f t="shared" si="140"/>
        <v>0</v>
      </c>
      <c r="S543" s="86">
        <v>0</v>
      </c>
      <c r="T543" s="30" t="s">
        <v>32</v>
      </c>
      <c r="W543" s="3"/>
      <c r="X543" s="3"/>
      <c r="Y543" s="3"/>
      <c r="Z543" s="3"/>
      <c r="AD543" s="1"/>
      <c r="AE543" s="1"/>
    </row>
    <row r="544" spans="1:31" ht="31.5" customHeight="1" x14ac:dyDescent="0.25">
      <c r="A544" s="28" t="s">
        <v>1081</v>
      </c>
      <c r="B544" s="36" t="s">
        <v>1110</v>
      </c>
      <c r="C544" s="48" t="s">
        <v>1111</v>
      </c>
      <c r="D544" s="46">
        <v>0.81553319999999996</v>
      </c>
      <c r="E544" s="40">
        <v>0</v>
      </c>
      <c r="F544" s="46">
        <f t="shared" si="137"/>
        <v>0.81553319999999996</v>
      </c>
      <c r="G544" s="46">
        <f t="shared" si="138"/>
        <v>0.81553319999999996</v>
      </c>
      <c r="H544" s="46">
        <f t="shared" si="136"/>
        <v>0</v>
      </c>
      <c r="I544" s="46">
        <v>0</v>
      </c>
      <c r="J544" s="46">
        <v>0</v>
      </c>
      <c r="K544" s="46">
        <v>0</v>
      </c>
      <c r="L544" s="46">
        <v>0</v>
      </c>
      <c r="M544" s="46">
        <v>0</v>
      </c>
      <c r="N544" s="46">
        <v>0</v>
      </c>
      <c r="O544" s="46">
        <v>0.81553319999999996</v>
      </c>
      <c r="P544" s="46">
        <v>0</v>
      </c>
      <c r="Q544" s="46">
        <f t="shared" si="139"/>
        <v>0.81553319999999996</v>
      </c>
      <c r="R544" s="46">
        <f t="shared" si="140"/>
        <v>0</v>
      </c>
      <c r="S544" s="86">
        <v>0</v>
      </c>
      <c r="T544" s="30" t="s">
        <v>32</v>
      </c>
      <c r="W544" s="3"/>
      <c r="X544" s="3"/>
      <c r="Y544" s="3"/>
      <c r="Z544" s="3"/>
      <c r="AD544" s="1"/>
      <c r="AE544" s="1"/>
    </row>
    <row r="545" spans="1:31" ht="47.25" customHeight="1" x14ac:dyDescent="0.25">
      <c r="A545" s="28" t="s">
        <v>1081</v>
      </c>
      <c r="B545" s="36" t="s">
        <v>1112</v>
      </c>
      <c r="C545" s="48" t="s">
        <v>1113</v>
      </c>
      <c r="D545" s="46">
        <v>6.9441372000000001E-2</v>
      </c>
      <c r="E545" s="40">
        <v>0</v>
      </c>
      <c r="F545" s="46">
        <f t="shared" si="137"/>
        <v>6.9441372000000001E-2</v>
      </c>
      <c r="G545" s="46">
        <f t="shared" si="138"/>
        <v>6.9441372000000001E-2</v>
      </c>
      <c r="H545" s="46">
        <f t="shared" si="136"/>
        <v>0</v>
      </c>
      <c r="I545" s="46">
        <v>0</v>
      </c>
      <c r="J545" s="46">
        <v>0</v>
      </c>
      <c r="K545" s="46">
        <v>0</v>
      </c>
      <c r="L545" s="46">
        <v>0</v>
      </c>
      <c r="M545" s="46">
        <v>0</v>
      </c>
      <c r="N545" s="46">
        <v>0</v>
      </c>
      <c r="O545" s="46">
        <v>6.9441372000000001E-2</v>
      </c>
      <c r="P545" s="46">
        <v>0</v>
      </c>
      <c r="Q545" s="46">
        <f t="shared" si="139"/>
        <v>6.9441372000000001E-2</v>
      </c>
      <c r="R545" s="46">
        <f t="shared" si="140"/>
        <v>0</v>
      </c>
      <c r="S545" s="86">
        <v>0</v>
      </c>
      <c r="T545" s="30" t="s">
        <v>32</v>
      </c>
      <c r="W545" s="3"/>
      <c r="X545" s="3"/>
      <c r="Y545" s="3"/>
      <c r="Z545" s="3"/>
      <c r="AD545" s="1"/>
      <c r="AE545" s="1"/>
    </row>
    <row r="546" spans="1:31" ht="31.5" customHeight="1" x14ac:dyDescent="0.25">
      <c r="A546" s="28" t="s">
        <v>1081</v>
      </c>
      <c r="B546" s="36" t="s">
        <v>1114</v>
      </c>
      <c r="C546" s="48" t="s">
        <v>1115</v>
      </c>
      <c r="D546" s="46">
        <v>0.54777240000000005</v>
      </c>
      <c r="E546" s="40">
        <v>0</v>
      </c>
      <c r="F546" s="46">
        <f t="shared" si="137"/>
        <v>0.54777240000000005</v>
      </c>
      <c r="G546" s="46">
        <f t="shared" si="138"/>
        <v>0.54777240000000005</v>
      </c>
      <c r="H546" s="46">
        <f t="shared" si="136"/>
        <v>0</v>
      </c>
      <c r="I546" s="46">
        <v>0</v>
      </c>
      <c r="J546" s="46">
        <v>0</v>
      </c>
      <c r="K546" s="40">
        <v>0</v>
      </c>
      <c r="L546" s="46">
        <v>0</v>
      </c>
      <c r="M546" s="46">
        <v>0</v>
      </c>
      <c r="N546" s="46">
        <v>0</v>
      </c>
      <c r="O546" s="46">
        <v>0.54777240000000005</v>
      </c>
      <c r="P546" s="46">
        <v>0</v>
      </c>
      <c r="Q546" s="46">
        <f t="shared" si="139"/>
        <v>0.54777240000000005</v>
      </c>
      <c r="R546" s="46">
        <f t="shared" si="140"/>
        <v>0</v>
      </c>
      <c r="S546" s="86">
        <v>0</v>
      </c>
      <c r="T546" s="30" t="s">
        <v>32</v>
      </c>
      <c r="W546" s="3"/>
      <c r="X546" s="3"/>
      <c r="Y546" s="3"/>
      <c r="Z546" s="3"/>
      <c r="AD546" s="1"/>
      <c r="AE546" s="1"/>
    </row>
    <row r="547" spans="1:31" ht="31.5" customHeight="1" x14ac:dyDescent="0.25">
      <c r="A547" s="28" t="s">
        <v>1081</v>
      </c>
      <c r="B547" s="36" t="s">
        <v>1116</v>
      </c>
      <c r="C547" s="48" t="s">
        <v>1117</v>
      </c>
      <c r="D547" s="46">
        <v>0.40775400000000001</v>
      </c>
      <c r="E547" s="40">
        <v>0</v>
      </c>
      <c r="F547" s="46">
        <f t="shared" si="137"/>
        <v>0.40775400000000001</v>
      </c>
      <c r="G547" s="46">
        <f t="shared" si="138"/>
        <v>0.40775400000000001</v>
      </c>
      <c r="H547" s="46">
        <f t="shared" si="136"/>
        <v>0</v>
      </c>
      <c r="I547" s="46">
        <v>0</v>
      </c>
      <c r="J547" s="46">
        <v>0</v>
      </c>
      <c r="K547" s="40">
        <v>0</v>
      </c>
      <c r="L547" s="46">
        <v>0</v>
      </c>
      <c r="M547" s="46">
        <v>0</v>
      </c>
      <c r="N547" s="46">
        <v>0</v>
      </c>
      <c r="O547" s="46">
        <v>0.40775400000000001</v>
      </c>
      <c r="P547" s="46">
        <v>0</v>
      </c>
      <c r="Q547" s="46">
        <f t="shared" si="139"/>
        <v>0.40775400000000001</v>
      </c>
      <c r="R547" s="46">
        <f t="shared" si="140"/>
        <v>0</v>
      </c>
      <c r="S547" s="86">
        <v>0</v>
      </c>
      <c r="T547" s="30" t="s">
        <v>32</v>
      </c>
      <c r="W547" s="3"/>
      <c r="X547" s="3"/>
      <c r="Y547" s="3"/>
      <c r="Z547" s="3"/>
      <c r="AD547" s="1"/>
      <c r="AE547" s="1"/>
    </row>
    <row r="548" spans="1:31" ht="47.25" customHeight="1" x14ac:dyDescent="0.25">
      <c r="A548" s="28" t="s">
        <v>1081</v>
      </c>
      <c r="B548" s="36" t="s">
        <v>1118</v>
      </c>
      <c r="C548" s="48" t="s">
        <v>1119</v>
      </c>
      <c r="D548" s="46">
        <v>0.11650440000000001</v>
      </c>
      <c r="E548" s="40">
        <v>0</v>
      </c>
      <c r="F548" s="46">
        <f t="shared" si="137"/>
        <v>0.11650440000000001</v>
      </c>
      <c r="G548" s="46">
        <f t="shared" si="138"/>
        <v>0.11650439999999999</v>
      </c>
      <c r="H548" s="46">
        <f t="shared" si="136"/>
        <v>0</v>
      </c>
      <c r="I548" s="46">
        <v>0</v>
      </c>
      <c r="J548" s="46">
        <v>0</v>
      </c>
      <c r="K548" s="40">
        <v>0</v>
      </c>
      <c r="L548" s="46">
        <v>0</v>
      </c>
      <c r="M548" s="46">
        <v>0</v>
      </c>
      <c r="N548" s="46">
        <v>0</v>
      </c>
      <c r="O548" s="46">
        <v>0.11650439999999999</v>
      </c>
      <c r="P548" s="46">
        <v>0</v>
      </c>
      <c r="Q548" s="46">
        <f t="shared" si="139"/>
        <v>0.11650440000000001</v>
      </c>
      <c r="R548" s="46">
        <f t="shared" si="140"/>
        <v>0</v>
      </c>
      <c r="S548" s="86">
        <v>0</v>
      </c>
      <c r="T548" s="30" t="s">
        <v>32</v>
      </c>
      <c r="W548" s="3"/>
      <c r="X548" s="3"/>
      <c r="Y548" s="3"/>
      <c r="Z548" s="3"/>
      <c r="AD548" s="1"/>
      <c r="AE548" s="1"/>
    </row>
    <row r="549" spans="1:31" ht="31.5" customHeight="1" x14ac:dyDescent="0.25">
      <c r="A549" s="28" t="s">
        <v>1081</v>
      </c>
      <c r="B549" s="36" t="s">
        <v>1120</v>
      </c>
      <c r="C549" s="48" t="s">
        <v>1121</v>
      </c>
      <c r="D549" s="46">
        <v>0.2282748</v>
      </c>
      <c r="E549" s="40">
        <v>0</v>
      </c>
      <c r="F549" s="46">
        <f t="shared" si="137"/>
        <v>0.2282748</v>
      </c>
      <c r="G549" s="46">
        <f t="shared" si="138"/>
        <v>0.2282748</v>
      </c>
      <c r="H549" s="46">
        <f t="shared" si="136"/>
        <v>0</v>
      </c>
      <c r="I549" s="46">
        <v>0</v>
      </c>
      <c r="J549" s="46">
        <v>0</v>
      </c>
      <c r="K549" s="40">
        <v>0</v>
      </c>
      <c r="L549" s="46">
        <v>0</v>
      </c>
      <c r="M549" s="46">
        <v>0</v>
      </c>
      <c r="N549" s="46">
        <v>0</v>
      </c>
      <c r="O549" s="46">
        <v>0.2282748</v>
      </c>
      <c r="P549" s="46">
        <v>0</v>
      </c>
      <c r="Q549" s="46">
        <f t="shared" si="139"/>
        <v>0.2282748</v>
      </c>
      <c r="R549" s="46">
        <f t="shared" si="140"/>
        <v>0</v>
      </c>
      <c r="S549" s="86">
        <v>0</v>
      </c>
      <c r="T549" s="30" t="s">
        <v>32</v>
      </c>
      <c r="W549" s="3"/>
      <c r="X549" s="3"/>
      <c r="Y549" s="3"/>
      <c r="Z549" s="3"/>
      <c r="AD549" s="1"/>
      <c r="AE549" s="1"/>
    </row>
    <row r="550" spans="1:31" ht="47.25" customHeight="1" x14ac:dyDescent="0.25">
      <c r="A550" s="28" t="s">
        <v>1081</v>
      </c>
      <c r="B550" s="36" t="s">
        <v>1122</v>
      </c>
      <c r="C550" s="48" t="s">
        <v>1123</v>
      </c>
      <c r="D550" s="46">
        <v>1.1140068000000001</v>
      </c>
      <c r="E550" s="40">
        <v>0</v>
      </c>
      <c r="F550" s="46">
        <f t="shared" si="137"/>
        <v>1.1140068000000001</v>
      </c>
      <c r="G550" s="46">
        <f t="shared" si="138"/>
        <v>1.1140068000000001</v>
      </c>
      <c r="H550" s="46">
        <f t="shared" si="136"/>
        <v>0</v>
      </c>
      <c r="I550" s="46">
        <v>0</v>
      </c>
      <c r="J550" s="46">
        <v>0</v>
      </c>
      <c r="K550" s="40">
        <v>0</v>
      </c>
      <c r="L550" s="46">
        <v>0</v>
      </c>
      <c r="M550" s="46">
        <v>0</v>
      </c>
      <c r="N550" s="46">
        <v>0</v>
      </c>
      <c r="O550" s="46">
        <v>1.1140068000000001</v>
      </c>
      <c r="P550" s="46">
        <v>0</v>
      </c>
      <c r="Q550" s="46">
        <f t="shared" si="139"/>
        <v>1.1140068000000001</v>
      </c>
      <c r="R550" s="46">
        <f t="shared" si="140"/>
        <v>0</v>
      </c>
      <c r="S550" s="86">
        <v>0</v>
      </c>
      <c r="T550" s="30" t="s">
        <v>32</v>
      </c>
      <c r="W550" s="3"/>
      <c r="X550" s="3"/>
      <c r="Y550" s="3"/>
      <c r="Z550" s="3"/>
      <c r="AD550" s="1"/>
      <c r="AE550" s="1"/>
    </row>
    <row r="551" spans="1:31" ht="31.5" customHeight="1" x14ac:dyDescent="0.25">
      <c r="A551" s="28" t="s">
        <v>1081</v>
      </c>
      <c r="B551" s="36" t="s">
        <v>1124</v>
      </c>
      <c r="C551" s="48" t="s">
        <v>1125</v>
      </c>
      <c r="D551" s="46">
        <v>0.35519039999999996</v>
      </c>
      <c r="E551" s="40">
        <v>0</v>
      </c>
      <c r="F551" s="46">
        <f t="shared" si="137"/>
        <v>0.35519039999999996</v>
      </c>
      <c r="G551" s="46">
        <f t="shared" si="138"/>
        <v>0.35519039999999996</v>
      </c>
      <c r="H551" s="46">
        <f t="shared" si="136"/>
        <v>0.57403887999999992</v>
      </c>
      <c r="I551" s="46">
        <v>0</v>
      </c>
      <c r="J551" s="46">
        <v>0.57403887999999992</v>
      </c>
      <c r="K551" s="40">
        <v>0</v>
      </c>
      <c r="L551" s="46">
        <v>0</v>
      </c>
      <c r="M551" s="46">
        <v>0</v>
      </c>
      <c r="N551" s="46">
        <v>0</v>
      </c>
      <c r="O551" s="46">
        <v>0.35519039999999996</v>
      </c>
      <c r="P551" s="46">
        <v>0</v>
      </c>
      <c r="Q551" s="46">
        <f t="shared" si="139"/>
        <v>-0.21884847999999996</v>
      </c>
      <c r="R551" s="46">
        <f t="shared" si="140"/>
        <v>0.57403887999999992</v>
      </c>
      <c r="S551" s="86">
        <v>1</v>
      </c>
      <c r="T551" s="30" t="s">
        <v>32</v>
      </c>
      <c r="W551" s="3"/>
      <c r="X551" s="3"/>
      <c r="Y551" s="3"/>
      <c r="Z551" s="3"/>
      <c r="AD551" s="1"/>
      <c r="AE551" s="1"/>
    </row>
    <row r="552" spans="1:31" ht="47.25" customHeight="1" x14ac:dyDescent="0.25">
      <c r="A552" s="28" t="s">
        <v>1081</v>
      </c>
      <c r="B552" s="36" t="s">
        <v>1126</v>
      </c>
      <c r="C552" s="48" t="s">
        <v>1127</v>
      </c>
      <c r="D552" s="46">
        <v>9.7354799999999991E-2</v>
      </c>
      <c r="E552" s="40">
        <v>0</v>
      </c>
      <c r="F552" s="46">
        <f t="shared" si="137"/>
        <v>9.7354799999999991E-2</v>
      </c>
      <c r="G552" s="46">
        <f t="shared" si="138"/>
        <v>9.7354799999999991E-2</v>
      </c>
      <c r="H552" s="46">
        <f t="shared" si="136"/>
        <v>0.12432661</v>
      </c>
      <c r="I552" s="46">
        <v>0</v>
      </c>
      <c r="J552" s="46">
        <v>0.12432661</v>
      </c>
      <c r="K552" s="40">
        <v>0</v>
      </c>
      <c r="L552" s="46">
        <v>0</v>
      </c>
      <c r="M552" s="46">
        <v>0</v>
      </c>
      <c r="N552" s="46">
        <v>0</v>
      </c>
      <c r="O552" s="46">
        <v>9.7354799999999991E-2</v>
      </c>
      <c r="P552" s="46">
        <v>0</v>
      </c>
      <c r="Q552" s="46">
        <f t="shared" si="139"/>
        <v>-2.6971810000000013E-2</v>
      </c>
      <c r="R552" s="46">
        <f t="shared" si="140"/>
        <v>0.12432661</v>
      </c>
      <c r="S552" s="86">
        <v>1</v>
      </c>
      <c r="T552" s="30" t="s">
        <v>1101</v>
      </c>
      <c r="W552" s="3"/>
      <c r="X552" s="3"/>
      <c r="Y552" s="3"/>
      <c r="Z552" s="3"/>
      <c r="AD552" s="1"/>
      <c r="AE552" s="1"/>
    </row>
    <row r="553" spans="1:31" ht="63" customHeight="1" x14ac:dyDescent="0.25">
      <c r="A553" s="28" t="s">
        <v>1081</v>
      </c>
      <c r="B553" s="36" t="s">
        <v>1128</v>
      </c>
      <c r="C553" s="48" t="s">
        <v>1129</v>
      </c>
      <c r="D553" s="46">
        <v>1.9805795999999998</v>
      </c>
      <c r="E553" s="40">
        <v>0</v>
      </c>
      <c r="F553" s="46">
        <f t="shared" si="137"/>
        <v>1.9805795999999998</v>
      </c>
      <c r="G553" s="46">
        <f t="shared" si="138"/>
        <v>1.9805795999999998</v>
      </c>
      <c r="H553" s="46">
        <f t="shared" si="136"/>
        <v>2.3800859999999999</v>
      </c>
      <c r="I553" s="46">
        <v>0</v>
      </c>
      <c r="J553" s="46">
        <v>0</v>
      </c>
      <c r="K553" s="40">
        <v>0</v>
      </c>
      <c r="L553" s="46">
        <v>2.3800859999999999</v>
      </c>
      <c r="M553" s="46">
        <v>0</v>
      </c>
      <c r="N553" s="46">
        <v>0</v>
      </c>
      <c r="O553" s="46">
        <v>1.9805795999999998</v>
      </c>
      <c r="P553" s="46">
        <v>0</v>
      </c>
      <c r="Q553" s="46">
        <f t="shared" si="139"/>
        <v>-0.39950640000000015</v>
      </c>
      <c r="R553" s="46">
        <f t="shared" si="140"/>
        <v>2.3800859999999999</v>
      </c>
      <c r="S553" s="86">
        <v>1</v>
      </c>
      <c r="T553" s="30" t="s">
        <v>1130</v>
      </c>
      <c r="W553" s="3"/>
      <c r="X553" s="3"/>
      <c r="Y553" s="3"/>
      <c r="Z553" s="3"/>
      <c r="AD553" s="1"/>
      <c r="AE553" s="1"/>
    </row>
    <row r="554" spans="1:31" ht="47.25" customHeight="1" x14ac:dyDescent="0.25">
      <c r="A554" s="28" t="s">
        <v>1081</v>
      </c>
      <c r="B554" s="36" t="s">
        <v>1131</v>
      </c>
      <c r="C554" s="48" t="s">
        <v>1132</v>
      </c>
      <c r="D554" s="46">
        <v>0.18543713999999997</v>
      </c>
      <c r="E554" s="40">
        <v>0</v>
      </c>
      <c r="F554" s="46">
        <f t="shared" si="137"/>
        <v>0.18543713999999997</v>
      </c>
      <c r="G554" s="46">
        <f t="shared" si="138"/>
        <v>0.18543713999999997</v>
      </c>
      <c r="H554" s="46">
        <f t="shared" si="136"/>
        <v>0</v>
      </c>
      <c r="I554" s="46">
        <v>0</v>
      </c>
      <c r="J554" s="46">
        <v>0</v>
      </c>
      <c r="K554" s="40">
        <v>0</v>
      </c>
      <c r="L554" s="46">
        <v>0</v>
      </c>
      <c r="M554" s="46">
        <v>0</v>
      </c>
      <c r="N554" s="46">
        <v>0</v>
      </c>
      <c r="O554" s="46">
        <v>0.18543713999999997</v>
      </c>
      <c r="P554" s="46">
        <v>0</v>
      </c>
      <c r="Q554" s="46">
        <f t="shared" si="139"/>
        <v>0.18543713999999997</v>
      </c>
      <c r="R554" s="46">
        <f t="shared" si="140"/>
        <v>0</v>
      </c>
      <c r="S554" s="86">
        <v>0</v>
      </c>
      <c r="T554" s="30" t="s">
        <v>32</v>
      </c>
      <c r="W554" s="3"/>
      <c r="X554" s="3"/>
      <c r="Y554" s="3"/>
      <c r="Z554" s="3"/>
      <c r="AD554" s="1"/>
      <c r="AE554" s="1"/>
    </row>
    <row r="555" spans="1:31" ht="47.25" customHeight="1" x14ac:dyDescent="0.25">
      <c r="A555" s="28" t="s">
        <v>1081</v>
      </c>
      <c r="B555" s="36" t="s">
        <v>1133</v>
      </c>
      <c r="C555" s="48" t="s">
        <v>1134</v>
      </c>
      <c r="D555" s="46">
        <v>0.1980576</v>
      </c>
      <c r="E555" s="40">
        <v>0</v>
      </c>
      <c r="F555" s="46">
        <f t="shared" si="137"/>
        <v>0.1980576</v>
      </c>
      <c r="G555" s="46">
        <f t="shared" si="138"/>
        <v>0.1980576</v>
      </c>
      <c r="H555" s="46">
        <f t="shared" si="136"/>
        <v>0.25688159999999999</v>
      </c>
      <c r="I555" s="46">
        <v>0</v>
      </c>
      <c r="J555" s="46">
        <v>0</v>
      </c>
      <c r="K555" s="40">
        <v>0</v>
      </c>
      <c r="L555" s="46">
        <v>0.25688159999999999</v>
      </c>
      <c r="M555" s="46">
        <v>0</v>
      </c>
      <c r="N555" s="46">
        <v>0</v>
      </c>
      <c r="O555" s="46">
        <v>0.1980576</v>
      </c>
      <c r="P555" s="46">
        <v>0</v>
      </c>
      <c r="Q555" s="46">
        <f t="shared" si="139"/>
        <v>-5.8823999999999987E-2</v>
      </c>
      <c r="R555" s="46">
        <f t="shared" si="140"/>
        <v>0.25688159999999999</v>
      </c>
      <c r="S555" s="86">
        <v>1</v>
      </c>
      <c r="T555" s="30" t="s">
        <v>1130</v>
      </c>
      <c r="W555" s="3"/>
      <c r="X555" s="3"/>
      <c r="Y555" s="3"/>
      <c r="Z555" s="3"/>
      <c r="AD555" s="1"/>
      <c r="AE555" s="1"/>
    </row>
    <row r="556" spans="1:31" ht="63" customHeight="1" x14ac:dyDescent="0.25">
      <c r="A556" s="28" t="s">
        <v>1081</v>
      </c>
      <c r="B556" s="36" t="s">
        <v>1135</v>
      </c>
      <c r="C556" s="39" t="s">
        <v>1136</v>
      </c>
      <c r="D556" s="46">
        <v>0.10378944</v>
      </c>
      <c r="E556" s="40">
        <v>0</v>
      </c>
      <c r="F556" s="46">
        <f t="shared" si="137"/>
        <v>0.10378944</v>
      </c>
      <c r="G556" s="46">
        <f t="shared" si="138"/>
        <v>0.10378944</v>
      </c>
      <c r="H556" s="46">
        <f t="shared" si="136"/>
        <v>0.23111551</v>
      </c>
      <c r="I556" s="46">
        <v>0</v>
      </c>
      <c r="J556" s="46">
        <v>0.23111551</v>
      </c>
      <c r="K556" s="40">
        <v>0</v>
      </c>
      <c r="L556" s="46">
        <v>0</v>
      </c>
      <c r="M556" s="46">
        <v>0</v>
      </c>
      <c r="N556" s="46">
        <v>0</v>
      </c>
      <c r="O556" s="46">
        <v>0.10378944</v>
      </c>
      <c r="P556" s="46">
        <v>0</v>
      </c>
      <c r="Q556" s="46">
        <f t="shared" si="139"/>
        <v>-0.12732607000000001</v>
      </c>
      <c r="R556" s="46">
        <f t="shared" si="140"/>
        <v>0.23111551</v>
      </c>
      <c r="S556" s="86">
        <v>1</v>
      </c>
      <c r="T556" s="30" t="s">
        <v>1101</v>
      </c>
      <c r="W556" s="3"/>
      <c r="X556" s="3"/>
      <c r="Y556" s="3"/>
      <c r="Z556" s="3"/>
      <c r="AD556" s="1"/>
      <c r="AE556" s="1"/>
    </row>
    <row r="557" spans="1:31" ht="63" customHeight="1" x14ac:dyDescent="0.25">
      <c r="A557" s="28" t="s">
        <v>1081</v>
      </c>
      <c r="B557" s="36" t="s">
        <v>1137</v>
      </c>
      <c r="C557" s="39" t="s">
        <v>1138</v>
      </c>
      <c r="D557" s="46">
        <v>0.62213039999999997</v>
      </c>
      <c r="E557" s="40">
        <v>0</v>
      </c>
      <c r="F557" s="46">
        <f t="shared" si="137"/>
        <v>0.62213039999999997</v>
      </c>
      <c r="G557" s="46">
        <f t="shared" si="138"/>
        <v>0.62213039999999997</v>
      </c>
      <c r="H557" s="46">
        <f t="shared" si="136"/>
        <v>0.81240599999999996</v>
      </c>
      <c r="I557" s="46">
        <v>0</v>
      </c>
      <c r="J557" s="46">
        <v>0.81240599999999996</v>
      </c>
      <c r="K557" s="40">
        <v>0</v>
      </c>
      <c r="L557" s="46">
        <v>0</v>
      </c>
      <c r="M557" s="46">
        <v>0</v>
      </c>
      <c r="N557" s="46">
        <v>0</v>
      </c>
      <c r="O557" s="46">
        <v>0.62213039999999997</v>
      </c>
      <c r="P557" s="46">
        <v>0</v>
      </c>
      <c r="Q557" s="46">
        <f t="shared" si="139"/>
        <v>-0.19027559999999999</v>
      </c>
      <c r="R557" s="46">
        <f t="shared" si="140"/>
        <v>0.81240599999999996</v>
      </c>
      <c r="S557" s="86">
        <v>1</v>
      </c>
      <c r="T557" s="30" t="s">
        <v>1101</v>
      </c>
      <c r="W557" s="3"/>
      <c r="X557" s="3"/>
      <c r="Y557" s="3"/>
      <c r="Z557" s="3"/>
      <c r="AD557" s="1"/>
      <c r="AE557" s="1"/>
    </row>
    <row r="558" spans="1:31" ht="47.25" customHeight="1" x14ac:dyDescent="0.25">
      <c r="A558" s="28" t="s">
        <v>1081</v>
      </c>
      <c r="B558" s="36" t="s">
        <v>1139</v>
      </c>
      <c r="C558" s="39" t="s">
        <v>1140</v>
      </c>
      <c r="D558" s="46">
        <v>0.69902879999999989</v>
      </c>
      <c r="E558" s="40">
        <v>0</v>
      </c>
      <c r="F558" s="46">
        <f t="shared" si="137"/>
        <v>0.69902879999999989</v>
      </c>
      <c r="G558" s="46">
        <f t="shared" si="138"/>
        <v>0.69902879999999989</v>
      </c>
      <c r="H558" s="46">
        <f t="shared" si="136"/>
        <v>1.01359176</v>
      </c>
      <c r="I558" s="46">
        <v>0</v>
      </c>
      <c r="J558" s="46">
        <v>1.01359176</v>
      </c>
      <c r="K558" s="40">
        <v>0</v>
      </c>
      <c r="L558" s="46">
        <v>0</v>
      </c>
      <c r="M558" s="46">
        <v>0</v>
      </c>
      <c r="N558" s="46">
        <v>0</v>
      </c>
      <c r="O558" s="46">
        <v>0.69902879999999989</v>
      </c>
      <c r="P558" s="46">
        <v>0</v>
      </c>
      <c r="Q558" s="46">
        <f t="shared" si="139"/>
        <v>-0.31456296000000006</v>
      </c>
      <c r="R558" s="46">
        <f t="shared" si="140"/>
        <v>1.01359176</v>
      </c>
      <c r="S558" s="86">
        <v>1</v>
      </c>
      <c r="T558" s="30" t="s">
        <v>1141</v>
      </c>
      <c r="W558" s="3"/>
      <c r="X558" s="3"/>
      <c r="Y558" s="3"/>
      <c r="Z558" s="3"/>
      <c r="AD558" s="1"/>
      <c r="AE558" s="1"/>
    </row>
    <row r="559" spans="1:31" ht="31.5" customHeight="1" x14ac:dyDescent="0.25">
      <c r="A559" s="28" t="s">
        <v>1081</v>
      </c>
      <c r="B559" s="36" t="s">
        <v>1142</v>
      </c>
      <c r="C559" s="39" t="s">
        <v>1143</v>
      </c>
      <c r="D559" s="46">
        <v>0.12684480000000001</v>
      </c>
      <c r="E559" s="40">
        <v>0</v>
      </c>
      <c r="F559" s="46">
        <f t="shared" si="137"/>
        <v>0.12684480000000001</v>
      </c>
      <c r="G559" s="46">
        <f t="shared" si="138"/>
        <v>0.12684480000000001</v>
      </c>
      <c r="H559" s="46">
        <f t="shared" si="136"/>
        <v>0.1823304</v>
      </c>
      <c r="I559" s="46">
        <v>0</v>
      </c>
      <c r="J559" s="46">
        <v>0</v>
      </c>
      <c r="K559" s="40">
        <v>0</v>
      </c>
      <c r="L559" s="46">
        <v>0.1823304</v>
      </c>
      <c r="M559" s="46">
        <v>0</v>
      </c>
      <c r="N559" s="46">
        <v>0</v>
      </c>
      <c r="O559" s="46">
        <v>0.12684480000000001</v>
      </c>
      <c r="P559" s="46">
        <v>0</v>
      </c>
      <c r="Q559" s="46">
        <f t="shared" si="139"/>
        <v>-5.5485599999999996E-2</v>
      </c>
      <c r="R559" s="46">
        <f t="shared" si="140"/>
        <v>0.1823304</v>
      </c>
      <c r="S559" s="86">
        <v>1</v>
      </c>
      <c r="T559" s="30" t="s">
        <v>1130</v>
      </c>
      <c r="W559" s="3"/>
      <c r="X559" s="3"/>
      <c r="Y559" s="3"/>
      <c r="Z559" s="3"/>
      <c r="AD559" s="1"/>
      <c r="AE559" s="1"/>
    </row>
    <row r="560" spans="1:31" ht="31.5" customHeight="1" x14ac:dyDescent="0.25">
      <c r="A560" s="28" t="s">
        <v>1081</v>
      </c>
      <c r="B560" s="36" t="s">
        <v>1144</v>
      </c>
      <c r="C560" s="48" t="s">
        <v>1145</v>
      </c>
      <c r="D560" s="46">
        <v>1.2233015999999999</v>
      </c>
      <c r="E560" s="40">
        <v>0</v>
      </c>
      <c r="F560" s="46">
        <f t="shared" si="137"/>
        <v>1.2233015999999999</v>
      </c>
      <c r="G560" s="46">
        <f t="shared" si="138"/>
        <v>1.2233015999999999</v>
      </c>
      <c r="H560" s="46">
        <f t="shared" si="136"/>
        <v>1.85</v>
      </c>
      <c r="I560" s="46">
        <v>0</v>
      </c>
      <c r="J560" s="46">
        <v>0</v>
      </c>
      <c r="K560" s="40">
        <v>0</v>
      </c>
      <c r="L560" s="46">
        <v>1.85</v>
      </c>
      <c r="M560" s="46">
        <v>0</v>
      </c>
      <c r="N560" s="46">
        <v>0</v>
      </c>
      <c r="O560" s="46">
        <v>1.2233015999999999</v>
      </c>
      <c r="P560" s="46">
        <v>0</v>
      </c>
      <c r="Q560" s="46">
        <f t="shared" si="139"/>
        <v>-0.62669840000000021</v>
      </c>
      <c r="R560" s="46">
        <f t="shared" si="140"/>
        <v>1.85</v>
      </c>
      <c r="S560" s="86">
        <v>1</v>
      </c>
      <c r="T560" s="30" t="s">
        <v>1130</v>
      </c>
      <c r="W560" s="3"/>
      <c r="X560" s="3"/>
      <c r="Y560" s="3"/>
      <c r="Z560" s="3"/>
      <c r="AD560" s="1"/>
      <c r="AE560" s="1"/>
    </row>
    <row r="561" spans="1:31" ht="29.25" customHeight="1" x14ac:dyDescent="0.25">
      <c r="A561" s="28" t="s">
        <v>1081</v>
      </c>
      <c r="B561" s="36" t="s">
        <v>1146</v>
      </c>
      <c r="C561" s="48" t="s">
        <v>1147</v>
      </c>
      <c r="D561" s="85" t="s">
        <v>32</v>
      </c>
      <c r="E561" s="85" t="s">
        <v>32</v>
      </c>
      <c r="F561" s="85" t="s">
        <v>32</v>
      </c>
      <c r="G561" s="85" t="s">
        <v>32</v>
      </c>
      <c r="H561" s="46">
        <f t="shared" si="136"/>
        <v>0.11600000000000001</v>
      </c>
      <c r="I561" s="46" t="s">
        <v>32</v>
      </c>
      <c r="J561" s="46">
        <v>0.11600000000000001</v>
      </c>
      <c r="K561" s="46" t="s">
        <v>32</v>
      </c>
      <c r="L561" s="46">
        <v>0</v>
      </c>
      <c r="M561" s="46" t="s">
        <v>32</v>
      </c>
      <c r="N561" s="46">
        <v>0</v>
      </c>
      <c r="O561" s="46" t="s">
        <v>32</v>
      </c>
      <c r="P561" s="46">
        <v>0</v>
      </c>
      <c r="Q561" s="46" t="s">
        <v>32</v>
      </c>
      <c r="R561" s="46" t="s">
        <v>32</v>
      </c>
      <c r="S561" s="46" t="s">
        <v>32</v>
      </c>
      <c r="T561" s="46" t="s">
        <v>75</v>
      </c>
      <c r="W561" s="3"/>
      <c r="X561" s="3"/>
      <c r="Y561" s="3"/>
      <c r="Z561" s="3"/>
      <c r="AD561" s="1"/>
      <c r="AE561" s="1"/>
    </row>
    <row r="562" spans="1:31" ht="31.5" customHeight="1" x14ac:dyDescent="0.25">
      <c r="A562" s="28" t="s">
        <v>1081</v>
      </c>
      <c r="B562" s="36" t="s">
        <v>1148</v>
      </c>
      <c r="C562" s="48" t="s">
        <v>1149</v>
      </c>
      <c r="D562" s="46">
        <v>0.21557280000000001</v>
      </c>
      <c r="E562" s="40">
        <v>0</v>
      </c>
      <c r="F562" s="46">
        <f t="shared" ref="F562:F574" si="141">D562-E562</f>
        <v>0.21557280000000001</v>
      </c>
      <c r="G562" s="46">
        <f t="shared" ref="G562:G574" si="142">I562+K562+M562+O562</f>
        <v>0.21557280000000001</v>
      </c>
      <c r="H562" s="46">
        <f t="shared" si="136"/>
        <v>0</v>
      </c>
      <c r="I562" s="46">
        <v>0</v>
      </c>
      <c r="J562" s="46">
        <v>0</v>
      </c>
      <c r="K562" s="40">
        <v>0</v>
      </c>
      <c r="L562" s="46">
        <v>0</v>
      </c>
      <c r="M562" s="46">
        <v>0</v>
      </c>
      <c r="N562" s="46">
        <v>0</v>
      </c>
      <c r="O562" s="46">
        <v>0.21557280000000001</v>
      </c>
      <c r="P562" s="46">
        <v>0</v>
      </c>
      <c r="Q562" s="46">
        <f t="shared" ref="Q562:Q574" si="143">F562-H562</f>
        <v>0.21557280000000001</v>
      </c>
      <c r="R562" s="46">
        <f t="shared" ref="R562:R574" si="144">H562-(I562+K562)</f>
        <v>0</v>
      </c>
      <c r="S562" s="86">
        <v>0</v>
      </c>
      <c r="T562" s="30" t="s">
        <v>32</v>
      </c>
      <c r="W562" s="3"/>
      <c r="X562" s="3"/>
      <c r="Y562" s="3"/>
      <c r="Z562" s="3"/>
      <c r="AD562" s="1"/>
      <c r="AE562" s="1"/>
    </row>
    <row r="563" spans="1:31" ht="31.5" customHeight="1" x14ac:dyDescent="0.25">
      <c r="A563" s="28" t="s">
        <v>1081</v>
      </c>
      <c r="B563" s="36" t="s">
        <v>1150</v>
      </c>
      <c r="C563" s="39" t="s">
        <v>1151</v>
      </c>
      <c r="D563" s="46">
        <v>0.18145440000000002</v>
      </c>
      <c r="E563" s="40">
        <v>0</v>
      </c>
      <c r="F563" s="46">
        <f t="shared" si="141"/>
        <v>0.18145440000000002</v>
      </c>
      <c r="G563" s="46">
        <f t="shared" si="142"/>
        <v>0.18145440000000002</v>
      </c>
      <c r="H563" s="46">
        <f t="shared" si="136"/>
        <v>0</v>
      </c>
      <c r="I563" s="46">
        <v>0</v>
      </c>
      <c r="J563" s="46">
        <v>0</v>
      </c>
      <c r="K563" s="40">
        <v>0</v>
      </c>
      <c r="L563" s="46">
        <v>0</v>
      </c>
      <c r="M563" s="46">
        <v>0</v>
      </c>
      <c r="N563" s="46">
        <v>0</v>
      </c>
      <c r="O563" s="46">
        <v>0.18145440000000002</v>
      </c>
      <c r="P563" s="46">
        <v>0</v>
      </c>
      <c r="Q563" s="46">
        <f t="shared" si="143"/>
        <v>0.18145440000000002</v>
      </c>
      <c r="R563" s="46">
        <f t="shared" si="144"/>
        <v>0</v>
      </c>
      <c r="S563" s="86">
        <v>0</v>
      </c>
      <c r="T563" s="30" t="s">
        <v>32</v>
      </c>
      <c r="W563" s="3"/>
      <c r="X563" s="3"/>
      <c r="Y563" s="3"/>
      <c r="Z563" s="3"/>
      <c r="AD563" s="1"/>
      <c r="AE563" s="1"/>
    </row>
    <row r="564" spans="1:31" ht="31.5" customHeight="1" x14ac:dyDescent="0.25">
      <c r="A564" s="28" t="s">
        <v>1081</v>
      </c>
      <c r="B564" s="36" t="s">
        <v>1152</v>
      </c>
      <c r="C564" s="39" t="s">
        <v>1153</v>
      </c>
      <c r="D564" s="46">
        <v>9.2745599999999997E-2</v>
      </c>
      <c r="E564" s="46">
        <v>0</v>
      </c>
      <c r="F564" s="46">
        <f t="shared" si="141"/>
        <v>9.2745599999999997E-2</v>
      </c>
      <c r="G564" s="46">
        <f t="shared" si="142"/>
        <v>9.2745599999999997E-2</v>
      </c>
      <c r="H564" s="46">
        <f t="shared" si="136"/>
        <v>0</v>
      </c>
      <c r="I564" s="46">
        <v>0</v>
      </c>
      <c r="J564" s="46">
        <v>0</v>
      </c>
      <c r="K564" s="40">
        <v>0</v>
      </c>
      <c r="L564" s="46">
        <v>0</v>
      </c>
      <c r="M564" s="46">
        <v>0</v>
      </c>
      <c r="N564" s="46">
        <v>0</v>
      </c>
      <c r="O564" s="46">
        <v>9.2745599999999997E-2</v>
      </c>
      <c r="P564" s="46">
        <v>0</v>
      </c>
      <c r="Q564" s="46">
        <f t="shared" si="143"/>
        <v>9.2745599999999997E-2</v>
      </c>
      <c r="R564" s="46">
        <f t="shared" si="144"/>
        <v>0</v>
      </c>
      <c r="S564" s="86">
        <v>0</v>
      </c>
      <c r="T564" s="30" t="s">
        <v>32</v>
      </c>
      <c r="W564" s="3"/>
      <c r="X564" s="3"/>
      <c r="Y564" s="3"/>
      <c r="Z564" s="3"/>
      <c r="AD564" s="1"/>
      <c r="AE564" s="1"/>
    </row>
    <row r="565" spans="1:31" ht="31.5" customHeight="1" x14ac:dyDescent="0.25">
      <c r="A565" s="28" t="s">
        <v>1081</v>
      </c>
      <c r="B565" s="36" t="s">
        <v>1154</v>
      </c>
      <c r="C565" s="39" t="s">
        <v>1155</v>
      </c>
      <c r="D565" s="46">
        <v>0.34444439999999998</v>
      </c>
      <c r="E565" s="46">
        <v>0</v>
      </c>
      <c r="F565" s="46">
        <f t="shared" si="141"/>
        <v>0.34444439999999998</v>
      </c>
      <c r="G565" s="46">
        <f t="shared" si="142"/>
        <v>0.34444439999999998</v>
      </c>
      <c r="H565" s="46">
        <f t="shared" si="136"/>
        <v>0</v>
      </c>
      <c r="I565" s="46">
        <v>0</v>
      </c>
      <c r="J565" s="46">
        <v>0</v>
      </c>
      <c r="K565" s="40">
        <v>0</v>
      </c>
      <c r="L565" s="46">
        <v>0</v>
      </c>
      <c r="M565" s="46">
        <v>0</v>
      </c>
      <c r="N565" s="46">
        <v>0</v>
      </c>
      <c r="O565" s="46">
        <v>0.34444439999999998</v>
      </c>
      <c r="P565" s="46">
        <v>0</v>
      </c>
      <c r="Q565" s="46">
        <f t="shared" si="143"/>
        <v>0.34444439999999998</v>
      </c>
      <c r="R565" s="46">
        <f t="shared" si="144"/>
        <v>0</v>
      </c>
      <c r="S565" s="86">
        <v>0</v>
      </c>
      <c r="T565" s="30" t="s">
        <v>32</v>
      </c>
      <c r="W565" s="3"/>
      <c r="X565" s="3"/>
      <c r="Y565" s="3"/>
      <c r="Z565" s="3"/>
      <c r="AD565" s="1"/>
      <c r="AE565" s="1"/>
    </row>
    <row r="566" spans="1:31" ht="31.5" customHeight="1" x14ac:dyDescent="0.25">
      <c r="A566" s="28" t="s">
        <v>1081</v>
      </c>
      <c r="B566" s="36" t="s">
        <v>1156</v>
      </c>
      <c r="C566" s="39" t="s">
        <v>1157</v>
      </c>
      <c r="D566" s="46">
        <v>0.68015760000000003</v>
      </c>
      <c r="E566" s="40">
        <v>0</v>
      </c>
      <c r="F566" s="46">
        <f t="shared" si="141"/>
        <v>0.68015760000000003</v>
      </c>
      <c r="G566" s="46">
        <f t="shared" si="142"/>
        <v>0.68015760000000003</v>
      </c>
      <c r="H566" s="46">
        <f t="shared" si="136"/>
        <v>0</v>
      </c>
      <c r="I566" s="46">
        <v>0</v>
      </c>
      <c r="J566" s="46">
        <v>0</v>
      </c>
      <c r="K566" s="40">
        <v>0</v>
      </c>
      <c r="L566" s="46">
        <v>0</v>
      </c>
      <c r="M566" s="46">
        <v>0</v>
      </c>
      <c r="N566" s="46">
        <v>0</v>
      </c>
      <c r="O566" s="46">
        <v>0.68015760000000003</v>
      </c>
      <c r="P566" s="46">
        <v>0</v>
      </c>
      <c r="Q566" s="46">
        <f t="shared" si="143"/>
        <v>0.68015760000000003</v>
      </c>
      <c r="R566" s="46">
        <f t="shared" si="144"/>
        <v>0</v>
      </c>
      <c r="S566" s="86">
        <v>0</v>
      </c>
      <c r="T566" s="30" t="s">
        <v>32</v>
      </c>
      <c r="W566" s="3"/>
      <c r="X566" s="3"/>
      <c r="Y566" s="3"/>
      <c r="Z566" s="3"/>
      <c r="AD566" s="1"/>
      <c r="AE566" s="1"/>
    </row>
    <row r="567" spans="1:31" ht="31.5" customHeight="1" x14ac:dyDescent="0.25">
      <c r="A567" s="28" t="s">
        <v>1081</v>
      </c>
      <c r="B567" s="36" t="s">
        <v>1158</v>
      </c>
      <c r="C567" s="39" t="s">
        <v>1159</v>
      </c>
      <c r="D567" s="46">
        <v>2.3547996000000002</v>
      </c>
      <c r="E567" s="40">
        <v>0</v>
      </c>
      <c r="F567" s="46">
        <f t="shared" si="141"/>
        <v>2.3547996000000002</v>
      </c>
      <c r="G567" s="46">
        <f t="shared" si="142"/>
        <v>2.3547996000000002</v>
      </c>
      <c r="H567" s="46">
        <f t="shared" si="136"/>
        <v>0</v>
      </c>
      <c r="I567" s="46">
        <v>0</v>
      </c>
      <c r="J567" s="46">
        <v>0</v>
      </c>
      <c r="K567" s="40">
        <v>0</v>
      </c>
      <c r="L567" s="46">
        <v>0</v>
      </c>
      <c r="M567" s="46">
        <v>0</v>
      </c>
      <c r="N567" s="46">
        <v>0</v>
      </c>
      <c r="O567" s="46">
        <v>2.3547996000000002</v>
      </c>
      <c r="P567" s="46">
        <v>0</v>
      </c>
      <c r="Q567" s="46">
        <f t="shared" si="143"/>
        <v>2.3547996000000002</v>
      </c>
      <c r="R567" s="46">
        <f t="shared" si="144"/>
        <v>0</v>
      </c>
      <c r="S567" s="86">
        <v>0</v>
      </c>
      <c r="T567" s="30" t="s">
        <v>32</v>
      </c>
      <c r="W567" s="3"/>
      <c r="X567" s="3"/>
      <c r="Y567" s="3"/>
      <c r="Z567" s="3"/>
      <c r="AD567" s="1"/>
      <c r="AE567" s="1"/>
    </row>
    <row r="568" spans="1:31" ht="47.25" customHeight="1" x14ac:dyDescent="0.25">
      <c r="A568" s="28" t="s">
        <v>1081</v>
      </c>
      <c r="B568" s="36" t="s">
        <v>1160</v>
      </c>
      <c r="C568" s="39" t="s">
        <v>1161</v>
      </c>
      <c r="D568" s="46">
        <v>5.8729957800000001</v>
      </c>
      <c r="E568" s="40">
        <v>0</v>
      </c>
      <c r="F568" s="46">
        <f t="shared" si="141"/>
        <v>5.8729957800000001</v>
      </c>
      <c r="G568" s="46">
        <f t="shared" si="142"/>
        <v>2.8289960399999998</v>
      </c>
      <c r="H568" s="46">
        <f t="shared" si="136"/>
        <v>0</v>
      </c>
      <c r="I568" s="46">
        <v>0</v>
      </c>
      <c r="J568" s="46">
        <v>0</v>
      </c>
      <c r="K568" s="40">
        <v>0</v>
      </c>
      <c r="L568" s="46">
        <v>0</v>
      </c>
      <c r="M568" s="46">
        <v>0</v>
      </c>
      <c r="N568" s="46">
        <v>0</v>
      </c>
      <c r="O568" s="46">
        <v>2.8289960399999998</v>
      </c>
      <c r="P568" s="46">
        <v>0</v>
      </c>
      <c r="Q568" s="46">
        <f t="shared" si="143"/>
        <v>5.8729957800000001</v>
      </c>
      <c r="R568" s="46">
        <f t="shared" si="144"/>
        <v>0</v>
      </c>
      <c r="S568" s="86">
        <v>0</v>
      </c>
      <c r="T568" s="30" t="s">
        <v>32</v>
      </c>
      <c r="W568" s="3"/>
      <c r="X568" s="3"/>
      <c r="Y568" s="3"/>
      <c r="Z568" s="3"/>
      <c r="AD568" s="1"/>
      <c r="AE568" s="1"/>
    </row>
    <row r="569" spans="1:31" ht="44.25" customHeight="1" x14ac:dyDescent="0.25">
      <c r="A569" s="28" t="s">
        <v>1081</v>
      </c>
      <c r="B569" s="36" t="s">
        <v>1162</v>
      </c>
      <c r="C569" s="39" t="s">
        <v>1163</v>
      </c>
      <c r="D569" s="46">
        <v>1.0952412</v>
      </c>
      <c r="E569" s="40">
        <v>0</v>
      </c>
      <c r="F569" s="46">
        <f t="shared" si="141"/>
        <v>1.0952412</v>
      </c>
      <c r="G569" s="46">
        <f t="shared" si="142"/>
        <v>1.0952412</v>
      </c>
      <c r="H569" s="46">
        <f t="shared" si="136"/>
        <v>1.008</v>
      </c>
      <c r="I569" s="46">
        <v>0</v>
      </c>
      <c r="J569" s="46">
        <v>0</v>
      </c>
      <c r="K569" s="40">
        <v>0</v>
      </c>
      <c r="L569" s="46">
        <v>1.008</v>
      </c>
      <c r="M569" s="46">
        <v>0</v>
      </c>
      <c r="N569" s="46">
        <v>0</v>
      </c>
      <c r="O569" s="46">
        <v>1.0952412</v>
      </c>
      <c r="P569" s="46">
        <v>0</v>
      </c>
      <c r="Q569" s="46">
        <f t="shared" si="143"/>
        <v>8.7241200000000019E-2</v>
      </c>
      <c r="R569" s="46">
        <f t="shared" si="144"/>
        <v>1.008</v>
      </c>
      <c r="S569" s="86">
        <v>1</v>
      </c>
      <c r="T569" s="30" t="s">
        <v>1164</v>
      </c>
      <c r="W569" s="3"/>
      <c r="X569" s="3"/>
      <c r="Y569" s="3"/>
      <c r="Z569" s="3"/>
      <c r="AD569" s="1"/>
      <c r="AE569" s="1"/>
    </row>
    <row r="570" spans="1:31" ht="31.5" customHeight="1" x14ac:dyDescent="0.25">
      <c r="A570" s="28" t="s">
        <v>1081</v>
      </c>
      <c r="B570" s="36" t="s">
        <v>1165</v>
      </c>
      <c r="C570" s="39" t="s">
        <v>1166</v>
      </c>
      <c r="D570" s="46">
        <v>0.17697033199999998</v>
      </c>
      <c r="E570" s="40">
        <v>7.6893199999999995E-2</v>
      </c>
      <c r="F570" s="46">
        <f t="shared" si="141"/>
        <v>0.10007713199999999</v>
      </c>
      <c r="G570" s="46">
        <f t="shared" si="142"/>
        <v>0.10007713199999999</v>
      </c>
      <c r="H570" s="46">
        <f t="shared" si="136"/>
        <v>0</v>
      </c>
      <c r="I570" s="46">
        <v>0</v>
      </c>
      <c r="J570" s="46">
        <v>0</v>
      </c>
      <c r="K570" s="40">
        <v>0</v>
      </c>
      <c r="L570" s="46">
        <v>0</v>
      </c>
      <c r="M570" s="46">
        <v>0</v>
      </c>
      <c r="N570" s="46">
        <v>0</v>
      </c>
      <c r="O570" s="46">
        <v>0.10007713199999999</v>
      </c>
      <c r="P570" s="46">
        <v>0</v>
      </c>
      <c r="Q570" s="46">
        <f t="shared" si="143"/>
        <v>0.10007713199999999</v>
      </c>
      <c r="R570" s="46">
        <f t="shared" si="144"/>
        <v>0</v>
      </c>
      <c r="S570" s="86">
        <v>0</v>
      </c>
      <c r="T570" s="30" t="s">
        <v>32</v>
      </c>
      <c r="W570" s="3"/>
      <c r="X570" s="3"/>
      <c r="Y570" s="3"/>
      <c r="Z570" s="3"/>
      <c r="AD570" s="1"/>
      <c r="AE570" s="1"/>
    </row>
    <row r="571" spans="1:31" ht="31.5" customHeight="1" x14ac:dyDescent="0.25">
      <c r="A571" s="28" t="s">
        <v>1081</v>
      </c>
      <c r="B571" s="36" t="s">
        <v>1167</v>
      </c>
      <c r="C571" s="39" t="s">
        <v>1168</v>
      </c>
      <c r="D571" s="46">
        <v>2.1824429279999999</v>
      </c>
      <c r="E571" s="40">
        <v>0</v>
      </c>
      <c r="F571" s="46">
        <f t="shared" si="141"/>
        <v>2.1824429279999999</v>
      </c>
      <c r="G571" s="46">
        <f t="shared" si="142"/>
        <v>2.1824429279999999</v>
      </c>
      <c r="H571" s="46">
        <f t="shared" si="136"/>
        <v>0</v>
      </c>
      <c r="I571" s="46">
        <v>0</v>
      </c>
      <c r="J571" s="46">
        <v>0</v>
      </c>
      <c r="K571" s="40">
        <v>0</v>
      </c>
      <c r="L571" s="46">
        <v>0</v>
      </c>
      <c r="M571" s="46">
        <v>0</v>
      </c>
      <c r="N571" s="46">
        <v>0</v>
      </c>
      <c r="O571" s="46">
        <v>2.1824429279999999</v>
      </c>
      <c r="P571" s="46">
        <v>0</v>
      </c>
      <c r="Q571" s="46">
        <f t="shared" si="143"/>
        <v>2.1824429279999999</v>
      </c>
      <c r="R571" s="46">
        <f t="shared" si="144"/>
        <v>0</v>
      </c>
      <c r="S571" s="86">
        <v>0</v>
      </c>
      <c r="T571" s="30" t="s">
        <v>32</v>
      </c>
      <c r="W571" s="3"/>
      <c r="X571" s="3"/>
      <c r="Y571" s="3"/>
      <c r="Z571" s="3"/>
      <c r="AD571" s="1"/>
      <c r="AE571" s="1"/>
    </row>
    <row r="572" spans="1:31" ht="31.5" customHeight="1" x14ac:dyDescent="0.25">
      <c r="A572" s="28" t="s">
        <v>1081</v>
      </c>
      <c r="B572" s="36" t="s">
        <v>1169</v>
      </c>
      <c r="C572" s="39" t="s">
        <v>1170</v>
      </c>
      <c r="D572" s="46">
        <v>0.48376259999999999</v>
      </c>
      <c r="E572" s="40">
        <v>0</v>
      </c>
      <c r="F572" s="46">
        <f t="shared" si="141"/>
        <v>0.48376259999999999</v>
      </c>
      <c r="G572" s="46">
        <f t="shared" si="142"/>
        <v>0.48376259999999999</v>
      </c>
      <c r="H572" s="46">
        <f t="shared" si="136"/>
        <v>0.63107039999999992</v>
      </c>
      <c r="I572" s="46">
        <v>0</v>
      </c>
      <c r="J572" s="46">
        <v>0</v>
      </c>
      <c r="K572" s="40">
        <v>0</v>
      </c>
      <c r="L572" s="46">
        <v>0.63107039999999992</v>
      </c>
      <c r="M572" s="46">
        <v>0</v>
      </c>
      <c r="N572" s="46">
        <v>0</v>
      </c>
      <c r="O572" s="46">
        <v>0.48376259999999999</v>
      </c>
      <c r="P572" s="46">
        <v>0</v>
      </c>
      <c r="Q572" s="46">
        <f t="shared" si="143"/>
        <v>-0.14730779999999993</v>
      </c>
      <c r="R572" s="46">
        <f t="shared" si="144"/>
        <v>0.63107039999999992</v>
      </c>
      <c r="S572" s="86">
        <v>1</v>
      </c>
      <c r="T572" s="30" t="s">
        <v>1093</v>
      </c>
      <c r="W572" s="3"/>
      <c r="X572" s="3"/>
      <c r="Y572" s="3"/>
      <c r="Z572" s="3"/>
      <c r="AD572" s="1"/>
      <c r="AE572" s="1"/>
    </row>
    <row r="573" spans="1:31" ht="31.5" customHeight="1" x14ac:dyDescent="0.25">
      <c r="A573" s="28" t="s">
        <v>1081</v>
      </c>
      <c r="B573" s="36" t="s">
        <v>1171</v>
      </c>
      <c r="C573" s="39" t="s">
        <v>1172</v>
      </c>
      <c r="D573" s="46">
        <v>15.160915320000001</v>
      </c>
      <c r="E573" s="40">
        <v>5.73</v>
      </c>
      <c r="F573" s="46">
        <f t="shared" si="141"/>
        <v>9.4309153200000004</v>
      </c>
      <c r="G573" s="46">
        <f t="shared" si="142"/>
        <v>9.4309153200000004</v>
      </c>
      <c r="H573" s="46">
        <f t="shared" si="136"/>
        <v>0</v>
      </c>
      <c r="I573" s="46">
        <v>0</v>
      </c>
      <c r="J573" s="46">
        <v>0</v>
      </c>
      <c r="K573" s="40">
        <v>0</v>
      </c>
      <c r="L573" s="46">
        <v>0</v>
      </c>
      <c r="M573" s="46">
        <v>0</v>
      </c>
      <c r="N573" s="46">
        <v>0</v>
      </c>
      <c r="O573" s="46">
        <v>9.4309153200000004</v>
      </c>
      <c r="P573" s="46">
        <v>0</v>
      </c>
      <c r="Q573" s="46">
        <f t="shared" si="143"/>
        <v>9.4309153200000004</v>
      </c>
      <c r="R573" s="46">
        <f t="shared" si="144"/>
        <v>0</v>
      </c>
      <c r="S573" s="86">
        <v>0</v>
      </c>
      <c r="T573" s="30" t="s">
        <v>32</v>
      </c>
      <c r="W573" s="3"/>
      <c r="X573" s="3"/>
      <c r="Y573" s="3"/>
      <c r="Z573" s="3"/>
      <c r="AD573" s="1"/>
      <c r="AE573" s="1"/>
    </row>
    <row r="574" spans="1:31" ht="47.25" customHeight="1" x14ac:dyDescent="0.25">
      <c r="A574" s="28" t="s">
        <v>1081</v>
      </c>
      <c r="B574" s="36" t="s">
        <v>1173</v>
      </c>
      <c r="C574" s="39" t="s">
        <v>1174</v>
      </c>
      <c r="D574" s="46">
        <v>22.569175643999998</v>
      </c>
      <c r="E574" s="40">
        <v>0</v>
      </c>
      <c r="F574" s="46">
        <f t="shared" si="141"/>
        <v>22.569175643999998</v>
      </c>
      <c r="G574" s="46">
        <f t="shared" si="142"/>
        <v>11.914271352</v>
      </c>
      <c r="H574" s="46">
        <f t="shared" si="136"/>
        <v>0</v>
      </c>
      <c r="I574" s="46">
        <v>0</v>
      </c>
      <c r="J574" s="46">
        <v>0</v>
      </c>
      <c r="K574" s="40">
        <v>0</v>
      </c>
      <c r="L574" s="46">
        <v>0</v>
      </c>
      <c r="M574" s="46">
        <v>0</v>
      </c>
      <c r="N574" s="46">
        <v>0</v>
      </c>
      <c r="O574" s="46">
        <v>11.914271352</v>
      </c>
      <c r="P574" s="46">
        <v>0</v>
      </c>
      <c r="Q574" s="46">
        <f t="shared" si="143"/>
        <v>22.569175643999998</v>
      </c>
      <c r="R574" s="46">
        <f t="shared" si="144"/>
        <v>0</v>
      </c>
      <c r="S574" s="86">
        <v>0</v>
      </c>
      <c r="T574" s="30" t="s">
        <v>32</v>
      </c>
      <c r="W574" s="3"/>
      <c r="X574" s="3"/>
      <c r="Y574" s="3"/>
      <c r="Z574" s="3"/>
      <c r="AD574" s="1"/>
      <c r="AE574" s="1"/>
    </row>
    <row r="575" spans="1:31" ht="47.25" customHeight="1" x14ac:dyDescent="0.25">
      <c r="A575" s="28" t="s">
        <v>1081</v>
      </c>
      <c r="B575" s="36" t="s">
        <v>1175</v>
      </c>
      <c r="C575" s="48" t="s">
        <v>1176</v>
      </c>
      <c r="D575" s="46" t="s">
        <v>32</v>
      </c>
      <c r="E575" s="40" t="s">
        <v>32</v>
      </c>
      <c r="F575" s="46" t="s">
        <v>32</v>
      </c>
      <c r="G575" s="46" t="s">
        <v>32</v>
      </c>
      <c r="H575" s="46">
        <f t="shared" si="136"/>
        <v>10.675624619999999</v>
      </c>
      <c r="I575" s="46" t="s">
        <v>32</v>
      </c>
      <c r="J575" s="46">
        <v>10.675624619999999</v>
      </c>
      <c r="K575" s="46" t="s">
        <v>32</v>
      </c>
      <c r="L575" s="46">
        <v>0</v>
      </c>
      <c r="M575" s="46" t="s">
        <v>32</v>
      </c>
      <c r="N575" s="46">
        <v>0</v>
      </c>
      <c r="O575" s="88" t="s">
        <v>32</v>
      </c>
      <c r="P575" s="46">
        <v>0</v>
      </c>
      <c r="Q575" s="46" t="s">
        <v>32</v>
      </c>
      <c r="R575" s="46" t="s">
        <v>32</v>
      </c>
      <c r="S575" s="86" t="s">
        <v>32</v>
      </c>
      <c r="T575" s="30" t="s">
        <v>1141</v>
      </c>
      <c r="W575" s="3"/>
      <c r="X575" s="3"/>
      <c r="Y575" s="3"/>
      <c r="Z575" s="3"/>
      <c r="AD575" s="1"/>
      <c r="AE575" s="1"/>
    </row>
    <row r="576" spans="1:31" ht="31.5" customHeight="1" x14ac:dyDescent="0.25">
      <c r="A576" s="28" t="s">
        <v>1081</v>
      </c>
      <c r="B576" s="36" t="s">
        <v>1177</v>
      </c>
      <c r="C576" s="48" t="s">
        <v>1178</v>
      </c>
      <c r="D576" s="46">
        <v>0.27565048799999997</v>
      </c>
      <c r="E576" s="40">
        <v>0.14399999999999999</v>
      </c>
      <c r="F576" s="46">
        <f t="shared" ref="F576:F589" si="145">D576-E576</f>
        <v>0.13165048799999998</v>
      </c>
      <c r="G576" s="46">
        <f t="shared" ref="G576:G589" si="146">I576+K576+M576+O576</f>
        <v>0.13165048799999998</v>
      </c>
      <c r="H576" s="46">
        <f t="shared" si="136"/>
        <v>0</v>
      </c>
      <c r="I576" s="46">
        <v>0</v>
      </c>
      <c r="J576" s="46">
        <v>0</v>
      </c>
      <c r="K576" s="40">
        <v>0</v>
      </c>
      <c r="L576" s="46">
        <v>0</v>
      </c>
      <c r="M576" s="46">
        <v>0</v>
      </c>
      <c r="N576" s="46">
        <v>0</v>
      </c>
      <c r="O576" s="46">
        <v>0.13165048799999998</v>
      </c>
      <c r="P576" s="46">
        <v>0</v>
      </c>
      <c r="Q576" s="46">
        <f t="shared" ref="Q576:Q589" si="147">F576-H576</f>
        <v>0.13165048799999998</v>
      </c>
      <c r="R576" s="46">
        <f t="shared" ref="R576:R589" si="148">H576-(I576+K576)</f>
        <v>0</v>
      </c>
      <c r="S576" s="86">
        <v>0</v>
      </c>
      <c r="T576" s="30" t="s">
        <v>32</v>
      </c>
      <c r="W576" s="3"/>
      <c r="X576" s="3"/>
      <c r="Y576" s="3"/>
      <c r="Z576" s="3"/>
      <c r="AD576" s="1"/>
      <c r="AE576" s="1"/>
    </row>
    <row r="577" spans="1:31" ht="31.5" customHeight="1" x14ac:dyDescent="0.25">
      <c r="A577" s="28" t="s">
        <v>1081</v>
      </c>
      <c r="B577" s="36" t="s">
        <v>1179</v>
      </c>
      <c r="C577" s="48" t="s">
        <v>1180</v>
      </c>
      <c r="D577" s="46">
        <v>0.11928924</v>
      </c>
      <c r="E577" s="40">
        <v>0</v>
      </c>
      <c r="F577" s="46">
        <f t="shared" si="145"/>
        <v>0.11928924</v>
      </c>
      <c r="G577" s="46">
        <f t="shared" si="146"/>
        <v>0.11928924</v>
      </c>
      <c r="H577" s="46">
        <f t="shared" si="136"/>
        <v>0.25770880000000002</v>
      </c>
      <c r="I577" s="46">
        <v>0</v>
      </c>
      <c r="J577" s="46">
        <v>0.25770880000000002</v>
      </c>
      <c r="K577" s="40">
        <v>0</v>
      </c>
      <c r="L577" s="46">
        <v>0</v>
      </c>
      <c r="M577" s="46">
        <v>0</v>
      </c>
      <c r="N577" s="46">
        <v>0</v>
      </c>
      <c r="O577" s="46">
        <v>0.11928924</v>
      </c>
      <c r="P577" s="46">
        <v>0</v>
      </c>
      <c r="Q577" s="46">
        <f t="shared" si="147"/>
        <v>-0.13841956</v>
      </c>
      <c r="R577" s="46">
        <f t="shared" si="148"/>
        <v>0.25770880000000002</v>
      </c>
      <c r="S577" s="86">
        <v>1</v>
      </c>
      <c r="T577" s="30" t="s">
        <v>75</v>
      </c>
      <c r="W577" s="3"/>
      <c r="X577" s="3"/>
      <c r="Y577" s="3"/>
      <c r="Z577" s="3"/>
      <c r="AD577" s="1"/>
      <c r="AE577" s="1"/>
    </row>
    <row r="578" spans="1:31" ht="31.5" customHeight="1" x14ac:dyDescent="0.25">
      <c r="A578" s="28" t="s">
        <v>1081</v>
      </c>
      <c r="B578" s="36" t="s">
        <v>1181</v>
      </c>
      <c r="C578" s="48" t="s">
        <v>1182</v>
      </c>
      <c r="D578" s="46">
        <v>1.0042666679999999</v>
      </c>
      <c r="E578" s="40">
        <v>0</v>
      </c>
      <c r="F578" s="46">
        <f t="shared" si="145"/>
        <v>1.0042666679999999</v>
      </c>
      <c r="G578" s="46">
        <f t="shared" si="146"/>
        <v>1.0042666679999999</v>
      </c>
      <c r="H578" s="46">
        <f t="shared" si="136"/>
        <v>0</v>
      </c>
      <c r="I578" s="46">
        <v>0</v>
      </c>
      <c r="J578" s="46">
        <v>0</v>
      </c>
      <c r="K578" s="40">
        <v>0</v>
      </c>
      <c r="L578" s="46">
        <v>0</v>
      </c>
      <c r="M578" s="46">
        <v>0</v>
      </c>
      <c r="N578" s="46">
        <v>0</v>
      </c>
      <c r="O578" s="46">
        <v>1.0042666679999999</v>
      </c>
      <c r="P578" s="46">
        <v>0</v>
      </c>
      <c r="Q578" s="46">
        <f t="shared" si="147"/>
        <v>1.0042666679999999</v>
      </c>
      <c r="R578" s="46">
        <f t="shared" si="148"/>
        <v>0</v>
      </c>
      <c r="S578" s="86">
        <v>0</v>
      </c>
      <c r="T578" s="30" t="s">
        <v>32</v>
      </c>
      <c r="W578" s="3"/>
      <c r="X578" s="3"/>
      <c r="Y578" s="3"/>
      <c r="Z578" s="3"/>
      <c r="AD578" s="1"/>
      <c r="AE578" s="1"/>
    </row>
    <row r="579" spans="1:31" ht="31.5" customHeight="1" x14ac:dyDescent="0.25">
      <c r="A579" s="28" t="s">
        <v>1081</v>
      </c>
      <c r="B579" s="36" t="s">
        <v>1183</v>
      </c>
      <c r="C579" s="48" t="s">
        <v>1184</v>
      </c>
      <c r="D579" s="46">
        <v>0.39304522799999997</v>
      </c>
      <c r="E579" s="40">
        <v>0</v>
      </c>
      <c r="F579" s="46">
        <f t="shared" si="145"/>
        <v>0.39304522799999997</v>
      </c>
      <c r="G579" s="46">
        <f t="shared" si="146"/>
        <v>9.643521599999999E-2</v>
      </c>
      <c r="H579" s="46">
        <f t="shared" si="136"/>
        <v>0</v>
      </c>
      <c r="I579" s="46">
        <v>0</v>
      </c>
      <c r="J579" s="46">
        <v>0</v>
      </c>
      <c r="K579" s="40">
        <v>0</v>
      </c>
      <c r="L579" s="46">
        <v>0</v>
      </c>
      <c r="M579" s="46">
        <v>0</v>
      </c>
      <c r="N579" s="46">
        <v>0</v>
      </c>
      <c r="O579" s="46">
        <v>9.643521599999999E-2</v>
      </c>
      <c r="P579" s="46">
        <v>0</v>
      </c>
      <c r="Q579" s="46">
        <f t="shared" si="147"/>
        <v>0.39304522799999997</v>
      </c>
      <c r="R579" s="46">
        <f t="shared" si="148"/>
        <v>0</v>
      </c>
      <c r="S579" s="86">
        <v>0</v>
      </c>
      <c r="T579" s="30" t="s">
        <v>32</v>
      </c>
      <c r="W579" s="3"/>
      <c r="X579" s="3"/>
      <c r="Y579" s="3"/>
      <c r="Z579" s="3"/>
      <c r="AD579" s="1"/>
      <c r="AE579" s="1"/>
    </row>
    <row r="580" spans="1:31" ht="31.5" customHeight="1" x14ac:dyDescent="0.25">
      <c r="A580" s="28" t="s">
        <v>1081</v>
      </c>
      <c r="B580" s="36" t="s">
        <v>1185</v>
      </c>
      <c r="C580" s="48" t="s">
        <v>1186</v>
      </c>
      <c r="D580" s="46">
        <v>0.18030943199999999</v>
      </c>
      <c r="E580" s="40">
        <v>0</v>
      </c>
      <c r="F580" s="46">
        <f t="shared" si="145"/>
        <v>0.18030943199999999</v>
      </c>
      <c r="G580" s="46">
        <f t="shared" si="146"/>
        <v>0.12203230800000001</v>
      </c>
      <c r="H580" s="46">
        <f t="shared" si="136"/>
        <v>0</v>
      </c>
      <c r="I580" s="46">
        <v>0</v>
      </c>
      <c r="J580" s="46">
        <v>0</v>
      </c>
      <c r="K580" s="40">
        <v>0</v>
      </c>
      <c r="L580" s="46">
        <v>0</v>
      </c>
      <c r="M580" s="46">
        <v>0</v>
      </c>
      <c r="N580" s="46">
        <v>0</v>
      </c>
      <c r="O580" s="46">
        <v>0.12203230800000001</v>
      </c>
      <c r="P580" s="46">
        <v>0</v>
      </c>
      <c r="Q580" s="46">
        <f t="shared" si="147"/>
        <v>0.18030943199999999</v>
      </c>
      <c r="R580" s="46">
        <f t="shared" si="148"/>
        <v>0</v>
      </c>
      <c r="S580" s="86">
        <v>0</v>
      </c>
      <c r="T580" s="30" t="s">
        <v>32</v>
      </c>
      <c r="W580" s="3"/>
      <c r="X580" s="3"/>
      <c r="Y580" s="3"/>
      <c r="Z580" s="3"/>
      <c r="AD580" s="1"/>
      <c r="AE580" s="1"/>
    </row>
    <row r="581" spans="1:31" ht="31.5" customHeight="1" x14ac:dyDescent="0.25">
      <c r="A581" s="28" t="s">
        <v>1081</v>
      </c>
      <c r="B581" s="36" t="s">
        <v>1187</v>
      </c>
      <c r="C581" s="48" t="s">
        <v>1188</v>
      </c>
      <c r="D581" s="46">
        <v>0.35741048400000003</v>
      </c>
      <c r="E581" s="40">
        <v>0</v>
      </c>
      <c r="F581" s="46">
        <f t="shared" si="145"/>
        <v>0.35741048400000003</v>
      </c>
      <c r="G581" s="46">
        <f t="shared" si="146"/>
        <v>0.35741048400000003</v>
      </c>
      <c r="H581" s="46">
        <f t="shared" si="136"/>
        <v>0</v>
      </c>
      <c r="I581" s="46">
        <v>0</v>
      </c>
      <c r="J581" s="46">
        <v>0</v>
      </c>
      <c r="K581" s="40">
        <v>0</v>
      </c>
      <c r="L581" s="46">
        <v>0</v>
      </c>
      <c r="M581" s="46">
        <v>0</v>
      </c>
      <c r="N581" s="46">
        <v>0</v>
      </c>
      <c r="O581" s="46">
        <v>0.35741048400000003</v>
      </c>
      <c r="P581" s="46">
        <v>0</v>
      </c>
      <c r="Q581" s="46">
        <f t="shared" si="147"/>
        <v>0.35741048400000003</v>
      </c>
      <c r="R581" s="46">
        <f t="shared" si="148"/>
        <v>0</v>
      </c>
      <c r="S581" s="86">
        <v>0</v>
      </c>
      <c r="T581" s="30" t="s">
        <v>32</v>
      </c>
      <c r="W581" s="3"/>
      <c r="X581" s="3"/>
      <c r="Y581" s="3"/>
      <c r="Z581" s="3"/>
      <c r="AD581" s="1"/>
      <c r="AE581" s="1"/>
    </row>
    <row r="582" spans="1:31" ht="31.5" customHeight="1" x14ac:dyDescent="0.25">
      <c r="A582" s="28" t="s">
        <v>1081</v>
      </c>
      <c r="B582" s="36" t="s">
        <v>1189</v>
      </c>
      <c r="C582" s="39" t="s">
        <v>1190</v>
      </c>
      <c r="D582" s="46">
        <v>0.26523969599999997</v>
      </c>
      <c r="E582" s="40">
        <v>0</v>
      </c>
      <c r="F582" s="46">
        <f t="shared" si="145"/>
        <v>0.26523969599999997</v>
      </c>
      <c r="G582" s="46">
        <f t="shared" si="146"/>
        <v>0.26523969599999997</v>
      </c>
      <c r="H582" s="46">
        <f t="shared" si="136"/>
        <v>0</v>
      </c>
      <c r="I582" s="46">
        <v>0</v>
      </c>
      <c r="J582" s="46">
        <v>0</v>
      </c>
      <c r="K582" s="40">
        <v>0</v>
      </c>
      <c r="L582" s="46">
        <v>0</v>
      </c>
      <c r="M582" s="46">
        <v>0</v>
      </c>
      <c r="N582" s="46">
        <v>0</v>
      </c>
      <c r="O582" s="46">
        <v>0.26523969599999997</v>
      </c>
      <c r="P582" s="46">
        <v>0</v>
      </c>
      <c r="Q582" s="46">
        <f t="shared" si="147"/>
        <v>0.26523969599999997</v>
      </c>
      <c r="R582" s="46">
        <f t="shared" si="148"/>
        <v>0</v>
      </c>
      <c r="S582" s="86">
        <v>0</v>
      </c>
      <c r="T582" s="30" t="s">
        <v>32</v>
      </c>
      <c r="W582" s="3"/>
      <c r="X582" s="3"/>
      <c r="Y582" s="3"/>
      <c r="Z582" s="3"/>
      <c r="AD582" s="1"/>
      <c r="AE582" s="1"/>
    </row>
    <row r="583" spans="1:31" ht="31.5" customHeight="1" x14ac:dyDescent="0.25">
      <c r="A583" s="28" t="s">
        <v>1081</v>
      </c>
      <c r="B583" s="36" t="s">
        <v>1191</v>
      </c>
      <c r="C583" s="39" t="s">
        <v>1192</v>
      </c>
      <c r="D583" s="46">
        <v>1.1989293599999999</v>
      </c>
      <c r="E583" s="40">
        <v>0</v>
      </c>
      <c r="F583" s="46">
        <f t="shared" si="145"/>
        <v>1.1989293599999999</v>
      </c>
      <c r="G583" s="46">
        <f t="shared" si="146"/>
        <v>1.1989293599999999</v>
      </c>
      <c r="H583" s="46">
        <f t="shared" si="136"/>
        <v>0</v>
      </c>
      <c r="I583" s="46">
        <v>0</v>
      </c>
      <c r="J583" s="46">
        <v>0</v>
      </c>
      <c r="K583" s="40">
        <v>0</v>
      </c>
      <c r="L583" s="46">
        <v>0</v>
      </c>
      <c r="M583" s="46">
        <v>0</v>
      </c>
      <c r="N583" s="46">
        <v>0</v>
      </c>
      <c r="O583" s="46">
        <v>1.1989293599999999</v>
      </c>
      <c r="P583" s="46">
        <v>0</v>
      </c>
      <c r="Q583" s="46">
        <f t="shared" si="147"/>
        <v>1.1989293599999999</v>
      </c>
      <c r="R583" s="46">
        <f t="shared" si="148"/>
        <v>0</v>
      </c>
      <c r="S583" s="86">
        <v>0</v>
      </c>
      <c r="T583" s="30" t="s">
        <v>32</v>
      </c>
      <c r="W583" s="3"/>
      <c r="X583" s="3"/>
      <c r="Y583" s="3"/>
      <c r="Z583" s="3"/>
      <c r="AD583" s="1"/>
      <c r="AE583" s="1"/>
    </row>
    <row r="584" spans="1:31" ht="31.5" customHeight="1" x14ac:dyDescent="0.25">
      <c r="A584" s="28" t="s">
        <v>1081</v>
      </c>
      <c r="B584" s="36" t="s">
        <v>1193</v>
      </c>
      <c r="C584" s="39" t="s">
        <v>1194</v>
      </c>
      <c r="D584" s="46">
        <v>0.11649327599999999</v>
      </c>
      <c r="E584" s="40">
        <v>0</v>
      </c>
      <c r="F584" s="46">
        <f t="shared" si="145"/>
        <v>0.11649327599999999</v>
      </c>
      <c r="G584" s="46">
        <f t="shared" si="146"/>
        <v>0.11649327599999999</v>
      </c>
      <c r="H584" s="46">
        <f t="shared" si="136"/>
        <v>0</v>
      </c>
      <c r="I584" s="46">
        <v>0</v>
      </c>
      <c r="J584" s="46">
        <v>0</v>
      </c>
      <c r="K584" s="40">
        <v>0</v>
      </c>
      <c r="L584" s="46">
        <v>0</v>
      </c>
      <c r="M584" s="46">
        <v>0</v>
      </c>
      <c r="N584" s="46">
        <v>0</v>
      </c>
      <c r="O584" s="46">
        <v>0.11649327599999999</v>
      </c>
      <c r="P584" s="46">
        <v>0</v>
      </c>
      <c r="Q584" s="46">
        <f t="shared" si="147"/>
        <v>0.11649327599999999</v>
      </c>
      <c r="R584" s="46">
        <f t="shared" si="148"/>
        <v>0</v>
      </c>
      <c r="S584" s="86">
        <v>0</v>
      </c>
      <c r="T584" s="30" t="s">
        <v>32</v>
      </c>
      <c r="W584" s="3"/>
      <c r="X584" s="3"/>
      <c r="Y584" s="3"/>
      <c r="Z584" s="3"/>
      <c r="AD584" s="1"/>
      <c r="AE584" s="1"/>
    </row>
    <row r="585" spans="1:31" ht="31.5" customHeight="1" x14ac:dyDescent="0.25">
      <c r="A585" s="28" t="s">
        <v>1081</v>
      </c>
      <c r="B585" s="36" t="s">
        <v>1195</v>
      </c>
      <c r="C585" s="39" t="s">
        <v>1196</v>
      </c>
      <c r="D585" s="46">
        <v>0.12731505600000001</v>
      </c>
      <c r="E585" s="40">
        <v>0</v>
      </c>
      <c r="F585" s="46">
        <f t="shared" si="145"/>
        <v>0.12731505600000001</v>
      </c>
      <c r="G585" s="46">
        <f t="shared" si="146"/>
        <v>0.12731505600000001</v>
      </c>
      <c r="H585" s="46">
        <f t="shared" si="136"/>
        <v>0</v>
      </c>
      <c r="I585" s="46">
        <v>0</v>
      </c>
      <c r="J585" s="46">
        <v>0</v>
      </c>
      <c r="K585" s="40">
        <v>0</v>
      </c>
      <c r="L585" s="46">
        <v>0</v>
      </c>
      <c r="M585" s="46">
        <v>0</v>
      </c>
      <c r="N585" s="46">
        <v>0</v>
      </c>
      <c r="O585" s="46">
        <v>0.12731505600000001</v>
      </c>
      <c r="P585" s="46">
        <v>0</v>
      </c>
      <c r="Q585" s="46">
        <f t="shared" si="147"/>
        <v>0.12731505600000001</v>
      </c>
      <c r="R585" s="46">
        <f t="shared" si="148"/>
        <v>0</v>
      </c>
      <c r="S585" s="86">
        <v>0</v>
      </c>
      <c r="T585" s="30" t="s">
        <v>32</v>
      </c>
      <c r="W585" s="3"/>
      <c r="X585" s="3"/>
      <c r="Y585" s="3"/>
      <c r="Z585" s="3"/>
      <c r="AD585" s="1"/>
      <c r="AE585" s="1"/>
    </row>
    <row r="586" spans="1:31" ht="47.25" customHeight="1" x14ac:dyDescent="0.25">
      <c r="A586" s="28" t="s">
        <v>1081</v>
      </c>
      <c r="B586" s="36" t="s">
        <v>1197</v>
      </c>
      <c r="C586" s="39" t="s">
        <v>1198</v>
      </c>
      <c r="D586" s="46">
        <v>0.43454246400000002</v>
      </c>
      <c r="E586" s="40">
        <v>0</v>
      </c>
      <c r="F586" s="46">
        <f t="shared" si="145"/>
        <v>0.43454246400000002</v>
      </c>
      <c r="G586" s="46">
        <f t="shared" si="146"/>
        <v>0.43454246400000002</v>
      </c>
      <c r="H586" s="46">
        <f t="shared" si="136"/>
        <v>0.14167560000000001</v>
      </c>
      <c r="I586" s="46">
        <v>0</v>
      </c>
      <c r="J586" s="46">
        <v>0</v>
      </c>
      <c r="K586" s="40">
        <v>0</v>
      </c>
      <c r="L586" s="46">
        <v>0.14167560000000001</v>
      </c>
      <c r="M586" s="46">
        <v>0</v>
      </c>
      <c r="N586" s="46">
        <v>0</v>
      </c>
      <c r="O586" s="46">
        <v>0.43454246400000002</v>
      </c>
      <c r="P586" s="46">
        <v>0</v>
      </c>
      <c r="Q586" s="46">
        <f t="shared" si="147"/>
        <v>0.292866864</v>
      </c>
      <c r="R586" s="46">
        <f t="shared" si="148"/>
        <v>0.14167560000000001</v>
      </c>
      <c r="S586" s="86">
        <v>1</v>
      </c>
      <c r="T586" s="30" t="s">
        <v>1199</v>
      </c>
      <c r="W586" s="3"/>
      <c r="X586" s="3"/>
      <c r="Y586" s="3"/>
      <c r="Z586" s="3"/>
      <c r="AD586" s="1"/>
      <c r="AE586" s="1"/>
    </row>
    <row r="587" spans="1:31" ht="31.5" customHeight="1" x14ac:dyDescent="0.25">
      <c r="A587" s="28" t="s">
        <v>1081</v>
      </c>
      <c r="B587" s="29" t="s">
        <v>1200</v>
      </c>
      <c r="C587" s="30" t="s">
        <v>1201</v>
      </c>
      <c r="D587" s="46">
        <v>0.16425814799999996</v>
      </c>
      <c r="E587" s="40">
        <v>0</v>
      </c>
      <c r="F587" s="46">
        <f t="shared" si="145"/>
        <v>0.16425814799999996</v>
      </c>
      <c r="G587" s="46">
        <f t="shared" si="146"/>
        <v>0.16425814799999996</v>
      </c>
      <c r="H587" s="46">
        <f t="shared" si="136"/>
        <v>0</v>
      </c>
      <c r="I587" s="46">
        <v>0</v>
      </c>
      <c r="J587" s="46">
        <v>0</v>
      </c>
      <c r="K587" s="40">
        <v>0</v>
      </c>
      <c r="L587" s="46">
        <v>0</v>
      </c>
      <c r="M587" s="46">
        <v>0</v>
      </c>
      <c r="N587" s="46">
        <v>0</v>
      </c>
      <c r="O587" s="46">
        <v>0.16425814799999996</v>
      </c>
      <c r="P587" s="46">
        <v>0</v>
      </c>
      <c r="Q587" s="46">
        <f t="shared" si="147"/>
        <v>0.16425814799999996</v>
      </c>
      <c r="R587" s="46">
        <f t="shared" si="148"/>
        <v>0</v>
      </c>
      <c r="S587" s="86">
        <v>0</v>
      </c>
      <c r="T587" s="30" t="s">
        <v>32</v>
      </c>
      <c r="W587" s="3"/>
      <c r="X587" s="3"/>
      <c r="Y587" s="3"/>
      <c r="Z587" s="3"/>
      <c r="AD587" s="1"/>
      <c r="AE587" s="1"/>
    </row>
    <row r="588" spans="1:31" ht="31.5" customHeight="1" x14ac:dyDescent="0.25">
      <c r="A588" s="28" t="s">
        <v>1081</v>
      </c>
      <c r="B588" s="36" t="s">
        <v>1202</v>
      </c>
      <c r="C588" s="48" t="s">
        <v>1203</v>
      </c>
      <c r="D588" s="46">
        <v>0.20504854799999997</v>
      </c>
      <c r="E588" s="40">
        <v>0</v>
      </c>
      <c r="F588" s="46">
        <f t="shared" si="145"/>
        <v>0.20504854799999997</v>
      </c>
      <c r="G588" s="46">
        <f t="shared" si="146"/>
        <v>0.20504854799999997</v>
      </c>
      <c r="H588" s="46">
        <f t="shared" si="136"/>
        <v>0</v>
      </c>
      <c r="I588" s="46">
        <v>0</v>
      </c>
      <c r="J588" s="46">
        <v>0</v>
      </c>
      <c r="K588" s="40">
        <v>0</v>
      </c>
      <c r="L588" s="46">
        <v>0</v>
      </c>
      <c r="M588" s="46">
        <v>0</v>
      </c>
      <c r="N588" s="46">
        <v>0</v>
      </c>
      <c r="O588" s="46">
        <v>0.20504854799999997</v>
      </c>
      <c r="P588" s="46">
        <v>0</v>
      </c>
      <c r="Q588" s="46">
        <f t="shared" si="147"/>
        <v>0.20504854799999997</v>
      </c>
      <c r="R588" s="46">
        <f t="shared" si="148"/>
        <v>0</v>
      </c>
      <c r="S588" s="86">
        <v>0</v>
      </c>
      <c r="T588" s="30" t="s">
        <v>32</v>
      </c>
      <c r="W588" s="3"/>
      <c r="X588" s="3"/>
      <c r="Y588" s="3"/>
      <c r="Z588" s="3"/>
      <c r="AD588" s="1"/>
      <c r="AE588" s="1"/>
    </row>
    <row r="589" spans="1:31" ht="31.5" customHeight="1" x14ac:dyDescent="0.25">
      <c r="A589" s="28" t="s">
        <v>1081</v>
      </c>
      <c r="B589" s="36" t="s">
        <v>1204</v>
      </c>
      <c r="C589" s="48" t="s">
        <v>1205</v>
      </c>
      <c r="D589" s="46">
        <v>0.28427184</v>
      </c>
      <c r="E589" s="40">
        <v>0</v>
      </c>
      <c r="F589" s="46">
        <f t="shared" si="145"/>
        <v>0.28427184</v>
      </c>
      <c r="G589" s="46">
        <f t="shared" si="146"/>
        <v>0.28427184</v>
      </c>
      <c r="H589" s="46">
        <f t="shared" si="136"/>
        <v>0</v>
      </c>
      <c r="I589" s="46">
        <v>0</v>
      </c>
      <c r="J589" s="46">
        <v>0</v>
      </c>
      <c r="K589" s="40">
        <v>0</v>
      </c>
      <c r="L589" s="46">
        <v>0</v>
      </c>
      <c r="M589" s="46">
        <v>0</v>
      </c>
      <c r="N589" s="46">
        <v>0</v>
      </c>
      <c r="O589" s="46">
        <v>0.28427184</v>
      </c>
      <c r="P589" s="46">
        <v>0</v>
      </c>
      <c r="Q589" s="46">
        <f t="shared" si="147"/>
        <v>0.28427184</v>
      </c>
      <c r="R589" s="46">
        <f t="shared" si="148"/>
        <v>0</v>
      </c>
      <c r="S589" s="86">
        <v>0</v>
      </c>
      <c r="T589" s="30" t="s">
        <v>32</v>
      </c>
      <c r="W589" s="3"/>
      <c r="X589" s="3"/>
      <c r="Y589" s="3"/>
      <c r="Z589" s="3"/>
      <c r="AD589" s="1"/>
      <c r="AE589" s="1"/>
    </row>
    <row r="590" spans="1:31" ht="31.5" customHeight="1" x14ac:dyDescent="0.25">
      <c r="A590" s="28" t="s">
        <v>1081</v>
      </c>
      <c r="B590" s="36" t="s">
        <v>1206</v>
      </c>
      <c r="C590" s="48" t="s">
        <v>1207</v>
      </c>
      <c r="D590" s="46" t="s">
        <v>32</v>
      </c>
      <c r="E590" s="40" t="s">
        <v>32</v>
      </c>
      <c r="F590" s="46" t="s">
        <v>32</v>
      </c>
      <c r="G590" s="46" t="s">
        <v>32</v>
      </c>
      <c r="H590" s="46">
        <f t="shared" si="136"/>
        <v>3.61550693</v>
      </c>
      <c r="I590" s="46" t="s">
        <v>32</v>
      </c>
      <c r="J590" s="46">
        <v>0</v>
      </c>
      <c r="K590" s="40" t="s">
        <v>32</v>
      </c>
      <c r="L590" s="46">
        <v>3.61550693</v>
      </c>
      <c r="M590" s="46" t="s">
        <v>32</v>
      </c>
      <c r="N590" s="46">
        <v>0</v>
      </c>
      <c r="O590" s="46" t="s">
        <v>32</v>
      </c>
      <c r="P590" s="46">
        <v>0</v>
      </c>
      <c r="Q590" s="46" t="s">
        <v>32</v>
      </c>
      <c r="R590" s="46" t="s">
        <v>32</v>
      </c>
      <c r="S590" s="86" t="s">
        <v>32</v>
      </c>
      <c r="T590" s="30" t="s">
        <v>1208</v>
      </c>
      <c r="W590" s="3"/>
      <c r="X590" s="3"/>
      <c r="Y590" s="3"/>
      <c r="Z590" s="3"/>
      <c r="AD590" s="1"/>
      <c r="AE590" s="1"/>
    </row>
    <row r="591" spans="1:31" ht="94.5" customHeight="1" x14ac:dyDescent="0.25">
      <c r="A591" s="28" t="s">
        <v>1081</v>
      </c>
      <c r="B591" s="36" t="s">
        <v>1209</v>
      </c>
      <c r="C591" s="48" t="s">
        <v>1210</v>
      </c>
      <c r="D591" s="46" t="s">
        <v>32</v>
      </c>
      <c r="E591" s="40" t="s">
        <v>32</v>
      </c>
      <c r="F591" s="46" t="s">
        <v>32</v>
      </c>
      <c r="G591" s="46" t="s">
        <v>32</v>
      </c>
      <c r="H591" s="46">
        <f t="shared" si="136"/>
        <v>1.9858800000000001</v>
      </c>
      <c r="I591" s="46" t="s">
        <v>32</v>
      </c>
      <c r="J591" s="46">
        <v>1.9858800000000001</v>
      </c>
      <c r="K591" s="46" t="s">
        <v>32</v>
      </c>
      <c r="L591" s="46">
        <v>0</v>
      </c>
      <c r="M591" s="46" t="s">
        <v>32</v>
      </c>
      <c r="N591" s="46">
        <v>0</v>
      </c>
      <c r="O591" s="88" t="s">
        <v>32</v>
      </c>
      <c r="P591" s="46">
        <v>0</v>
      </c>
      <c r="Q591" s="46" t="s">
        <v>32</v>
      </c>
      <c r="R591" s="46" t="s">
        <v>32</v>
      </c>
      <c r="S591" s="86" t="s">
        <v>32</v>
      </c>
      <c r="T591" s="30" t="s">
        <v>1211</v>
      </c>
      <c r="W591" s="3"/>
      <c r="X591" s="3"/>
      <c r="Y591" s="3"/>
      <c r="Z591" s="3"/>
      <c r="AD591" s="1"/>
      <c r="AE591" s="1"/>
    </row>
    <row r="592" spans="1:31" ht="78.75" customHeight="1" x14ac:dyDescent="0.25">
      <c r="A592" s="28" t="s">
        <v>1081</v>
      </c>
      <c r="B592" s="36" t="s">
        <v>1212</v>
      </c>
      <c r="C592" s="48" t="s">
        <v>1213</v>
      </c>
      <c r="D592" s="85" t="s">
        <v>32</v>
      </c>
      <c r="E592" s="85" t="s">
        <v>32</v>
      </c>
      <c r="F592" s="85" t="s">
        <v>32</v>
      </c>
      <c r="G592" s="85" t="s">
        <v>32</v>
      </c>
      <c r="H592" s="46">
        <f t="shared" si="136"/>
        <v>33.066000000000003</v>
      </c>
      <c r="I592" s="46" t="s">
        <v>32</v>
      </c>
      <c r="J592" s="46">
        <v>33.066000000000003</v>
      </c>
      <c r="K592" s="46" t="s">
        <v>32</v>
      </c>
      <c r="L592" s="46">
        <v>0</v>
      </c>
      <c r="M592" s="46" t="s">
        <v>32</v>
      </c>
      <c r="N592" s="46">
        <v>0</v>
      </c>
      <c r="O592" s="46" t="s">
        <v>32</v>
      </c>
      <c r="P592" s="46">
        <v>0</v>
      </c>
      <c r="Q592" s="46" t="s">
        <v>32</v>
      </c>
      <c r="R592" s="46" t="s">
        <v>32</v>
      </c>
      <c r="S592" s="46" t="s">
        <v>32</v>
      </c>
      <c r="T592" s="46" t="s">
        <v>1214</v>
      </c>
      <c r="W592" s="3"/>
      <c r="X592" s="3"/>
      <c r="Y592" s="3"/>
      <c r="Z592" s="3"/>
      <c r="AD592" s="1"/>
      <c r="AE592" s="1"/>
    </row>
    <row r="593" spans="1:31" ht="46.5" customHeight="1" x14ac:dyDescent="0.25">
      <c r="A593" s="28" t="s">
        <v>1081</v>
      </c>
      <c r="B593" s="36" t="s">
        <v>1215</v>
      </c>
      <c r="C593" s="48" t="s">
        <v>1216</v>
      </c>
      <c r="D593" s="85" t="s">
        <v>32</v>
      </c>
      <c r="E593" s="85" t="s">
        <v>32</v>
      </c>
      <c r="F593" s="85" t="s">
        <v>32</v>
      </c>
      <c r="G593" s="85" t="s">
        <v>32</v>
      </c>
      <c r="H593" s="46">
        <f t="shared" si="136"/>
        <v>1.38</v>
      </c>
      <c r="I593" s="46" t="s">
        <v>32</v>
      </c>
      <c r="J593" s="46">
        <v>0</v>
      </c>
      <c r="K593" s="46" t="s">
        <v>32</v>
      </c>
      <c r="L593" s="46">
        <v>1.38</v>
      </c>
      <c r="M593" s="46" t="s">
        <v>32</v>
      </c>
      <c r="N593" s="46">
        <v>0</v>
      </c>
      <c r="O593" s="46" t="s">
        <v>32</v>
      </c>
      <c r="P593" s="46">
        <v>0</v>
      </c>
      <c r="Q593" s="46" t="s">
        <v>32</v>
      </c>
      <c r="R593" s="46" t="s">
        <v>32</v>
      </c>
      <c r="S593" s="46" t="s">
        <v>32</v>
      </c>
      <c r="T593" s="46" t="s">
        <v>631</v>
      </c>
      <c r="W593" s="3"/>
      <c r="X593" s="3"/>
      <c r="Y593" s="3"/>
      <c r="Z593" s="3"/>
      <c r="AD593" s="1"/>
      <c r="AE593" s="1"/>
    </row>
    <row r="594" spans="1:31" ht="56.25" customHeight="1" x14ac:dyDescent="0.25">
      <c r="A594" s="28" t="s">
        <v>1081</v>
      </c>
      <c r="B594" s="36" t="s">
        <v>1217</v>
      </c>
      <c r="C594" s="48" t="s">
        <v>1218</v>
      </c>
      <c r="D594" s="85" t="s">
        <v>32</v>
      </c>
      <c r="E594" s="85" t="s">
        <v>32</v>
      </c>
      <c r="F594" s="85" t="s">
        <v>32</v>
      </c>
      <c r="G594" s="85" t="s">
        <v>32</v>
      </c>
      <c r="H594" s="46">
        <f t="shared" si="136"/>
        <v>0.26699665999999994</v>
      </c>
      <c r="I594" s="46" t="s">
        <v>32</v>
      </c>
      <c r="J594" s="46">
        <v>0</v>
      </c>
      <c r="K594" s="46" t="s">
        <v>32</v>
      </c>
      <c r="L594" s="46">
        <v>0.26699665999999994</v>
      </c>
      <c r="M594" s="46" t="s">
        <v>32</v>
      </c>
      <c r="N594" s="46">
        <v>0</v>
      </c>
      <c r="O594" s="46" t="s">
        <v>32</v>
      </c>
      <c r="P594" s="46">
        <v>0</v>
      </c>
      <c r="Q594" s="46" t="s">
        <v>32</v>
      </c>
      <c r="R594" s="46" t="s">
        <v>32</v>
      </c>
      <c r="S594" s="46" t="s">
        <v>32</v>
      </c>
      <c r="T594" s="46" t="s">
        <v>1219</v>
      </c>
      <c r="W594" s="3"/>
      <c r="X594" s="3"/>
      <c r="Y594" s="3"/>
      <c r="Z594" s="3"/>
      <c r="AD594" s="1"/>
      <c r="AE594" s="1"/>
    </row>
    <row r="595" spans="1:31" ht="31.5" x14ac:dyDescent="0.25">
      <c r="A595" s="28" t="s">
        <v>1081</v>
      </c>
      <c r="B595" s="36" t="s">
        <v>1220</v>
      </c>
      <c r="C595" s="48" t="s">
        <v>1221</v>
      </c>
      <c r="D595" s="85" t="s">
        <v>32</v>
      </c>
      <c r="E595" s="85" t="s">
        <v>32</v>
      </c>
      <c r="F595" s="85" t="s">
        <v>32</v>
      </c>
      <c r="G595" s="85" t="s">
        <v>32</v>
      </c>
      <c r="H595" s="46">
        <f t="shared" si="136"/>
        <v>0.23746454</v>
      </c>
      <c r="I595" s="46" t="s">
        <v>32</v>
      </c>
      <c r="J595" s="46">
        <v>0</v>
      </c>
      <c r="K595" s="46" t="s">
        <v>32</v>
      </c>
      <c r="L595" s="46">
        <v>0.23746454</v>
      </c>
      <c r="M595" s="46" t="s">
        <v>32</v>
      </c>
      <c r="N595" s="46">
        <v>0</v>
      </c>
      <c r="O595" s="46" t="s">
        <v>32</v>
      </c>
      <c r="P595" s="46">
        <v>0</v>
      </c>
      <c r="Q595" s="46" t="s">
        <v>32</v>
      </c>
      <c r="R595" s="46" t="s">
        <v>32</v>
      </c>
      <c r="S595" s="46" t="s">
        <v>32</v>
      </c>
      <c r="T595" s="46" t="s">
        <v>1222</v>
      </c>
      <c r="W595" s="3"/>
      <c r="X595" s="3"/>
      <c r="Y595" s="3"/>
      <c r="Z595" s="3"/>
      <c r="AD595" s="1"/>
      <c r="AE595" s="1"/>
    </row>
    <row r="596" spans="1:31" ht="48" customHeight="1" x14ac:dyDescent="0.25">
      <c r="A596" s="28" t="s">
        <v>1081</v>
      </c>
      <c r="B596" s="36" t="s">
        <v>1223</v>
      </c>
      <c r="C596" s="48" t="s">
        <v>1224</v>
      </c>
      <c r="D596" s="85" t="s">
        <v>32</v>
      </c>
      <c r="E596" s="85" t="s">
        <v>32</v>
      </c>
      <c r="F596" s="85" t="s">
        <v>32</v>
      </c>
      <c r="G596" s="85" t="s">
        <v>32</v>
      </c>
      <c r="H596" s="46">
        <f t="shared" ref="H596:H599" si="149">J596+L596+N596+P596</f>
        <v>0</v>
      </c>
      <c r="I596" s="46" t="s">
        <v>32</v>
      </c>
      <c r="J596" s="46">
        <v>0</v>
      </c>
      <c r="K596" s="46" t="s">
        <v>32</v>
      </c>
      <c r="L596" s="46">
        <v>0</v>
      </c>
      <c r="M596" s="46" t="s">
        <v>32</v>
      </c>
      <c r="N596" s="46">
        <v>0</v>
      </c>
      <c r="O596" s="46" t="s">
        <v>32</v>
      </c>
      <c r="P596" s="46">
        <v>0</v>
      </c>
      <c r="Q596" s="46" t="s">
        <v>32</v>
      </c>
      <c r="R596" s="46" t="s">
        <v>32</v>
      </c>
      <c r="S596" s="46" t="s">
        <v>32</v>
      </c>
      <c r="T596" s="46" t="s">
        <v>631</v>
      </c>
      <c r="W596" s="3"/>
      <c r="X596" s="3"/>
      <c r="Y596" s="3"/>
      <c r="Z596" s="3"/>
      <c r="AD596" s="1"/>
      <c r="AE596" s="1"/>
    </row>
    <row r="597" spans="1:31" ht="46.5" customHeight="1" x14ac:dyDescent="0.25">
      <c r="A597" s="28" t="s">
        <v>1081</v>
      </c>
      <c r="B597" s="36" t="s">
        <v>1225</v>
      </c>
      <c r="C597" s="48" t="s">
        <v>1226</v>
      </c>
      <c r="D597" s="85" t="s">
        <v>32</v>
      </c>
      <c r="E597" s="85" t="s">
        <v>32</v>
      </c>
      <c r="F597" s="85" t="s">
        <v>32</v>
      </c>
      <c r="G597" s="85" t="s">
        <v>32</v>
      </c>
      <c r="H597" s="46">
        <f t="shared" si="149"/>
        <v>0</v>
      </c>
      <c r="I597" s="46" t="s">
        <v>32</v>
      </c>
      <c r="J597" s="46">
        <v>0</v>
      </c>
      <c r="K597" s="46" t="s">
        <v>32</v>
      </c>
      <c r="L597" s="46">
        <v>0</v>
      </c>
      <c r="M597" s="46" t="s">
        <v>32</v>
      </c>
      <c r="N597" s="46">
        <v>0</v>
      </c>
      <c r="O597" s="46" t="s">
        <v>32</v>
      </c>
      <c r="P597" s="46">
        <v>0</v>
      </c>
      <c r="Q597" s="46" t="s">
        <v>32</v>
      </c>
      <c r="R597" s="46" t="s">
        <v>32</v>
      </c>
      <c r="S597" s="46" t="s">
        <v>32</v>
      </c>
      <c r="T597" s="46" t="s">
        <v>631</v>
      </c>
      <c r="W597" s="3"/>
      <c r="X597" s="3"/>
      <c r="Y597" s="3"/>
      <c r="Z597" s="3"/>
      <c r="AD597" s="1"/>
      <c r="AE597" s="1"/>
    </row>
    <row r="598" spans="1:31" ht="46.5" customHeight="1" x14ac:dyDescent="0.25">
      <c r="A598" s="28" t="s">
        <v>1081</v>
      </c>
      <c r="B598" s="36" t="s">
        <v>1227</v>
      </c>
      <c r="C598" s="48" t="s">
        <v>1228</v>
      </c>
      <c r="D598" s="85" t="s">
        <v>32</v>
      </c>
      <c r="E598" s="85" t="s">
        <v>32</v>
      </c>
      <c r="F598" s="85" t="s">
        <v>32</v>
      </c>
      <c r="G598" s="85" t="s">
        <v>32</v>
      </c>
      <c r="H598" s="46">
        <f t="shared" si="149"/>
        <v>4.0938983999999996</v>
      </c>
      <c r="I598" s="46" t="s">
        <v>32</v>
      </c>
      <c r="J598" s="46">
        <v>0</v>
      </c>
      <c r="K598" s="46" t="s">
        <v>32</v>
      </c>
      <c r="L598" s="46">
        <v>4.0938983999999996</v>
      </c>
      <c r="M598" s="46" t="s">
        <v>32</v>
      </c>
      <c r="N598" s="46">
        <v>0</v>
      </c>
      <c r="O598" s="46" t="s">
        <v>32</v>
      </c>
      <c r="P598" s="46">
        <v>0</v>
      </c>
      <c r="Q598" s="46" t="s">
        <v>32</v>
      </c>
      <c r="R598" s="46" t="s">
        <v>32</v>
      </c>
      <c r="S598" s="46" t="s">
        <v>32</v>
      </c>
      <c r="T598" s="46" t="s">
        <v>1208</v>
      </c>
      <c r="W598" s="3"/>
      <c r="X598" s="3"/>
      <c r="Y598" s="3"/>
      <c r="Z598" s="3"/>
      <c r="AD598" s="1"/>
      <c r="AE598" s="1"/>
    </row>
    <row r="599" spans="1:31" ht="64.5" customHeight="1" x14ac:dyDescent="0.25">
      <c r="A599" s="33" t="s">
        <v>1081</v>
      </c>
      <c r="B599" s="57" t="s">
        <v>1229</v>
      </c>
      <c r="C599" s="55" t="s">
        <v>1230</v>
      </c>
      <c r="D599" s="46">
        <v>108</v>
      </c>
      <c r="E599" s="40">
        <v>15.93</v>
      </c>
      <c r="F599" s="46">
        <f>D599-E599</f>
        <v>92.07</v>
      </c>
      <c r="G599" s="46">
        <f>I599+K599+M599+O599</f>
        <v>8.4</v>
      </c>
      <c r="H599" s="46">
        <f t="shared" si="149"/>
        <v>38.240671200000001</v>
      </c>
      <c r="I599" s="46">
        <v>0</v>
      </c>
      <c r="J599" s="46">
        <v>38.240671200000001</v>
      </c>
      <c r="K599" s="46">
        <v>0</v>
      </c>
      <c r="L599" s="46">
        <v>0</v>
      </c>
      <c r="M599" s="46">
        <v>8.4</v>
      </c>
      <c r="N599" s="46">
        <v>0</v>
      </c>
      <c r="O599" s="46">
        <v>0</v>
      </c>
      <c r="P599" s="46">
        <v>0</v>
      </c>
      <c r="Q599" s="46">
        <f>F599-H599</f>
        <v>53.829328799999992</v>
      </c>
      <c r="R599" s="46">
        <f>H599-(I599+K599)</f>
        <v>38.240671200000001</v>
      </c>
      <c r="S599" s="87">
        <v>1</v>
      </c>
      <c r="T599" s="30" t="s">
        <v>1231</v>
      </c>
      <c r="W599" s="3"/>
      <c r="X599" s="3"/>
      <c r="Y599" s="3"/>
      <c r="Z599" s="3"/>
      <c r="AD599" s="1"/>
      <c r="AE599" s="1"/>
    </row>
    <row r="600" spans="1:31" ht="15.75" customHeight="1" x14ac:dyDescent="0.25">
      <c r="A600" s="20" t="s">
        <v>1232</v>
      </c>
      <c r="B600" s="21" t="s">
        <v>1233</v>
      </c>
      <c r="C600" s="22" t="s">
        <v>31</v>
      </c>
      <c r="D600" s="77">
        <f t="shared" ref="D600:R600" si="150">SUM(D601,D616,D625,D657,D664,D670,D671)</f>
        <v>4865.4462916581997</v>
      </c>
      <c r="E600" s="77">
        <f t="shared" si="150"/>
        <v>2075.7020117800002</v>
      </c>
      <c r="F600" s="77">
        <f t="shared" si="150"/>
        <v>2789.7442798782004</v>
      </c>
      <c r="G600" s="77">
        <f t="shared" si="150"/>
        <v>1334.741685836</v>
      </c>
      <c r="H600" s="98">
        <f t="shared" si="150"/>
        <v>718.44667375999995</v>
      </c>
      <c r="I600" s="77">
        <f t="shared" si="150"/>
        <v>107.77721025768659</v>
      </c>
      <c r="J600" s="77">
        <f t="shared" si="150"/>
        <v>136.03207642000001</v>
      </c>
      <c r="K600" s="77">
        <f t="shared" si="150"/>
        <v>107.52299349213665</v>
      </c>
      <c r="L600" s="77">
        <f t="shared" si="150"/>
        <v>582.41459734</v>
      </c>
      <c r="M600" s="77">
        <f t="shared" si="150"/>
        <v>19.637205024176787</v>
      </c>
      <c r="N600" s="77">
        <f t="shared" si="150"/>
        <v>0</v>
      </c>
      <c r="O600" s="77">
        <f t="shared" si="150"/>
        <v>1099.8042770620002</v>
      </c>
      <c r="P600" s="77">
        <f t="shared" si="150"/>
        <v>0</v>
      </c>
      <c r="Q600" s="77">
        <f t="shared" si="150"/>
        <v>2265.9570505682004</v>
      </c>
      <c r="R600" s="77">
        <f t="shared" si="150"/>
        <v>308.48702556017668</v>
      </c>
      <c r="S600" s="81">
        <f>R600/(I600+K600)</f>
        <v>1.4328227293209421</v>
      </c>
      <c r="T600" s="63" t="s">
        <v>32</v>
      </c>
      <c r="U600" s="1"/>
      <c r="W600" s="3"/>
      <c r="X600" s="3"/>
      <c r="Y600" s="3"/>
      <c r="Z600" s="3"/>
      <c r="AD600" s="1"/>
      <c r="AE600" s="1"/>
    </row>
    <row r="601" spans="1:31" ht="31.5" customHeight="1" x14ac:dyDescent="0.25">
      <c r="A601" s="23" t="s">
        <v>1234</v>
      </c>
      <c r="B601" s="24" t="s">
        <v>50</v>
      </c>
      <c r="C601" s="25" t="s">
        <v>31</v>
      </c>
      <c r="D601" s="80">
        <f t="shared" ref="D601:R601" si="151">D602+D606+D609+D615</f>
        <v>0</v>
      </c>
      <c r="E601" s="80">
        <f t="shared" si="151"/>
        <v>0</v>
      </c>
      <c r="F601" s="80">
        <f t="shared" si="151"/>
        <v>0</v>
      </c>
      <c r="G601" s="80">
        <f t="shared" si="151"/>
        <v>0</v>
      </c>
      <c r="H601" s="83">
        <f t="shared" si="151"/>
        <v>2.9354299999999998</v>
      </c>
      <c r="I601" s="80">
        <f t="shared" si="151"/>
        <v>0</v>
      </c>
      <c r="J601" s="80">
        <f t="shared" si="151"/>
        <v>2.9354299999999998</v>
      </c>
      <c r="K601" s="80">
        <f t="shared" si="151"/>
        <v>0</v>
      </c>
      <c r="L601" s="80">
        <f t="shared" si="151"/>
        <v>0</v>
      </c>
      <c r="M601" s="80">
        <f t="shared" si="151"/>
        <v>0</v>
      </c>
      <c r="N601" s="80">
        <f t="shared" si="151"/>
        <v>0</v>
      </c>
      <c r="O601" s="80">
        <f t="shared" si="151"/>
        <v>0</v>
      </c>
      <c r="P601" s="80">
        <f t="shared" si="151"/>
        <v>0</v>
      </c>
      <c r="Q601" s="80">
        <f t="shared" si="151"/>
        <v>0</v>
      </c>
      <c r="R601" s="80">
        <f t="shared" si="151"/>
        <v>0</v>
      </c>
      <c r="S601" s="81">
        <v>0</v>
      </c>
      <c r="T601" s="27" t="s">
        <v>32</v>
      </c>
      <c r="U601" s="1"/>
      <c r="W601" s="3"/>
      <c r="X601" s="3"/>
      <c r="Y601" s="3"/>
      <c r="Z601" s="3"/>
      <c r="AD601" s="1"/>
      <c r="AE601" s="1"/>
    </row>
    <row r="602" spans="1:31" ht="78.75" customHeight="1" x14ac:dyDescent="0.25">
      <c r="A602" s="23" t="s">
        <v>1235</v>
      </c>
      <c r="B602" s="24" t="s">
        <v>52</v>
      </c>
      <c r="C602" s="58" t="s">
        <v>31</v>
      </c>
      <c r="D602" s="80">
        <f t="shared" ref="D602:R602" si="152">D603+D604</f>
        <v>0</v>
      </c>
      <c r="E602" s="80">
        <f t="shared" si="152"/>
        <v>0</v>
      </c>
      <c r="F602" s="80">
        <f t="shared" si="152"/>
        <v>0</v>
      </c>
      <c r="G602" s="80">
        <f t="shared" si="152"/>
        <v>0</v>
      </c>
      <c r="H602" s="80">
        <f t="shared" si="152"/>
        <v>2.9354299999999998</v>
      </c>
      <c r="I602" s="80">
        <f t="shared" si="152"/>
        <v>0</v>
      </c>
      <c r="J602" s="80">
        <f t="shared" si="152"/>
        <v>2.9354299999999998</v>
      </c>
      <c r="K602" s="80">
        <f t="shared" si="152"/>
        <v>0</v>
      </c>
      <c r="L602" s="80">
        <f t="shared" si="152"/>
        <v>0</v>
      </c>
      <c r="M602" s="80">
        <f t="shared" si="152"/>
        <v>0</v>
      </c>
      <c r="N602" s="80">
        <f t="shared" si="152"/>
        <v>0</v>
      </c>
      <c r="O602" s="80">
        <f t="shared" si="152"/>
        <v>0</v>
      </c>
      <c r="P602" s="80">
        <f t="shared" si="152"/>
        <v>0</v>
      </c>
      <c r="Q602" s="80">
        <f t="shared" si="152"/>
        <v>0</v>
      </c>
      <c r="R602" s="80">
        <f t="shared" si="152"/>
        <v>0</v>
      </c>
      <c r="S602" s="81">
        <v>0</v>
      </c>
      <c r="T602" s="27" t="s">
        <v>32</v>
      </c>
      <c r="U602" s="1"/>
      <c r="W602" s="3"/>
      <c r="X602" s="3"/>
      <c r="Y602" s="3"/>
      <c r="Z602" s="3"/>
      <c r="AD602" s="1"/>
      <c r="AE602" s="1"/>
    </row>
    <row r="603" spans="1:31" ht="15.75" customHeight="1" x14ac:dyDescent="0.25">
      <c r="A603" s="24" t="s">
        <v>1236</v>
      </c>
      <c r="B603" s="24" t="s">
        <v>1237</v>
      </c>
      <c r="C603" s="58" t="s">
        <v>31</v>
      </c>
      <c r="D603" s="80">
        <v>0</v>
      </c>
      <c r="E603" s="80">
        <v>0</v>
      </c>
      <c r="F603" s="80">
        <v>0</v>
      </c>
      <c r="G603" s="80">
        <v>0</v>
      </c>
      <c r="H603" s="80">
        <v>0</v>
      </c>
      <c r="I603" s="80">
        <v>0</v>
      </c>
      <c r="J603" s="80">
        <v>0</v>
      </c>
      <c r="K603" s="80">
        <v>0</v>
      </c>
      <c r="L603" s="80">
        <v>0</v>
      </c>
      <c r="M603" s="80">
        <v>0</v>
      </c>
      <c r="N603" s="80">
        <v>0</v>
      </c>
      <c r="O603" s="80">
        <v>0</v>
      </c>
      <c r="P603" s="80">
        <v>0</v>
      </c>
      <c r="Q603" s="80">
        <v>0</v>
      </c>
      <c r="R603" s="80">
        <v>0</v>
      </c>
      <c r="S603" s="81">
        <v>0</v>
      </c>
      <c r="T603" s="27" t="s">
        <v>32</v>
      </c>
      <c r="U603" s="1"/>
      <c r="W603" s="3"/>
      <c r="X603" s="3"/>
      <c r="Y603" s="3"/>
      <c r="Z603" s="3"/>
      <c r="AD603" s="1"/>
      <c r="AE603" s="1"/>
    </row>
    <row r="604" spans="1:31" ht="15.75" customHeight="1" x14ac:dyDescent="0.25">
      <c r="A604" s="25" t="s">
        <v>1238</v>
      </c>
      <c r="B604" s="24" t="s">
        <v>1239</v>
      </c>
      <c r="C604" s="58" t="s">
        <v>31</v>
      </c>
      <c r="D604" s="80">
        <f t="shared" ref="D604:R604" si="153">SUM(D605)</f>
        <v>0</v>
      </c>
      <c r="E604" s="80">
        <f t="shared" si="153"/>
        <v>0</v>
      </c>
      <c r="F604" s="80">
        <f t="shared" si="153"/>
        <v>0</v>
      </c>
      <c r="G604" s="80">
        <f t="shared" si="153"/>
        <v>0</v>
      </c>
      <c r="H604" s="80">
        <f t="shared" si="153"/>
        <v>2.9354299999999998</v>
      </c>
      <c r="I604" s="80">
        <f t="shared" si="153"/>
        <v>0</v>
      </c>
      <c r="J604" s="80">
        <f t="shared" si="153"/>
        <v>2.9354299999999998</v>
      </c>
      <c r="K604" s="80">
        <f t="shared" si="153"/>
        <v>0</v>
      </c>
      <c r="L604" s="80">
        <f t="shared" si="153"/>
        <v>0</v>
      </c>
      <c r="M604" s="80">
        <f t="shared" si="153"/>
        <v>0</v>
      </c>
      <c r="N604" s="80">
        <f t="shared" si="153"/>
        <v>0</v>
      </c>
      <c r="O604" s="80">
        <f t="shared" si="153"/>
        <v>0</v>
      </c>
      <c r="P604" s="80">
        <f t="shared" si="153"/>
        <v>0</v>
      </c>
      <c r="Q604" s="80">
        <f t="shared" si="153"/>
        <v>0</v>
      </c>
      <c r="R604" s="80">
        <f t="shared" si="153"/>
        <v>0</v>
      </c>
      <c r="S604" s="81">
        <v>0</v>
      </c>
      <c r="T604" s="27" t="s">
        <v>32</v>
      </c>
      <c r="U604" s="1"/>
      <c r="W604" s="3"/>
      <c r="X604" s="3"/>
      <c r="Y604" s="3"/>
      <c r="Z604" s="3"/>
      <c r="AD604" s="1"/>
      <c r="AE604" s="1"/>
    </row>
    <row r="605" spans="1:31" ht="63" customHeight="1" x14ac:dyDescent="0.25">
      <c r="A605" s="28" t="s">
        <v>1238</v>
      </c>
      <c r="B605" s="38" t="s">
        <v>1240</v>
      </c>
      <c r="C605" s="39" t="s">
        <v>1241</v>
      </c>
      <c r="D605" s="46" t="s">
        <v>32</v>
      </c>
      <c r="E605" s="46" t="s">
        <v>32</v>
      </c>
      <c r="F605" s="46" t="s">
        <v>32</v>
      </c>
      <c r="G605" s="46" t="s">
        <v>32</v>
      </c>
      <c r="H605" s="46">
        <f>J605+L605+N605+P605</f>
        <v>2.9354299999999998</v>
      </c>
      <c r="I605" s="46" t="s">
        <v>32</v>
      </c>
      <c r="J605" s="46">
        <v>2.9354299999999998</v>
      </c>
      <c r="K605" s="46" t="s">
        <v>32</v>
      </c>
      <c r="L605" s="46">
        <v>0</v>
      </c>
      <c r="M605" s="46" t="s">
        <v>32</v>
      </c>
      <c r="N605" s="46">
        <v>0</v>
      </c>
      <c r="O605" s="88" t="s">
        <v>32</v>
      </c>
      <c r="P605" s="46">
        <v>0</v>
      </c>
      <c r="Q605" s="46" t="s">
        <v>32</v>
      </c>
      <c r="R605" s="46" t="s">
        <v>32</v>
      </c>
      <c r="S605" s="87" t="s">
        <v>32</v>
      </c>
      <c r="T605" s="30" t="s">
        <v>1242</v>
      </c>
      <c r="W605" s="3"/>
      <c r="X605" s="3"/>
      <c r="Y605" s="3"/>
      <c r="Z605" s="3"/>
      <c r="AD605" s="1"/>
      <c r="AE605" s="1"/>
    </row>
    <row r="606" spans="1:31" ht="47.25" customHeight="1" x14ac:dyDescent="0.25">
      <c r="A606" s="22" t="s">
        <v>1243</v>
      </c>
      <c r="B606" s="21" t="s">
        <v>58</v>
      </c>
      <c r="C606" s="59" t="s">
        <v>31</v>
      </c>
      <c r="D606" s="77">
        <v>0</v>
      </c>
      <c r="E606" s="77">
        <f t="shared" ref="E606:R606" si="154">E607</f>
        <v>0</v>
      </c>
      <c r="F606" s="77">
        <f t="shared" si="154"/>
        <v>0</v>
      </c>
      <c r="G606" s="77">
        <f t="shared" si="154"/>
        <v>0</v>
      </c>
      <c r="H606" s="98">
        <f t="shared" si="154"/>
        <v>0</v>
      </c>
      <c r="I606" s="77">
        <f t="shared" si="154"/>
        <v>0</v>
      </c>
      <c r="J606" s="77">
        <f t="shared" si="154"/>
        <v>0</v>
      </c>
      <c r="K606" s="77">
        <f t="shared" si="154"/>
        <v>0</v>
      </c>
      <c r="L606" s="77">
        <f t="shared" si="154"/>
        <v>0</v>
      </c>
      <c r="M606" s="77">
        <f t="shared" si="154"/>
        <v>0</v>
      </c>
      <c r="N606" s="77">
        <f t="shared" si="154"/>
        <v>0</v>
      </c>
      <c r="O606" s="77">
        <f t="shared" si="154"/>
        <v>0</v>
      </c>
      <c r="P606" s="77">
        <f t="shared" si="154"/>
        <v>0</v>
      </c>
      <c r="Q606" s="77">
        <f t="shared" si="154"/>
        <v>0</v>
      </c>
      <c r="R606" s="77">
        <f t="shared" si="154"/>
        <v>0</v>
      </c>
      <c r="S606" s="81">
        <v>0</v>
      </c>
      <c r="T606" s="63" t="s">
        <v>32</v>
      </c>
      <c r="U606" s="1"/>
      <c r="W606" s="3"/>
      <c r="X606" s="3"/>
      <c r="Y606" s="3"/>
      <c r="Z606" s="3"/>
      <c r="AD606" s="1"/>
      <c r="AE606" s="1"/>
    </row>
    <row r="607" spans="1:31" ht="31.5" customHeight="1" x14ac:dyDescent="0.25">
      <c r="A607" s="23" t="s">
        <v>1244</v>
      </c>
      <c r="B607" s="24" t="s">
        <v>1245</v>
      </c>
      <c r="C607" s="58" t="s">
        <v>31</v>
      </c>
      <c r="D607" s="80">
        <v>0</v>
      </c>
      <c r="E607" s="80">
        <v>0</v>
      </c>
      <c r="F607" s="80">
        <v>0</v>
      </c>
      <c r="G607" s="80">
        <v>0</v>
      </c>
      <c r="H607" s="83">
        <v>0</v>
      </c>
      <c r="I607" s="80">
        <v>0</v>
      </c>
      <c r="J607" s="80">
        <v>0</v>
      </c>
      <c r="K607" s="80">
        <v>0</v>
      </c>
      <c r="L607" s="80">
        <v>0</v>
      </c>
      <c r="M607" s="80">
        <v>0</v>
      </c>
      <c r="N607" s="80">
        <v>0</v>
      </c>
      <c r="O607" s="80">
        <v>0</v>
      </c>
      <c r="P607" s="80">
        <v>0</v>
      </c>
      <c r="Q607" s="80">
        <v>0</v>
      </c>
      <c r="R607" s="80">
        <v>0</v>
      </c>
      <c r="S607" s="81">
        <v>0</v>
      </c>
      <c r="T607" s="27" t="s">
        <v>32</v>
      </c>
      <c r="U607" s="1"/>
      <c r="W607" s="3"/>
      <c r="X607" s="3"/>
      <c r="Y607" s="3"/>
      <c r="Z607" s="3"/>
      <c r="AD607" s="1"/>
      <c r="AE607" s="1"/>
    </row>
    <row r="608" spans="1:31" ht="31.5" customHeight="1" x14ac:dyDescent="0.25">
      <c r="A608" s="23" t="s">
        <v>1246</v>
      </c>
      <c r="B608" s="24" t="s">
        <v>1245</v>
      </c>
      <c r="C608" s="58" t="s">
        <v>31</v>
      </c>
      <c r="D608" s="80">
        <v>0</v>
      </c>
      <c r="E608" s="80">
        <v>0</v>
      </c>
      <c r="F608" s="80">
        <v>0</v>
      </c>
      <c r="G608" s="80">
        <v>0</v>
      </c>
      <c r="H608" s="83">
        <v>0</v>
      </c>
      <c r="I608" s="80">
        <v>0</v>
      </c>
      <c r="J608" s="80">
        <v>0</v>
      </c>
      <c r="K608" s="80">
        <v>0</v>
      </c>
      <c r="L608" s="80">
        <v>0</v>
      </c>
      <c r="M608" s="80">
        <v>0</v>
      </c>
      <c r="N608" s="80">
        <v>0</v>
      </c>
      <c r="O608" s="80">
        <v>0</v>
      </c>
      <c r="P608" s="80">
        <v>0</v>
      </c>
      <c r="Q608" s="80">
        <v>0</v>
      </c>
      <c r="R608" s="80">
        <v>0</v>
      </c>
      <c r="S608" s="81">
        <v>0</v>
      </c>
      <c r="T608" s="27" t="s">
        <v>32</v>
      </c>
      <c r="U608" s="1"/>
      <c r="W608" s="3"/>
      <c r="X608" s="3"/>
      <c r="Y608" s="3"/>
      <c r="Z608" s="3"/>
      <c r="AD608" s="1"/>
      <c r="AE608" s="1"/>
    </row>
    <row r="609" spans="1:31" ht="47.25" customHeight="1" x14ac:dyDescent="0.25">
      <c r="A609" s="23" t="s">
        <v>1247</v>
      </c>
      <c r="B609" s="24" t="s">
        <v>62</v>
      </c>
      <c r="C609" s="58" t="s">
        <v>31</v>
      </c>
      <c r="D609" s="80">
        <f t="shared" ref="D609:R609" si="155">SUM(D610:D614)</f>
        <v>0</v>
      </c>
      <c r="E609" s="80">
        <f t="shared" si="155"/>
        <v>0</v>
      </c>
      <c r="F609" s="80">
        <f t="shared" si="155"/>
        <v>0</v>
      </c>
      <c r="G609" s="80">
        <f t="shared" si="155"/>
        <v>0</v>
      </c>
      <c r="H609" s="83">
        <f t="shared" si="155"/>
        <v>0</v>
      </c>
      <c r="I609" s="80">
        <f t="shared" si="155"/>
        <v>0</v>
      </c>
      <c r="J609" s="80">
        <f t="shared" si="155"/>
        <v>0</v>
      </c>
      <c r="K609" s="80">
        <f t="shared" si="155"/>
        <v>0</v>
      </c>
      <c r="L609" s="80">
        <f t="shared" si="155"/>
        <v>0</v>
      </c>
      <c r="M609" s="80">
        <f t="shared" si="155"/>
        <v>0</v>
      </c>
      <c r="N609" s="80">
        <f t="shared" si="155"/>
        <v>0</v>
      </c>
      <c r="O609" s="80">
        <f t="shared" si="155"/>
        <v>0</v>
      </c>
      <c r="P609" s="80">
        <f t="shared" si="155"/>
        <v>0</v>
      </c>
      <c r="Q609" s="80">
        <f t="shared" si="155"/>
        <v>0</v>
      </c>
      <c r="R609" s="80">
        <f t="shared" si="155"/>
        <v>0</v>
      </c>
      <c r="S609" s="81">
        <v>0</v>
      </c>
      <c r="T609" s="27" t="s">
        <v>32</v>
      </c>
      <c r="U609" s="1"/>
      <c r="W609" s="3"/>
      <c r="X609" s="3"/>
      <c r="Y609" s="3"/>
      <c r="Z609" s="3"/>
      <c r="AD609" s="1"/>
      <c r="AE609" s="1"/>
    </row>
    <row r="610" spans="1:31" ht="63" customHeight="1" x14ac:dyDescent="0.25">
      <c r="A610" s="23" t="s">
        <v>1248</v>
      </c>
      <c r="B610" s="24" t="s">
        <v>64</v>
      </c>
      <c r="C610" s="58" t="s">
        <v>31</v>
      </c>
      <c r="D610" s="80">
        <v>0</v>
      </c>
      <c r="E610" s="80">
        <v>0</v>
      </c>
      <c r="F610" s="80">
        <v>0</v>
      </c>
      <c r="G610" s="80">
        <v>0</v>
      </c>
      <c r="H610" s="83">
        <v>0</v>
      </c>
      <c r="I610" s="80">
        <v>0</v>
      </c>
      <c r="J610" s="80">
        <v>0</v>
      </c>
      <c r="K610" s="80">
        <v>0</v>
      </c>
      <c r="L610" s="80">
        <v>0</v>
      </c>
      <c r="M610" s="80">
        <v>0</v>
      </c>
      <c r="N610" s="80">
        <v>0</v>
      </c>
      <c r="O610" s="80">
        <v>0</v>
      </c>
      <c r="P610" s="80">
        <v>0</v>
      </c>
      <c r="Q610" s="80">
        <v>0</v>
      </c>
      <c r="R610" s="80">
        <v>0</v>
      </c>
      <c r="S610" s="81">
        <v>0</v>
      </c>
      <c r="T610" s="27" t="s">
        <v>32</v>
      </c>
      <c r="U610" s="1"/>
      <c r="W610" s="3"/>
      <c r="X610" s="3"/>
      <c r="Y610" s="3"/>
      <c r="Z610" s="3"/>
      <c r="AD610" s="1"/>
      <c r="AE610" s="1"/>
    </row>
    <row r="611" spans="1:31" ht="78.75" customHeight="1" x14ac:dyDescent="0.25">
      <c r="A611" s="23" t="s">
        <v>1249</v>
      </c>
      <c r="B611" s="24" t="s">
        <v>66</v>
      </c>
      <c r="C611" s="58" t="s">
        <v>31</v>
      </c>
      <c r="D611" s="80">
        <v>0</v>
      </c>
      <c r="E611" s="80">
        <v>0</v>
      </c>
      <c r="F611" s="80">
        <v>0</v>
      </c>
      <c r="G611" s="80">
        <v>0</v>
      </c>
      <c r="H611" s="83">
        <v>0</v>
      </c>
      <c r="I611" s="80">
        <v>0</v>
      </c>
      <c r="J611" s="80">
        <v>0</v>
      </c>
      <c r="K611" s="80">
        <v>0</v>
      </c>
      <c r="L611" s="80">
        <v>0</v>
      </c>
      <c r="M611" s="80">
        <v>0</v>
      </c>
      <c r="N611" s="80">
        <v>0</v>
      </c>
      <c r="O611" s="80">
        <v>0</v>
      </c>
      <c r="P611" s="80">
        <v>0</v>
      </c>
      <c r="Q611" s="80">
        <v>0</v>
      </c>
      <c r="R611" s="80">
        <v>0</v>
      </c>
      <c r="S611" s="81">
        <v>0</v>
      </c>
      <c r="T611" s="27" t="s">
        <v>32</v>
      </c>
      <c r="U611" s="1"/>
      <c r="W611" s="3"/>
      <c r="X611" s="3"/>
      <c r="Y611" s="3"/>
      <c r="Z611" s="3"/>
      <c r="AD611" s="1"/>
      <c r="AE611" s="1"/>
    </row>
    <row r="612" spans="1:31" ht="63" customHeight="1" x14ac:dyDescent="0.25">
      <c r="A612" s="23" t="s">
        <v>1250</v>
      </c>
      <c r="B612" s="24" t="s">
        <v>68</v>
      </c>
      <c r="C612" s="58" t="s">
        <v>31</v>
      </c>
      <c r="D612" s="80">
        <v>0</v>
      </c>
      <c r="E612" s="80">
        <v>0</v>
      </c>
      <c r="F612" s="80">
        <v>0</v>
      </c>
      <c r="G612" s="80">
        <v>0</v>
      </c>
      <c r="H612" s="83">
        <v>0</v>
      </c>
      <c r="I612" s="80">
        <v>0</v>
      </c>
      <c r="J612" s="80">
        <v>0</v>
      </c>
      <c r="K612" s="80">
        <v>0</v>
      </c>
      <c r="L612" s="80">
        <v>0</v>
      </c>
      <c r="M612" s="80">
        <v>0</v>
      </c>
      <c r="N612" s="80">
        <v>0</v>
      </c>
      <c r="O612" s="80">
        <v>0</v>
      </c>
      <c r="P612" s="80">
        <v>0</v>
      </c>
      <c r="Q612" s="80">
        <v>0</v>
      </c>
      <c r="R612" s="80">
        <v>0</v>
      </c>
      <c r="S612" s="81">
        <v>0</v>
      </c>
      <c r="T612" s="27" t="s">
        <v>32</v>
      </c>
      <c r="U612" s="1"/>
      <c r="W612" s="3"/>
      <c r="X612" s="3"/>
      <c r="Y612" s="3"/>
      <c r="Z612" s="3"/>
      <c r="AD612" s="1"/>
      <c r="AE612" s="1"/>
    </row>
    <row r="613" spans="1:31" ht="78.75" customHeight="1" x14ac:dyDescent="0.25">
      <c r="A613" s="23" t="s">
        <v>1251</v>
      </c>
      <c r="B613" s="24" t="s">
        <v>70</v>
      </c>
      <c r="C613" s="58" t="s">
        <v>31</v>
      </c>
      <c r="D613" s="80">
        <v>0</v>
      </c>
      <c r="E613" s="80">
        <v>0</v>
      </c>
      <c r="F613" s="80">
        <v>0</v>
      </c>
      <c r="G613" s="80">
        <v>0</v>
      </c>
      <c r="H613" s="80">
        <v>0</v>
      </c>
      <c r="I613" s="80">
        <v>0</v>
      </c>
      <c r="J613" s="80">
        <v>0</v>
      </c>
      <c r="K613" s="80">
        <v>0</v>
      </c>
      <c r="L613" s="80">
        <v>0</v>
      </c>
      <c r="M613" s="80">
        <v>0</v>
      </c>
      <c r="N613" s="80">
        <v>0</v>
      </c>
      <c r="O613" s="80">
        <v>0</v>
      </c>
      <c r="P613" s="80">
        <v>0</v>
      </c>
      <c r="Q613" s="80">
        <v>0</v>
      </c>
      <c r="R613" s="80">
        <v>0</v>
      </c>
      <c r="S613" s="81">
        <v>0</v>
      </c>
      <c r="T613" s="27" t="s">
        <v>32</v>
      </c>
      <c r="U613" s="1"/>
      <c r="W613" s="3"/>
      <c r="X613" s="3"/>
      <c r="Y613" s="3"/>
      <c r="Z613" s="3"/>
      <c r="AD613" s="1"/>
      <c r="AE613" s="1"/>
    </row>
    <row r="614" spans="1:31" ht="78.75" customHeight="1" x14ac:dyDescent="0.25">
      <c r="A614" s="23" t="s">
        <v>1252</v>
      </c>
      <c r="B614" s="24" t="s">
        <v>72</v>
      </c>
      <c r="C614" s="58" t="s">
        <v>31</v>
      </c>
      <c r="D614" s="80">
        <v>0</v>
      </c>
      <c r="E614" s="80">
        <v>0</v>
      </c>
      <c r="F614" s="80">
        <v>0</v>
      </c>
      <c r="G614" s="80">
        <v>0</v>
      </c>
      <c r="H614" s="80">
        <v>0</v>
      </c>
      <c r="I614" s="80">
        <v>0</v>
      </c>
      <c r="J614" s="80">
        <v>0</v>
      </c>
      <c r="K614" s="80">
        <v>0</v>
      </c>
      <c r="L614" s="80">
        <v>0</v>
      </c>
      <c r="M614" s="80">
        <v>0</v>
      </c>
      <c r="N614" s="80">
        <v>0</v>
      </c>
      <c r="O614" s="80">
        <v>0</v>
      </c>
      <c r="P614" s="80">
        <v>0</v>
      </c>
      <c r="Q614" s="80">
        <v>0</v>
      </c>
      <c r="R614" s="80">
        <v>0</v>
      </c>
      <c r="S614" s="81">
        <v>0</v>
      </c>
      <c r="T614" s="27" t="s">
        <v>32</v>
      </c>
      <c r="U614" s="1"/>
      <c r="W614" s="3"/>
      <c r="X614" s="3"/>
      <c r="Y614" s="3"/>
      <c r="Z614" s="3"/>
      <c r="AD614" s="1"/>
      <c r="AE614" s="1"/>
    </row>
    <row r="615" spans="1:31" ht="31.5" customHeight="1" x14ac:dyDescent="0.25">
      <c r="A615" s="23" t="s">
        <v>1253</v>
      </c>
      <c r="B615" s="24" t="s">
        <v>92</v>
      </c>
      <c r="C615" s="58" t="s">
        <v>31</v>
      </c>
      <c r="D615" s="80">
        <v>0</v>
      </c>
      <c r="E615" s="80">
        <v>0</v>
      </c>
      <c r="F615" s="80">
        <v>0</v>
      </c>
      <c r="G615" s="80">
        <v>0</v>
      </c>
      <c r="H615" s="83">
        <v>0</v>
      </c>
      <c r="I615" s="80">
        <v>0</v>
      </c>
      <c r="J615" s="80">
        <v>0</v>
      </c>
      <c r="K615" s="80">
        <v>0</v>
      </c>
      <c r="L615" s="80">
        <v>0</v>
      </c>
      <c r="M615" s="80">
        <v>0</v>
      </c>
      <c r="N615" s="80">
        <v>0</v>
      </c>
      <c r="O615" s="80">
        <v>0</v>
      </c>
      <c r="P615" s="80">
        <v>0</v>
      </c>
      <c r="Q615" s="80">
        <v>0</v>
      </c>
      <c r="R615" s="80">
        <v>0</v>
      </c>
      <c r="S615" s="81">
        <v>0</v>
      </c>
      <c r="T615" s="27" t="s">
        <v>32</v>
      </c>
      <c r="U615" s="1"/>
      <c r="W615" s="3"/>
      <c r="X615" s="3"/>
      <c r="Y615" s="3"/>
      <c r="Z615" s="3"/>
      <c r="AD615" s="1"/>
      <c r="AE615" s="1"/>
    </row>
    <row r="616" spans="1:31" ht="47.25" customHeight="1" x14ac:dyDescent="0.25">
      <c r="A616" s="23" t="s">
        <v>1254</v>
      </c>
      <c r="B616" s="24" t="s">
        <v>94</v>
      </c>
      <c r="C616" s="58" t="s">
        <v>31</v>
      </c>
      <c r="D616" s="80">
        <f t="shared" ref="D616:R616" si="156">D617+D619+D620+D622</f>
        <v>1594.6083990959999</v>
      </c>
      <c r="E616" s="80">
        <f t="shared" si="156"/>
        <v>212.43948879999999</v>
      </c>
      <c r="F616" s="80">
        <f t="shared" si="156"/>
        <v>1382.1689102959999</v>
      </c>
      <c r="G616" s="80">
        <f t="shared" si="156"/>
        <v>135.54009031999999</v>
      </c>
      <c r="H616" s="83">
        <f t="shared" si="156"/>
        <v>18.377691000000002</v>
      </c>
      <c r="I616" s="80">
        <f t="shared" si="156"/>
        <v>45.426458607686584</v>
      </c>
      <c r="J616" s="80">
        <f t="shared" si="156"/>
        <v>5.7707463800000012</v>
      </c>
      <c r="K616" s="80">
        <f t="shared" si="156"/>
        <v>12.754697876136628</v>
      </c>
      <c r="L616" s="80">
        <f t="shared" si="156"/>
        <v>12.60694462</v>
      </c>
      <c r="M616" s="80">
        <f t="shared" si="156"/>
        <v>12.406843516176787</v>
      </c>
      <c r="N616" s="80">
        <f t="shared" si="156"/>
        <v>0</v>
      </c>
      <c r="O616" s="80">
        <f t="shared" si="156"/>
        <v>64.952090319999996</v>
      </c>
      <c r="P616" s="80">
        <f t="shared" si="156"/>
        <v>0</v>
      </c>
      <c r="Q616" s="80">
        <f t="shared" si="156"/>
        <v>1363.791219296</v>
      </c>
      <c r="R616" s="80">
        <f t="shared" si="156"/>
        <v>-39.80346548382321</v>
      </c>
      <c r="S616" s="81">
        <f>R616/(I616+K616)</f>
        <v>-0.68412984356696704</v>
      </c>
      <c r="T616" s="27" t="s">
        <v>32</v>
      </c>
      <c r="U616" s="1"/>
      <c r="W616" s="3"/>
      <c r="X616" s="3"/>
      <c r="Y616" s="3"/>
      <c r="Z616" s="3"/>
      <c r="AD616" s="1"/>
      <c r="AE616" s="1"/>
    </row>
    <row r="617" spans="1:31" ht="31.5" customHeight="1" x14ac:dyDescent="0.25">
      <c r="A617" s="23" t="s">
        <v>1255</v>
      </c>
      <c r="B617" s="24" t="s">
        <v>96</v>
      </c>
      <c r="C617" s="58" t="s">
        <v>31</v>
      </c>
      <c r="D617" s="80">
        <f t="shared" ref="D617:R617" si="157">SUM(D618:D618)</f>
        <v>92.188999999999993</v>
      </c>
      <c r="E617" s="80">
        <f t="shared" si="157"/>
        <v>86.560795029999994</v>
      </c>
      <c r="F617" s="80">
        <f t="shared" si="157"/>
        <v>5.6282049699999988</v>
      </c>
      <c r="G617" s="80">
        <f t="shared" si="157"/>
        <v>15.340999999999999</v>
      </c>
      <c r="H617" s="80">
        <f t="shared" si="157"/>
        <v>0.40438106000000001</v>
      </c>
      <c r="I617" s="80">
        <f t="shared" si="157"/>
        <v>13.022997050000001</v>
      </c>
      <c r="J617" s="80">
        <f t="shared" si="157"/>
        <v>0.40438106000000001</v>
      </c>
      <c r="K617" s="80">
        <f t="shared" si="157"/>
        <v>2.3180029499999986</v>
      </c>
      <c r="L617" s="80">
        <f t="shared" si="157"/>
        <v>0</v>
      </c>
      <c r="M617" s="80">
        <f t="shared" si="157"/>
        <v>0</v>
      </c>
      <c r="N617" s="80">
        <f t="shared" si="157"/>
        <v>0</v>
      </c>
      <c r="O617" s="80">
        <f t="shared" si="157"/>
        <v>0</v>
      </c>
      <c r="P617" s="80">
        <f t="shared" si="157"/>
        <v>0</v>
      </c>
      <c r="Q617" s="80">
        <f t="shared" si="157"/>
        <v>5.2238239099999983</v>
      </c>
      <c r="R617" s="80">
        <f t="shared" si="157"/>
        <v>-14.936618939999999</v>
      </c>
      <c r="S617" s="81">
        <f>R617/(I617+K617)</f>
        <v>-0.9736405019229516</v>
      </c>
      <c r="T617" s="27" t="s">
        <v>32</v>
      </c>
      <c r="U617" s="1"/>
      <c r="W617" s="3"/>
      <c r="X617" s="3"/>
      <c r="Y617" s="3"/>
      <c r="Z617" s="3"/>
      <c r="AD617" s="1"/>
      <c r="AE617" s="1"/>
    </row>
    <row r="618" spans="1:31" ht="38.25" customHeight="1" x14ac:dyDescent="0.25">
      <c r="A618" s="28" t="s">
        <v>1255</v>
      </c>
      <c r="B618" s="36" t="s">
        <v>1256</v>
      </c>
      <c r="C618" s="54" t="s">
        <v>1257</v>
      </c>
      <c r="D618" s="46">
        <v>92.188999999999993</v>
      </c>
      <c r="E618" s="40">
        <v>86.560795029999994</v>
      </c>
      <c r="F618" s="46">
        <f>D618-E618</f>
        <v>5.6282049699999988</v>
      </c>
      <c r="G618" s="46">
        <f>I618+K618+M618+O618</f>
        <v>15.340999999999999</v>
      </c>
      <c r="H618" s="46">
        <f>J618+L618+N618+P618</f>
        <v>0.40438106000000001</v>
      </c>
      <c r="I618" s="46">
        <v>13.022997050000001</v>
      </c>
      <c r="J618" s="46">
        <v>0.40438106000000001</v>
      </c>
      <c r="K618" s="46">
        <v>2.3180029499999986</v>
      </c>
      <c r="L618" s="46">
        <v>0</v>
      </c>
      <c r="M618" s="46">
        <v>0</v>
      </c>
      <c r="N618" s="46">
        <v>0</v>
      </c>
      <c r="O618" s="46">
        <v>0</v>
      </c>
      <c r="P618" s="46">
        <v>0</v>
      </c>
      <c r="Q618" s="46">
        <f>F618-H618</f>
        <v>5.2238239099999983</v>
      </c>
      <c r="R618" s="46">
        <f>H618-(I618+K618)</f>
        <v>-14.936618939999999</v>
      </c>
      <c r="S618" s="87">
        <f>R618/(I618+K618)</f>
        <v>-0.9736405019229516</v>
      </c>
      <c r="T618" s="30" t="s">
        <v>1258</v>
      </c>
      <c r="W618" s="3"/>
      <c r="X618" s="3"/>
      <c r="Y618" s="3"/>
      <c r="Z618" s="3"/>
      <c r="AD618" s="1"/>
      <c r="AE618" s="1"/>
    </row>
    <row r="619" spans="1:31" ht="40.5" customHeight="1" x14ac:dyDescent="0.25">
      <c r="A619" s="20" t="s">
        <v>1259</v>
      </c>
      <c r="B619" s="60" t="s">
        <v>109</v>
      </c>
      <c r="C619" s="60" t="s">
        <v>31</v>
      </c>
      <c r="D619" s="115">
        <v>0</v>
      </c>
      <c r="E619" s="115">
        <v>0</v>
      </c>
      <c r="F619" s="115">
        <v>0</v>
      </c>
      <c r="G619" s="115">
        <v>0</v>
      </c>
      <c r="H619" s="115">
        <v>0</v>
      </c>
      <c r="I619" s="115">
        <v>0</v>
      </c>
      <c r="J619" s="115">
        <v>0</v>
      </c>
      <c r="K619" s="115">
        <v>0</v>
      </c>
      <c r="L619" s="115">
        <v>0</v>
      </c>
      <c r="M619" s="115">
        <v>0</v>
      </c>
      <c r="N619" s="115">
        <v>0</v>
      </c>
      <c r="O619" s="115">
        <v>0</v>
      </c>
      <c r="P619" s="115">
        <v>0</v>
      </c>
      <c r="Q619" s="115">
        <v>0</v>
      </c>
      <c r="R619" s="115">
        <v>0</v>
      </c>
      <c r="S619" s="81">
        <v>0</v>
      </c>
      <c r="T619" s="63" t="s">
        <v>32</v>
      </c>
      <c r="U619" s="1"/>
      <c r="W619" s="3"/>
      <c r="X619" s="3"/>
      <c r="Y619" s="3"/>
      <c r="Z619" s="3"/>
      <c r="AD619" s="1"/>
      <c r="AE619" s="1"/>
    </row>
    <row r="620" spans="1:31" ht="15.75" customHeight="1" x14ac:dyDescent="0.25">
      <c r="A620" s="23" t="s">
        <v>1260</v>
      </c>
      <c r="B620" s="24" t="s">
        <v>116</v>
      </c>
      <c r="C620" s="25" t="s">
        <v>31</v>
      </c>
      <c r="D620" s="80">
        <f t="shared" ref="D620:R620" si="158">SUM(D621)</f>
        <v>542.58898337999995</v>
      </c>
      <c r="E620" s="80">
        <f t="shared" si="158"/>
        <v>93.240900549999992</v>
      </c>
      <c r="F620" s="80">
        <f t="shared" si="158"/>
        <v>449.34808282999995</v>
      </c>
      <c r="G620" s="80">
        <f t="shared" si="158"/>
        <v>35.247</v>
      </c>
      <c r="H620" s="80">
        <f t="shared" si="158"/>
        <v>5.2651135800000004</v>
      </c>
      <c r="I620" s="80">
        <f t="shared" si="158"/>
        <v>32.403461557686583</v>
      </c>
      <c r="J620" s="80">
        <f t="shared" si="158"/>
        <v>0</v>
      </c>
      <c r="K620" s="80">
        <f t="shared" si="158"/>
        <v>0.43669492613662997</v>
      </c>
      <c r="L620" s="80">
        <f t="shared" si="158"/>
        <v>5.2651135800000004</v>
      </c>
      <c r="M620" s="80">
        <f t="shared" si="158"/>
        <v>2.4068435161767869</v>
      </c>
      <c r="N620" s="80">
        <f t="shared" si="158"/>
        <v>0</v>
      </c>
      <c r="O620" s="80">
        <f t="shared" si="158"/>
        <v>0</v>
      </c>
      <c r="P620" s="80">
        <f t="shared" si="158"/>
        <v>0</v>
      </c>
      <c r="Q620" s="80">
        <f t="shared" si="158"/>
        <v>444.08296924999996</v>
      </c>
      <c r="R620" s="80">
        <f t="shared" si="158"/>
        <v>-27.575042903823213</v>
      </c>
      <c r="S620" s="81">
        <f>R620/(I620+K620)</f>
        <v>-0.8396745282686594</v>
      </c>
      <c r="T620" s="27" t="s">
        <v>32</v>
      </c>
      <c r="U620" s="1"/>
      <c r="W620" s="3"/>
      <c r="X620" s="3"/>
      <c r="Y620" s="3"/>
      <c r="Z620" s="3"/>
      <c r="AD620" s="1"/>
      <c r="AE620" s="1"/>
    </row>
    <row r="621" spans="1:31" ht="33" customHeight="1" x14ac:dyDescent="0.25">
      <c r="A621" s="28" t="s">
        <v>1260</v>
      </c>
      <c r="B621" s="61" t="s">
        <v>1261</v>
      </c>
      <c r="C621" s="39" t="s">
        <v>1262</v>
      </c>
      <c r="D621" s="46">
        <v>542.58898337999995</v>
      </c>
      <c r="E621" s="46">
        <v>93.240900549999992</v>
      </c>
      <c r="F621" s="46">
        <f>D621-E621</f>
        <v>449.34808282999995</v>
      </c>
      <c r="G621" s="46">
        <f>I621+K621+M621+O621</f>
        <v>35.247</v>
      </c>
      <c r="H621" s="46">
        <f>J621+L621+N621+P621</f>
        <v>5.2651135800000004</v>
      </c>
      <c r="I621" s="40">
        <v>32.403461557686583</v>
      </c>
      <c r="J621" s="46">
        <v>0</v>
      </c>
      <c r="K621" s="40">
        <v>0.43669492613662997</v>
      </c>
      <c r="L621" s="46">
        <v>5.2651135800000004</v>
      </c>
      <c r="M621" s="40">
        <v>2.4068435161767869</v>
      </c>
      <c r="N621" s="46">
        <v>0</v>
      </c>
      <c r="O621" s="40">
        <v>0</v>
      </c>
      <c r="P621" s="46">
        <v>0</v>
      </c>
      <c r="Q621" s="46">
        <f>F621-H621</f>
        <v>444.08296924999996</v>
      </c>
      <c r="R621" s="46">
        <f>H621-(I621+K621)</f>
        <v>-27.575042903823213</v>
      </c>
      <c r="S621" s="87">
        <f>R621/(I621+K621)</f>
        <v>-0.8396745282686594</v>
      </c>
      <c r="T621" s="30" t="s">
        <v>1263</v>
      </c>
      <c r="W621" s="3"/>
      <c r="X621" s="3"/>
      <c r="Y621" s="3"/>
      <c r="Z621" s="3"/>
      <c r="AD621" s="1"/>
      <c r="AE621" s="1"/>
    </row>
    <row r="622" spans="1:31" ht="31.5" customHeight="1" x14ac:dyDescent="0.25">
      <c r="A622" s="20" t="s">
        <v>1264</v>
      </c>
      <c r="B622" s="21" t="s">
        <v>122</v>
      </c>
      <c r="C622" s="22" t="s">
        <v>31</v>
      </c>
      <c r="D622" s="77">
        <f t="shared" ref="D622:R622" si="159">SUM(D623:D624)</f>
        <v>959.83041571599995</v>
      </c>
      <c r="E622" s="77">
        <f t="shared" si="159"/>
        <v>32.637793219999999</v>
      </c>
      <c r="F622" s="77">
        <f t="shared" si="159"/>
        <v>927.19262249600001</v>
      </c>
      <c r="G622" s="77">
        <f t="shared" si="159"/>
        <v>84.952090319999996</v>
      </c>
      <c r="H622" s="77">
        <f t="shared" si="159"/>
        <v>12.708196360000001</v>
      </c>
      <c r="I622" s="77">
        <f t="shared" si="159"/>
        <v>0</v>
      </c>
      <c r="J622" s="77">
        <f t="shared" si="159"/>
        <v>5.3663653200000008</v>
      </c>
      <c r="K622" s="77">
        <f t="shared" si="159"/>
        <v>10</v>
      </c>
      <c r="L622" s="77">
        <f t="shared" si="159"/>
        <v>7.3418310399999998</v>
      </c>
      <c r="M622" s="77">
        <f t="shared" si="159"/>
        <v>10</v>
      </c>
      <c r="N622" s="77">
        <f t="shared" si="159"/>
        <v>0</v>
      </c>
      <c r="O622" s="77">
        <f t="shared" si="159"/>
        <v>64.952090319999996</v>
      </c>
      <c r="P622" s="77">
        <f t="shared" si="159"/>
        <v>0</v>
      </c>
      <c r="Q622" s="77">
        <f t="shared" si="159"/>
        <v>914.48442613600002</v>
      </c>
      <c r="R622" s="77">
        <f t="shared" si="159"/>
        <v>2.7081963600000005</v>
      </c>
      <c r="S622" s="81">
        <f>R622/(I622+K622)</f>
        <v>0.27081963600000003</v>
      </c>
      <c r="T622" s="63" t="s">
        <v>32</v>
      </c>
      <c r="U622" s="1"/>
      <c r="W622" s="3"/>
      <c r="X622" s="3"/>
      <c r="Y622" s="3"/>
      <c r="Z622" s="3"/>
      <c r="AD622" s="1"/>
      <c r="AE622" s="1"/>
    </row>
    <row r="623" spans="1:31" ht="31.5" customHeight="1" x14ac:dyDescent="0.25">
      <c r="A623" s="28" t="s">
        <v>1264</v>
      </c>
      <c r="B623" s="38" t="s">
        <v>1265</v>
      </c>
      <c r="C623" s="39" t="s">
        <v>1266</v>
      </c>
      <c r="D623" s="46">
        <v>115.1016</v>
      </c>
      <c r="E623" s="46">
        <v>5.9999363999999993</v>
      </c>
      <c r="F623" s="46">
        <f>D623-E623</f>
        <v>109.10166360000001</v>
      </c>
      <c r="G623" s="46">
        <f>I623+K623+M623+O623</f>
        <v>23.898</v>
      </c>
      <c r="H623" s="46">
        <f>J623+L623+N623+P623</f>
        <v>0</v>
      </c>
      <c r="I623" s="46">
        <v>0</v>
      </c>
      <c r="J623" s="46">
        <v>0</v>
      </c>
      <c r="K623" s="46">
        <v>0</v>
      </c>
      <c r="L623" s="46">
        <v>0</v>
      </c>
      <c r="M623" s="46">
        <v>0</v>
      </c>
      <c r="N623" s="46">
        <v>0</v>
      </c>
      <c r="O623" s="46">
        <v>23.898</v>
      </c>
      <c r="P623" s="46">
        <v>0</v>
      </c>
      <c r="Q623" s="46">
        <f>F623-H623</f>
        <v>109.10166360000001</v>
      </c>
      <c r="R623" s="46">
        <f>H623-(I623+K623)</f>
        <v>0</v>
      </c>
      <c r="S623" s="86">
        <v>0</v>
      </c>
      <c r="T623" s="30" t="s">
        <v>32</v>
      </c>
      <c r="W623" s="3"/>
      <c r="X623" s="3"/>
      <c r="Y623" s="3"/>
      <c r="Z623" s="3"/>
      <c r="AD623" s="1"/>
      <c r="AE623" s="1"/>
    </row>
    <row r="624" spans="1:31" ht="47.25" customHeight="1" x14ac:dyDescent="0.25">
      <c r="A624" s="28" t="s">
        <v>1264</v>
      </c>
      <c r="B624" s="38" t="s">
        <v>1267</v>
      </c>
      <c r="C624" s="39" t="s">
        <v>1268</v>
      </c>
      <c r="D624" s="46">
        <v>844.72881571599999</v>
      </c>
      <c r="E624" s="46">
        <v>26.63785682</v>
      </c>
      <c r="F624" s="46">
        <f>D624-E624</f>
        <v>818.09095889599996</v>
      </c>
      <c r="G624" s="46">
        <f>I624+K624+M624+O624</f>
        <v>61.054090319999993</v>
      </c>
      <c r="H624" s="46">
        <f>J624+L624+N624+P624</f>
        <v>12.708196360000001</v>
      </c>
      <c r="I624" s="46">
        <v>0</v>
      </c>
      <c r="J624" s="46">
        <v>5.3663653200000008</v>
      </c>
      <c r="K624" s="46">
        <v>10</v>
      </c>
      <c r="L624" s="46">
        <v>7.3418310399999998</v>
      </c>
      <c r="M624" s="46">
        <v>10</v>
      </c>
      <c r="N624" s="46">
        <v>0</v>
      </c>
      <c r="O624" s="46">
        <v>41.054090319999993</v>
      </c>
      <c r="P624" s="46">
        <v>0</v>
      </c>
      <c r="Q624" s="46">
        <f>F624-H624</f>
        <v>805.38276253599997</v>
      </c>
      <c r="R624" s="46">
        <f>H624-(I624+K624)</f>
        <v>2.7081963600000005</v>
      </c>
      <c r="S624" s="87">
        <f>R624/(I624+K624)</f>
        <v>0.27081963600000003</v>
      </c>
      <c r="T624" s="30" t="s">
        <v>1269</v>
      </c>
      <c r="W624" s="3"/>
      <c r="X624" s="3"/>
      <c r="Y624" s="3"/>
      <c r="Z624" s="3"/>
      <c r="AD624" s="1"/>
      <c r="AE624" s="1"/>
    </row>
    <row r="625" spans="1:31" ht="31.5" customHeight="1" x14ac:dyDescent="0.25">
      <c r="A625" s="20" t="s">
        <v>1270</v>
      </c>
      <c r="B625" s="21" t="s">
        <v>137</v>
      </c>
      <c r="C625" s="22" t="s">
        <v>31</v>
      </c>
      <c r="D625" s="77">
        <f t="shared" ref="D625:R625" si="160">D626+D635+D637+D639</f>
        <v>3119.8400868501999</v>
      </c>
      <c r="E625" s="77">
        <f t="shared" si="160"/>
        <v>1757.2539466800001</v>
      </c>
      <c r="F625" s="77">
        <f t="shared" si="160"/>
        <v>1362.5861401702002</v>
      </c>
      <c r="G625" s="77">
        <f t="shared" si="160"/>
        <v>1048.2037898040001</v>
      </c>
      <c r="H625" s="77">
        <f t="shared" si="160"/>
        <v>665.28130571999998</v>
      </c>
      <c r="I625" s="77">
        <f t="shared" si="160"/>
        <v>62.350751649999999</v>
      </c>
      <c r="J625" s="77">
        <f t="shared" si="160"/>
        <v>110.92911384000001</v>
      </c>
      <c r="K625" s="77">
        <f t="shared" si="160"/>
        <v>94.768295616000017</v>
      </c>
      <c r="L625" s="77">
        <f t="shared" si="160"/>
        <v>554.35219187999996</v>
      </c>
      <c r="M625" s="77">
        <f t="shared" si="160"/>
        <v>7.2303615079999997</v>
      </c>
      <c r="N625" s="77">
        <f t="shared" si="160"/>
        <v>0</v>
      </c>
      <c r="O625" s="77">
        <f t="shared" si="160"/>
        <v>883.85438103000013</v>
      </c>
      <c r="P625" s="77">
        <f t="shared" si="160"/>
        <v>0</v>
      </c>
      <c r="Q625" s="77">
        <f t="shared" si="160"/>
        <v>865.3732709402002</v>
      </c>
      <c r="R625" s="77">
        <f t="shared" si="160"/>
        <v>340.09382196399991</v>
      </c>
      <c r="S625" s="81">
        <f>R625/(I625+K625)</f>
        <v>2.1645613812068665</v>
      </c>
      <c r="T625" s="63" t="s">
        <v>32</v>
      </c>
      <c r="U625" s="1"/>
      <c r="W625" s="3"/>
      <c r="X625" s="3"/>
      <c r="Y625" s="3"/>
      <c r="Z625" s="3"/>
      <c r="AD625" s="1"/>
      <c r="AE625" s="1"/>
    </row>
    <row r="626" spans="1:31" ht="47.25" customHeight="1" x14ac:dyDescent="0.25">
      <c r="A626" s="23" t="s">
        <v>1271</v>
      </c>
      <c r="B626" s="24" t="s">
        <v>139</v>
      </c>
      <c r="C626" s="25" t="s">
        <v>31</v>
      </c>
      <c r="D626" s="80">
        <f t="shared" ref="D626:R626" si="161">SUM(D627:D634)</f>
        <v>2586.6840000000002</v>
      </c>
      <c r="E626" s="80">
        <f t="shared" si="161"/>
        <v>1647.0616040900002</v>
      </c>
      <c r="F626" s="80">
        <f t="shared" si="161"/>
        <v>939.62239591000014</v>
      </c>
      <c r="G626" s="80">
        <f t="shared" si="161"/>
        <v>969.28800000000012</v>
      </c>
      <c r="H626" s="80">
        <f t="shared" si="161"/>
        <v>560.41622035</v>
      </c>
      <c r="I626" s="80">
        <f t="shared" si="161"/>
        <v>61.196591650000002</v>
      </c>
      <c r="J626" s="80">
        <f t="shared" si="161"/>
        <v>84.243309400000001</v>
      </c>
      <c r="K626" s="80">
        <f t="shared" si="161"/>
        <v>92.455614540000013</v>
      </c>
      <c r="L626" s="80">
        <f t="shared" si="161"/>
        <v>476.17291095000002</v>
      </c>
      <c r="M626" s="80">
        <f t="shared" si="161"/>
        <v>5.2623554800000001</v>
      </c>
      <c r="N626" s="80">
        <f t="shared" si="161"/>
        <v>0</v>
      </c>
      <c r="O626" s="80">
        <f t="shared" si="161"/>
        <v>810.37343833000011</v>
      </c>
      <c r="P626" s="80">
        <f t="shared" si="161"/>
        <v>0</v>
      </c>
      <c r="Q626" s="80">
        <f t="shared" si="161"/>
        <v>460.52212857000012</v>
      </c>
      <c r="R626" s="80">
        <f t="shared" si="161"/>
        <v>325.44806114999994</v>
      </c>
      <c r="S626" s="81">
        <f>R626/(I626+K626)</f>
        <v>2.1180825789612432</v>
      </c>
      <c r="T626" s="27" t="s">
        <v>32</v>
      </c>
      <c r="U626" s="1"/>
      <c r="W626" s="3"/>
      <c r="X626" s="3"/>
      <c r="Y626" s="3"/>
      <c r="Z626" s="3"/>
      <c r="AD626" s="1"/>
      <c r="AE626" s="1"/>
    </row>
    <row r="627" spans="1:31" ht="50.25" customHeight="1" x14ac:dyDescent="0.25">
      <c r="A627" s="28" t="s">
        <v>1271</v>
      </c>
      <c r="B627" s="38" t="s">
        <v>1272</v>
      </c>
      <c r="C627" s="116" t="s">
        <v>1273</v>
      </c>
      <c r="D627" s="46" t="s">
        <v>32</v>
      </c>
      <c r="E627" s="46" t="s">
        <v>32</v>
      </c>
      <c r="F627" s="46" t="s">
        <v>32</v>
      </c>
      <c r="G627" s="46" t="s">
        <v>32</v>
      </c>
      <c r="H627" s="46">
        <f t="shared" ref="H627:H634" si="162">J627+L627+N627+P627</f>
        <v>72.765451329999991</v>
      </c>
      <c r="I627" s="46" t="s">
        <v>32</v>
      </c>
      <c r="J627" s="46">
        <v>34.631348819999999</v>
      </c>
      <c r="K627" s="46" t="s">
        <v>32</v>
      </c>
      <c r="L627" s="46">
        <v>38.134102509999998</v>
      </c>
      <c r="M627" s="46" t="s">
        <v>32</v>
      </c>
      <c r="N627" s="46">
        <v>0</v>
      </c>
      <c r="O627" s="88" t="s">
        <v>32</v>
      </c>
      <c r="P627" s="46">
        <v>0</v>
      </c>
      <c r="Q627" s="46" t="s">
        <v>32</v>
      </c>
      <c r="R627" s="46" t="s">
        <v>32</v>
      </c>
      <c r="S627" s="86" t="s">
        <v>32</v>
      </c>
      <c r="T627" s="30" t="s">
        <v>1274</v>
      </c>
      <c r="W627" s="3"/>
      <c r="X627" s="3"/>
      <c r="Y627" s="3"/>
      <c r="Z627" s="3"/>
      <c r="AD627" s="1"/>
      <c r="AE627" s="1"/>
    </row>
    <row r="628" spans="1:31" ht="61.5" customHeight="1" x14ac:dyDescent="0.25">
      <c r="A628" s="28" t="s">
        <v>1271</v>
      </c>
      <c r="B628" s="38" t="s">
        <v>1275</v>
      </c>
      <c r="C628" s="39" t="s">
        <v>1276</v>
      </c>
      <c r="D628" s="46">
        <v>1407.8688000000002</v>
      </c>
      <c r="E628" s="46">
        <v>693.99535066000021</v>
      </c>
      <c r="F628" s="46">
        <f>D628-E628</f>
        <v>713.87344933999998</v>
      </c>
      <c r="G628" s="46">
        <f>I628+K628+M628+O628</f>
        <v>825.86880000000008</v>
      </c>
      <c r="H628" s="46">
        <f t="shared" si="162"/>
        <v>336.93002630999996</v>
      </c>
      <c r="I628" s="46">
        <v>57.911964480000002</v>
      </c>
      <c r="J628" s="46">
        <v>18.509348409999998</v>
      </c>
      <c r="K628" s="46">
        <v>4.46998344</v>
      </c>
      <c r="L628" s="46">
        <v>318.42067789999999</v>
      </c>
      <c r="M628" s="46">
        <v>4.45238508</v>
      </c>
      <c r="N628" s="46">
        <v>0</v>
      </c>
      <c r="O628" s="46">
        <v>759.03446700000006</v>
      </c>
      <c r="P628" s="46">
        <v>0</v>
      </c>
      <c r="Q628" s="46">
        <f>F628-H628</f>
        <v>376.94342303000002</v>
      </c>
      <c r="R628" s="46">
        <f>H628-(I628+K628)</f>
        <v>274.54807838999994</v>
      </c>
      <c r="S628" s="86">
        <f>R628/(I628+K628)</f>
        <v>4.4010821647006999</v>
      </c>
      <c r="T628" s="30" t="s">
        <v>1277</v>
      </c>
      <c r="W628" s="3"/>
      <c r="X628" s="3"/>
      <c r="Y628" s="3"/>
      <c r="Z628" s="3"/>
      <c r="AD628" s="1"/>
      <c r="AE628" s="1"/>
    </row>
    <row r="629" spans="1:31" ht="47.25" customHeight="1" x14ac:dyDescent="0.25">
      <c r="A629" s="28" t="s">
        <v>1271</v>
      </c>
      <c r="B629" s="38" t="s">
        <v>1279</v>
      </c>
      <c r="C629" s="39" t="s">
        <v>1280</v>
      </c>
      <c r="D629" s="46">
        <v>262.2</v>
      </c>
      <c r="E629" s="46">
        <v>261.81271351999999</v>
      </c>
      <c r="F629" s="46">
        <f>D629-E629</f>
        <v>0.38728648000000021</v>
      </c>
      <c r="G629" s="46">
        <f>I629+K629+M629+O629</f>
        <v>54</v>
      </c>
      <c r="H629" s="46">
        <f t="shared" si="162"/>
        <v>14.336703570000001</v>
      </c>
      <c r="I629" s="46">
        <v>1.03788641</v>
      </c>
      <c r="J629" s="46">
        <v>5.4086213000000001</v>
      </c>
      <c r="K629" s="46">
        <v>0.81317186000000008</v>
      </c>
      <c r="L629" s="46">
        <v>8.9280822700000009</v>
      </c>
      <c r="M629" s="46">
        <v>0.80997040000000009</v>
      </c>
      <c r="N629" s="46">
        <v>0</v>
      </c>
      <c r="O629" s="46">
        <v>51.33897133</v>
      </c>
      <c r="P629" s="46">
        <v>0</v>
      </c>
      <c r="Q629" s="46">
        <f>F629-H629</f>
        <v>-13.949417090000001</v>
      </c>
      <c r="R629" s="46">
        <f>H629-(I629+K629)</f>
        <v>12.485645300000002</v>
      </c>
      <c r="S629" s="86">
        <f>R629/(I629+K629)</f>
        <v>6.7451389847387135</v>
      </c>
      <c r="T629" s="30" t="s">
        <v>1278</v>
      </c>
      <c r="W629" s="3"/>
      <c r="X629" s="3"/>
      <c r="Y629" s="3"/>
      <c r="Z629" s="3"/>
      <c r="AD629" s="1"/>
      <c r="AE629" s="1"/>
    </row>
    <row r="630" spans="1:31" ht="78.75" customHeight="1" x14ac:dyDescent="0.25">
      <c r="A630" s="28" t="s">
        <v>1271</v>
      </c>
      <c r="B630" s="38" t="s">
        <v>1281</v>
      </c>
      <c r="C630" s="39" t="s">
        <v>1282</v>
      </c>
      <c r="D630" s="46">
        <v>916.61520000000007</v>
      </c>
      <c r="E630" s="46">
        <v>691.25353990999997</v>
      </c>
      <c r="F630" s="46">
        <f>D630-E630</f>
        <v>225.3616600900001</v>
      </c>
      <c r="G630" s="46">
        <f>I630+K630+M630+O630</f>
        <v>89.419200000000004</v>
      </c>
      <c r="H630" s="46">
        <f t="shared" si="162"/>
        <v>127.83353746000002</v>
      </c>
      <c r="I630" s="46">
        <v>2.2467407599999998</v>
      </c>
      <c r="J630" s="46">
        <v>22.303118080000001</v>
      </c>
      <c r="K630" s="46">
        <v>87.172459240000009</v>
      </c>
      <c r="L630" s="46">
        <v>105.53041938000001</v>
      </c>
      <c r="M630" s="46">
        <v>0</v>
      </c>
      <c r="N630" s="46">
        <v>0</v>
      </c>
      <c r="O630" s="46">
        <v>0</v>
      </c>
      <c r="P630" s="46">
        <v>0</v>
      </c>
      <c r="Q630" s="46">
        <f>F630-H630</f>
        <v>97.528122630000084</v>
      </c>
      <c r="R630" s="46">
        <f>H630-(I630+K630)</f>
        <v>38.414337460000013</v>
      </c>
      <c r="S630" s="86">
        <f>R630/(I630+K630)</f>
        <v>0.4295983128902966</v>
      </c>
      <c r="T630" s="30" t="s">
        <v>1277</v>
      </c>
      <c r="W630" s="3"/>
      <c r="X630" s="3"/>
      <c r="Y630" s="3"/>
      <c r="Z630" s="3"/>
      <c r="AD630" s="1"/>
      <c r="AE630" s="1"/>
    </row>
    <row r="631" spans="1:31" ht="42.75" customHeight="1" x14ac:dyDescent="0.25">
      <c r="A631" s="28" t="s">
        <v>1271</v>
      </c>
      <c r="B631" s="38" t="s">
        <v>1283</v>
      </c>
      <c r="C631" s="116" t="s">
        <v>1284</v>
      </c>
      <c r="D631" s="85" t="s">
        <v>32</v>
      </c>
      <c r="E631" s="85" t="s">
        <v>32</v>
      </c>
      <c r="F631" s="85" t="s">
        <v>32</v>
      </c>
      <c r="G631" s="85" t="s">
        <v>32</v>
      </c>
      <c r="H631" s="46">
        <f t="shared" si="162"/>
        <v>2.74679619</v>
      </c>
      <c r="I631" s="46" t="s">
        <v>32</v>
      </c>
      <c r="J631" s="46">
        <v>2.74679619</v>
      </c>
      <c r="K631" s="46" t="s">
        <v>32</v>
      </c>
      <c r="L631" s="46">
        <v>0</v>
      </c>
      <c r="M631" s="46" t="s">
        <v>32</v>
      </c>
      <c r="N631" s="46">
        <v>0</v>
      </c>
      <c r="O631" s="46" t="s">
        <v>32</v>
      </c>
      <c r="P631" s="46">
        <v>0</v>
      </c>
      <c r="Q631" s="46" t="s">
        <v>32</v>
      </c>
      <c r="R631" s="46" t="s">
        <v>32</v>
      </c>
      <c r="S631" s="46" t="s">
        <v>32</v>
      </c>
      <c r="T631" s="46" t="s">
        <v>1285</v>
      </c>
      <c r="W631" s="3"/>
      <c r="X631" s="3"/>
      <c r="Y631" s="3"/>
      <c r="Z631" s="3"/>
      <c r="AD631" s="1"/>
      <c r="AE631" s="1"/>
    </row>
    <row r="632" spans="1:31" ht="78.75" customHeight="1" x14ac:dyDescent="0.25">
      <c r="A632" s="28" t="s">
        <v>1271</v>
      </c>
      <c r="B632" s="38" t="s">
        <v>1286</v>
      </c>
      <c r="C632" s="39" t="s">
        <v>1287</v>
      </c>
      <c r="D632" s="46" t="s">
        <v>32</v>
      </c>
      <c r="E632" s="46" t="s">
        <v>32</v>
      </c>
      <c r="F632" s="46" t="s">
        <v>32</v>
      </c>
      <c r="G632" s="46" t="s">
        <v>32</v>
      </c>
      <c r="H632" s="46">
        <f t="shared" si="162"/>
        <v>4.3062846500000003</v>
      </c>
      <c r="I632" s="46" t="s">
        <v>32</v>
      </c>
      <c r="J632" s="46">
        <v>0.6440766</v>
      </c>
      <c r="K632" s="46" t="s">
        <v>32</v>
      </c>
      <c r="L632" s="46">
        <v>3.6622080500000003</v>
      </c>
      <c r="M632" s="46" t="s">
        <v>32</v>
      </c>
      <c r="N632" s="46">
        <v>0</v>
      </c>
      <c r="O632" s="88" t="s">
        <v>32</v>
      </c>
      <c r="P632" s="46">
        <v>0</v>
      </c>
      <c r="Q632" s="46" t="s">
        <v>32</v>
      </c>
      <c r="R632" s="46" t="s">
        <v>32</v>
      </c>
      <c r="S632" s="86" t="s">
        <v>32</v>
      </c>
      <c r="T632" s="30" t="s">
        <v>1288</v>
      </c>
      <c r="W632" s="3"/>
      <c r="X632" s="3"/>
      <c r="Y632" s="3"/>
      <c r="Z632" s="3"/>
      <c r="AD632" s="1"/>
      <c r="AE632" s="1"/>
    </row>
    <row r="633" spans="1:31" ht="31.5" customHeight="1" x14ac:dyDescent="0.25">
      <c r="A633" s="89" t="s">
        <v>1271</v>
      </c>
      <c r="B633" s="103" t="s">
        <v>1289</v>
      </c>
      <c r="C633" s="44" t="s">
        <v>1290</v>
      </c>
      <c r="D633" s="92" t="s">
        <v>32</v>
      </c>
      <c r="E633" s="92" t="s">
        <v>32</v>
      </c>
      <c r="F633" s="92" t="s">
        <v>32</v>
      </c>
      <c r="G633" s="92" t="s">
        <v>32</v>
      </c>
      <c r="H633" s="46">
        <f t="shared" si="162"/>
        <v>0</v>
      </c>
      <c r="I633" s="92" t="s">
        <v>32</v>
      </c>
      <c r="J633" s="92">
        <v>0</v>
      </c>
      <c r="K633" s="92" t="s">
        <v>32</v>
      </c>
      <c r="L633" s="92">
        <v>0</v>
      </c>
      <c r="M633" s="92" t="s">
        <v>32</v>
      </c>
      <c r="N633" s="92">
        <v>0</v>
      </c>
      <c r="O633" s="101" t="s">
        <v>32</v>
      </c>
      <c r="P633" s="92">
        <v>0</v>
      </c>
      <c r="Q633" s="92" t="s">
        <v>32</v>
      </c>
      <c r="R633" s="92" t="s">
        <v>32</v>
      </c>
      <c r="S633" s="86" t="s">
        <v>32</v>
      </c>
      <c r="T633" s="49" t="s">
        <v>1277</v>
      </c>
      <c r="W633" s="3"/>
      <c r="X633" s="3"/>
      <c r="Y633" s="3"/>
      <c r="Z633" s="3"/>
      <c r="AD633" s="1"/>
      <c r="AE633" s="1"/>
    </row>
    <row r="634" spans="1:31" ht="48.75" customHeight="1" x14ac:dyDescent="0.25">
      <c r="A634" s="89" t="s">
        <v>1271</v>
      </c>
      <c r="B634" s="103" t="s">
        <v>1291</v>
      </c>
      <c r="C634" s="44" t="s">
        <v>1292</v>
      </c>
      <c r="D634" s="92" t="s">
        <v>32</v>
      </c>
      <c r="E634" s="92" t="s">
        <v>32</v>
      </c>
      <c r="F634" s="92" t="s">
        <v>32</v>
      </c>
      <c r="G634" s="92" t="s">
        <v>32</v>
      </c>
      <c r="H634" s="46">
        <f t="shared" si="162"/>
        <v>1.49742084</v>
      </c>
      <c r="I634" s="92" t="s">
        <v>32</v>
      </c>
      <c r="J634" s="92">
        <v>0</v>
      </c>
      <c r="K634" s="92" t="s">
        <v>32</v>
      </c>
      <c r="L634" s="92">
        <v>1.49742084</v>
      </c>
      <c r="M634" s="92" t="s">
        <v>32</v>
      </c>
      <c r="N634" s="92">
        <v>0</v>
      </c>
      <c r="O634" s="101" t="s">
        <v>32</v>
      </c>
      <c r="P634" s="92">
        <v>0</v>
      </c>
      <c r="Q634" s="92" t="s">
        <v>32</v>
      </c>
      <c r="R634" s="92" t="s">
        <v>32</v>
      </c>
      <c r="S634" s="87" t="s">
        <v>32</v>
      </c>
      <c r="T634" s="49" t="s">
        <v>1293</v>
      </c>
      <c r="W634" s="3"/>
      <c r="X634" s="3"/>
      <c r="Y634" s="3"/>
      <c r="Z634" s="3"/>
      <c r="AD634" s="1"/>
      <c r="AE634" s="1"/>
    </row>
    <row r="635" spans="1:31" ht="39" customHeight="1" x14ac:dyDescent="0.25">
      <c r="A635" s="20" t="s">
        <v>1294</v>
      </c>
      <c r="B635" s="21" t="s">
        <v>166</v>
      </c>
      <c r="C635" s="22" t="s">
        <v>31</v>
      </c>
      <c r="D635" s="77">
        <f t="shared" ref="D635:R635" si="163">SUM(D636)</f>
        <v>0</v>
      </c>
      <c r="E635" s="77">
        <f t="shared" si="163"/>
        <v>0</v>
      </c>
      <c r="F635" s="77">
        <f t="shared" si="163"/>
        <v>0</v>
      </c>
      <c r="G635" s="77">
        <f t="shared" si="163"/>
        <v>0</v>
      </c>
      <c r="H635" s="77">
        <f t="shared" si="163"/>
        <v>2.1772701200000002</v>
      </c>
      <c r="I635" s="77">
        <f t="shared" si="163"/>
        <v>0</v>
      </c>
      <c r="J635" s="77">
        <f t="shared" si="163"/>
        <v>2.1772701200000002</v>
      </c>
      <c r="K635" s="77">
        <f t="shared" si="163"/>
        <v>0</v>
      </c>
      <c r="L635" s="77">
        <f t="shared" si="163"/>
        <v>0</v>
      </c>
      <c r="M635" s="77">
        <f t="shared" si="163"/>
        <v>0</v>
      </c>
      <c r="N635" s="77">
        <f t="shared" si="163"/>
        <v>0</v>
      </c>
      <c r="O635" s="77">
        <f t="shared" si="163"/>
        <v>0</v>
      </c>
      <c r="P635" s="77">
        <f t="shared" si="163"/>
        <v>0</v>
      </c>
      <c r="Q635" s="77">
        <f t="shared" si="163"/>
        <v>0</v>
      </c>
      <c r="R635" s="77">
        <f t="shared" si="163"/>
        <v>0</v>
      </c>
      <c r="S635" s="81">
        <v>0</v>
      </c>
      <c r="T635" s="63" t="s">
        <v>32</v>
      </c>
      <c r="U635" s="1"/>
      <c r="W635" s="3"/>
      <c r="X635" s="3"/>
      <c r="Y635" s="3"/>
      <c r="Z635" s="3"/>
      <c r="AD635" s="1"/>
      <c r="AE635" s="1"/>
    </row>
    <row r="636" spans="1:31" ht="126" customHeight="1" x14ac:dyDescent="0.25">
      <c r="A636" s="28" t="s">
        <v>1294</v>
      </c>
      <c r="B636" s="38" t="s">
        <v>1295</v>
      </c>
      <c r="C636" s="39" t="s">
        <v>1296</v>
      </c>
      <c r="D636" s="46" t="s">
        <v>32</v>
      </c>
      <c r="E636" s="46" t="s">
        <v>32</v>
      </c>
      <c r="F636" s="46" t="s">
        <v>32</v>
      </c>
      <c r="G636" s="46" t="s">
        <v>32</v>
      </c>
      <c r="H636" s="46">
        <f>J636+L636+N636+P636</f>
        <v>2.1772701200000002</v>
      </c>
      <c r="I636" s="46" t="s">
        <v>32</v>
      </c>
      <c r="J636" s="46">
        <v>2.1772701200000002</v>
      </c>
      <c r="K636" s="46" t="s">
        <v>32</v>
      </c>
      <c r="L636" s="46">
        <v>0</v>
      </c>
      <c r="M636" s="46" t="s">
        <v>32</v>
      </c>
      <c r="N636" s="46">
        <v>0</v>
      </c>
      <c r="O636" s="88" t="s">
        <v>32</v>
      </c>
      <c r="P636" s="46">
        <v>0</v>
      </c>
      <c r="Q636" s="46" t="s">
        <v>32</v>
      </c>
      <c r="R636" s="46" t="s">
        <v>32</v>
      </c>
      <c r="S636" s="87" t="s">
        <v>32</v>
      </c>
      <c r="T636" s="30" t="s">
        <v>1297</v>
      </c>
      <c r="W636" s="3"/>
      <c r="X636" s="3"/>
      <c r="Y636" s="3"/>
      <c r="Z636" s="3"/>
      <c r="AD636" s="1"/>
      <c r="AE636" s="1"/>
    </row>
    <row r="637" spans="1:31" ht="38.25" customHeight="1" x14ac:dyDescent="0.25">
      <c r="A637" s="20" t="s">
        <v>1298</v>
      </c>
      <c r="B637" s="21" t="s">
        <v>168</v>
      </c>
      <c r="C637" s="22" t="s">
        <v>31</v>
      </c>
      <c r="D637" s="77">
        <f t="shared" ref="D637:R637" si="164">SUM(D638)</f>
        <v>10.2425283</v>
      </c>
      <c r="E637" s="77">
        <f t="shared" si="164"/>
        <v>0</v>
      </c>
      <c r="F637" s="77">
        <f t="shared" si="164"/>
        <v>10.2425283</v>
      </c>
      <c r="G637" s="77">
        <f t="shared" si="164"/>
        <v>10.2425283</v>
      </c>
      <c r="H637" s="77">
        <f t="shared" si="164"/>
        <v>0.97336919999999993</v>
      </c>
      <c r="I637" s="77">
        <f t="shared" si="164"/>
        <v>0</v>
      </c>
      <c r="J637" s="77">
        <f t="shared" si="164"/>
        <v>0</v>
      </c>
      <c r="K637" s="77">
        <f t="shared" si="164"/>
        <v>0</v>
      </c>
      <c r="L637" s="77">
        <f t="shared" si="164"/>
        <v>0.97336919999999993</v>
      </c>
      <c r="M637" s="77">
        <f t="shared" si="164"/>
        <v>0</v>
      </c>
      <c r="N637" s="77">
        <f t="shared" si="164"/>
        <v>0</v>
      </c>
      <c r="O637" s="77">
        <f t="shared" si="164"/>
        <v>10.2425283</v>
      </c>
      <c r="P637" s="77">
        <f t="shared" si="164"/>
        <v>0</v>
      </c>
      <c r="Q637" s="77">
        <f t="shared" si="164"/>
        <v>9.2691590999999995</v>
      </c>
      <c r="R637" s="77">
        <f t="shared" si="164"/>
        <v>0.97336919999999993</v>
      </c>
      <c r="S637" s="81">
        <v>1</v>
      </c>
      <c r="T637" s="63" t="s">
        <v>32</v>
      </c>
      <c r="U637" s="1"/>
      <c r="W637" s="3"/>
      <c r="X637" s="3"/>
      <c r="Y637" s="3"/>
      <c r="Z637" s="3"/>
      <c r="AD637" s="1"/>
      <c r="AE637" s="1"/>
    </row>
    <row r="638" spans="1:31" ht="47.25" customHeight="1" x14ac:dyDescent="0.25">
      <c r="A638" s="28" t="s">
        <v>1298</v>
      </c>
      <c r="B638" s="36" t="s">
        <v>1299</v>
      </c>
      <c r="C638" s="54" t="s">
        <v>1300</v>
      </c>
      <c r="D638" s="46">
        <v>10.2425283</v>
      </c>
      <c r="E638" s="46">
        <v>0</v>
      </c>
      <c r="F638" s="46">
        <f>D638-E638</f>
        <v>10.2425283</v>
      </c>
      <c r="G638" s="46">
        <f>I638+K638+M638+O638</f>
        <v>10.2425283</v>
      </c>
      <c r="H638" s="46">
        <f>J638+L638+N638+P638</f>
        <v>0.97336919999999993</v>
      </c>
      <c r="I638" s="46">
        <v>0</v>
      </c>
      <c r="J638" s="46">
        <v>0</v>
      </c>
      <c r="K638" s="46">
        <v>0</v>
      </c>
      <c r="L638" s="46">
        <v>0.97336919999999993</v>
      </c>
      <c r="M638" s="46">
        <v>0</v>
      </c>
      <c r="N638" s="46">
        <v>0</v>
      </c>
      <c r="O638" s="46">
        <v>10.2425283</v>
      </c>
      <c r="P638" s="46">
        <v>0</v>
      </c>
      <c r="Q638" s="46">
        <f>F638-H638</f>
        <v>9.2691590999999995</v>
      </c>
      <c r="R638" s="46">
        <f>H638-(I638+K638)</f>
        <v>0.97336919999999993</v>
      </c>
      <c r="S638" s="87">
        <v>1</v>
      </c>
      <c r="T638" s="30" t="s">
        <v>1263</v>
      </c>
      <c r="W638" s="3"/>
      <c r="X638" s="3"/>
      <c r="Y638" s="3"/>
      <c r="Z638" s="3"/>
      <c r="AD638" s="1"/>
      <c r="AE638" s="1"/>
    </row>
    <row r="639" spans="1:31" ht="31.5" customHeight="1" x14ac:dyDescent="0.25">
      <c r="A639" s="20" t="s">
        <v>1301</v>
      </c>
      <c r="B639" s="21" t="s">
        <v>212</v>
      </c>
      <c r="C639" s="22" t="s">
        <v>31</v>
      </c>
      <c r="D639" s="77">
        <f>SUM(D640:D655)</f>
        <v>522.91355855020004</v>
      </c>
      <c r="E639" s="77">
        <f t="shared" ref="E639:R639" si="165">SUM(E640:E656)</f>
        <v>110.19234259</v>
      </c>
      <c r="F639" s="77">
        <f t="shared" si="165"/>
        <v>412.72121596020003</v>
      </c>
      <c r="G639" s="77">
        <f t="shared" si="165"/>
        <v>68.673261503999981</v>
      </c>
      <c r="H639" s="77">
        <f t="shared" si="165"/>
        <v>101.71444604999999</v>
      </c>
      <c r="I639" s="77">
        <f t="shared" si="165"/>
        <v>1.1541599999999999</v>
      </c>
      <c r="J639" s="77">
        <f t="shared" si="165"/>
        <v>24.508534320000003</v>
      </c>
      <c r="K639" s="77">
        <f t="shared" si="165"/>
        <v>2.3126810760000001</v>
      </c>
      <c r="L639" s="77">
        <f t="shared" si="165"/>
        <v>77.205911729999997</v>
      </c>
      <c r="M639" s="77">
        <f t="shared" si="165"/>
        <v>1.968006028</v>
      </c>
      <c r="N639" s="77">
        <f t="shared" si="165"/>
        <v>0</v>
      </c>
      <c r="O639" s="77">
        <f t="shared" si="165"/>
        <v>63.238414399999989</v>
      </c>
      <c r="P639" s="77">
        <f t="shared" si="165"/>
        <v>0</v>
      </c>
      <c r="Q639" s="77">
        <f t="shared" si="165"/>
        <v>395.58198327020006</v>
      </c>
      <c r="R639" s="77">
        <f t="shared" si="165"/>
        <v>13.672391614</v>
      </c>
      <c r="S639" s="81">
        <f>R639/(I639+K639)</f>
        <v>3.9437607073050618</v>
      </c>
      <c r="T639" s="63" t="s">
        <v>32</v>
      </c>
      <c r="U639" s="1"/>
      <c r="W639" s="3"/>
      <c r="X639" s="3"/>
      <c r="Y639" s="3"/>
      <c r="Z639" s="3"/>
      <c r="AD639" s="1"/>
      <c r="AE639" s="1"/>
    </row>
    <row r="640" spans="1:31" ht="31.5" customHeight="1" x14ac:dyDescent="0.25">
      <c r="A640" s="28" t="s">
        <v>1301</v>
      </c>
      <c r="B640" s="36" t="s">
        <v>1302</v>
      </c>
      <c r="C640" s="54" t="s">
        <v>1303</v>
      </c>
      <c r="D640" s="46">
        <v>64.950399030200003</v>
      </c>
      <c r="E640" s="40">
        <v>36.126116629999999</v>
      </c>
      <c r="F640" s="46">
        <f>D640-E640</f>
        <v>28.824282400200005</v>
      </c>
      <c r="G640" s="46">
        <f t="shared" ref="G640:H655" si="166">I640+K640+M640+O640</f>
        <v>3.5847999999999995</v>
      </c>
      <c r="H640" s="46">
        <f t="shared" si="166"/>
        <v>5.28916276</v>
      </c>
      <c r="I640" s="46">
        <v>0</v>
      </c>
      <c r="J640" s="46">
        <v>0</v>
      </c>
      <c r="K640" s="46">
        <v>0</v>
      </c>
      <c r="L640" s="46">
        <v>5.28916276</v>
      </c>
      <c r="M640" s="46">
        <v>0.51641999999999999</v>
      </c>
      <c r="N640" s="46">
        <v>0</v>
      </c>
      <c r="O640" s="46">
        <v>3.0683799999999994</v>
      </c>
      <c r="P640" s="46">
        <v>0</v>
      </c>
      <c r="Q640" s="46">
        <f>F640-H640</f>
        <v>23.535119640200005</v>
      </c>
      <c r="R640" s="46">
        <f>H640-(I640+K640)</f>
        <v>5.28916276</v>
      </c>
      <c r="S640" s="86">
        <v>1</v>
      </c>
      <c r="T640" s="30" t="s">
        <v>1263</v>
      </c>
      <c r="W640" s="3"/>
      <c r="X640" s="3"/>
      <c r="Y640" s="3"/>
      <c r="Z640" s="3"/>
      <c r="AD640" s="1"/>
      <c r="AE640" s="1"/>
    </row>
    <row r="641" spans="1:31" ht="31.5" customHeight="1" x14ac:dyDescent="0.25">
      <c r="A641" s="28" t="s">
        <v>1301</v>
      </c>
      <c r="B641" s="36" t="s">
        <v>1304</v>
      </c>
      <c r="C641" s="54" t="s">
        <v>1305</v>
      </c>
      <c r="D641" s="46">
        <v>157.24565999999999</v>
      </c>
      <c r="E641" s="40">
        <v>38.373056929999997</v>
      </c>
      <c r="F641" s="46">
        <f>D641-E641</f>
        <v>118.87260307</v>
      </c>
      <c r="G641" s="46">
        <f t="shared" si="166"/>
        <v>18.923599999999997</v>
      </c>
      <c r="H641" s="46">
        <f t="shared" si="166"/>
        <v>0</v>
      </c>
      <c r="I641" s="46">
        <v>0</v>
      </c>
      <c r="J641" s="46">
        <v>0</v>
      </c>
      <c r="K641" s="46">
        <v>0</v>
      </c>
      <c r="L641" s="46">
        <v>0</v>
      </c>
      <c r="M641" s="46">
        <v>0</v>
      </c>
      <c r="N641" s="46">
        <v>0</v>
      </c>
      <c r="O641" s="46">
        <v>18.923599999999997</v>
      </c>
      <c r="P641" s="46">
        <v>0</v>
      </c>
      <c r="Q641" s="46">
        <f>F641-H641</f>
        <v>118.87260307</v>
      </c>
      <c r="R641" s="46">
        <f>H641-(I641+K641)</f>
        <v>0</v>
      </c>
      <c r="S641" s="86">
        <v>0</v>
      </c>
      <c r="T641" s="30" t="s">
        <v>32</v>
      </c>
      <c r="W641" s="3"/>
      <c r="X641" s="3"/>
      <c r="Y641" s="3"/>
      <c r="Z641" s="3"/>
      <c r="AD641" s="1"/>
      <c r="AE641" s="1"/>
    </row>
    <row r="642" spans="1:31" ht="47.25" customHeight="1" x14ac:dyDescent="0.25">
      <c r="A642" s="28" t="s">
        <v>1301</v>
      </c>
      <c r="B642" s="36" t="s">
        <v>1306</v>
      </c>
      <c r="C642" s="54" t="s">
        <v>1307</v>
      </c>
      <c r="D642" s="46">
        <v>75.159344069999989</v>
      </c>
      <c r="E642" s="40">
        <v>32.688420989999997</v>
      </c>
      <c r="F642" s="46">
        <f>D642-E642</f>
        <v>42.470923079999992</v>
      </c>
      <c r="G642" s="46">
        <f t="shared" si="166"/>
        <v>4.1821999999999999</v>
      </c>
      <c r="H642" s="46">
        <f t="shared" si="166"/>
        <v>3.97751447</v>
      </c>
      <c r="I642" s="46">
        <v>1.1541599999999999</v>
      </c>
      <c r="J642" s="46">
        <v>3.97751447</v>
      </c>
      <c r="K642" s="46">
        <v>0</v>
      </c>
      <c r="L642" s="46">
        <v>0</v>
      </c>
      <c r="M642" s="46">
        <v>1.0054799999999999</v>
      </c>
      <c r="N642" s="46">
        <v>0</v>
      </c>
      <c r="O642" s="46">
        <v>2.0225600000000004</v>
      </c>
      <c r="P642" s="46">
        <v>0</v>
      </c>
      <c r="Q642" s="46">
        <f>F642-H642</f>
        <v>38.493408609999989</v>
      </c>
      <c r="R642" s="46">
        <f>H642-(I642+K642)</f>
        <v>2.8233544699999999</v>
      </c>
      <c r="S642" s="86">
        <f>R642/(I642+K642)</f>
        <v>2.4462418295556945</v>
      </c>
      <c r="T642" s="30" t="s">
        <v>1277</v>
      </c>
      <c r="W642" s="3"/>
      <c r="X642" s="3"/>
      <c r="Y642" s="3"/>
      <c r="Z642" s="3"/>
      <c r="AD642" s="1"/>
      <c r="AE642" s="1"/>
    </row>
    <row r="643" spans="1:31" ht="15.75" customHeight="1" x14ac:dyDescent="0.25">
      <c r="A643" s="28" t="s">
        <v>1301</v>
      </c>
      <c r="B643" s="36" t="s">
        <v>1309</v>
      </c>
      <c r="C643" s="54" t="s">
        <v>1310</v>
      </c>
      <c r="D643" s="46">
        <v>42.203135328000002</v>
      </c>
      <c r="E643" s="40">
        <v>0</v>
      </c>
      <c r="F643" s="46">
        <f>D643-E643</f>
        <v>42.203135328000002</v>
      </c>
      <c r="G643" s="46">
        <f t="shared" si="166"/>
        <v>1.2</v>
      </c>
      <c r="H643" s="46">
        <f t="shared" si="166"/>
        <v>0</v>
      </c>
      <c r="I643" s="46">
        <v>0</v>
      </c>
      <c r="J643" s="46">
        <v>0</v>
      </c>
      <c r="K643" s="46">
        <v>0</v>
      </c>
      <c r="L643" s="46">
        <v>0</v>
      </c>
      <c r="M643" s="46">
        <v>0</v>
      </c>
      <c r="N643" s="46">
        <v>0</v>
      </c>
      <c r="O643" s="46">
        <v>1.2</v>
      </c>
      <c r="P643" s="46">
        <v>0</v>
      </c>
      <c r="Q643" s="46">
        <f>F643-H643</f>
        <v>42.203135328000002</v>
      </c>
      <c r="R643" s="46">
        <f>H643-(I643+K643)</f>
        <v>0</v>
      </c>
      <c r="S643" s="86">
        <v>0</v>
      </c>
      <c r="T643" s="30" t="s">
        <v>32</v>
      </c>
      <c r="W643" s="3"/>
      <c r="X643" s="3"/>
      <c r="Y643" s="3"/>
      <c r="Z643" s="3"/>
      <c r="AD643" s="1"/>
      <c r="AE643" s="1"/>
    </row>
    <row r="644" spans="1:31" ht="48.75" customHeight="1" x14ac:dyDescent="0.25">
      <c r="A644" s="28" t="s">
        <v>1301</v>
      </c>
      <c r="B644" s="36" t="s">
        <v>1311</v>
      </c>
      <c r="C644" s="54" t="s">
        <v>1312</v>
      </c>
      <c r="D644" s="85" t="s">
        <v>32</v>
      </c>
      <c r="E644" s="85" t="s">
        <v>32</v>
      </c>
      <c r="F644" s="85" t="s">
        <v>32</v>
      </c>
      <c r="G644" s="85" t="s">
        <v>32</v>
      </c>
      <c r="H644" s="46">
        <f t="shared" si="166"/>
        <v>9.3926329400000004</v>
      </c>
      <c r="I644" s="46" t="s">
        <v>32</v>
      </c>
      <c r="J644" s="46">
        <v>9.26905234</v>
      </c>
      <c r="K644" s="46" t="s">
        <v>32</v>
      </c>
      <c r="L644" s="46">
        <v>0.1235806</v>
      </c>
      <c r="M644" s="46" t="s">
        <v>32</v>
      </c>
      <c r="N644" s="46">
        <v>0</v>
      </c>
      <c r="O644" s="46" t="s">
        <v>32</v>
      </c>
      <c r="P644" s="46">
        <v>0</v>
      </c>
      <c r="Q644" s="46" t="s">
        <v>32</v>
      </c>
      <c r="R644" s="46" t="s">
        <v>32</v>
      </c>
      <c r="S644" s="46" t="s">
        <v>32</v>
      </c>
      <c r="T644" s="46" t="s">
        <v>1308</v>
      </c>
      <c r="W644" s="3"/>
      <c r="X644" s="3"/>
      <c r="Y644" s="3"/>
      <c r="Z644" s="3"/>
      <c r="AD644" s="1"/>
      <c r="AE644" s="1"/>
    </row>
    <row r="645" spans="1:31" ht="55.5" customHeight="1" x14ac:dyDescent="0.25">
      <c r="A645" s="28" t="s">
        <v>1301</v>
      </c>
      <c r="B645" s="36" t="s">
        <v>1313</v>
      </c>
      <c r="C645" s="54" t="s">
        <v>1314</v>
      </c>
      <c r="D645" s="46">
        <v>27.542622396000002</v>
      </c>
      <c r="E645" s="40">
        <v>3.00474804</v>
      </c>
      <c r="F645" s="46">
        <f>D645-E645</f>
        <v>24.537874356000003</v>
      </c>
      <c r="G645" s="46">
        <f>I645+K645+M645+O645</f>
        <v>23.931061504000002</v>
      </c>
      <c r="H645" s="46">
        <f t="shared" si="166"/>
        <v>7.8725554600000001</v>
      </c>
      <c r="I645" s="46">
        <v>0</v>
      </c>
      <c r="J645" s="46">
        <v>0.49721871999999995</v>
      </c>
      <c r="K645" s="46">
        <v>2.3126810760000001</v>
      </c>
      <c r="L645" s="46">
        <v>7.3753367399999998</v>
      </c>
      <c r="M645" s="46">
        <v>0.44610602799999993</v>
      </c>
      <c r="N645" s="46">
        <v>0</v>
      </c>
      <c r="O645" s="46">
        <v>21.172274400000003</v>
      </c>
      <c r="P645" s="46">
        <v>0</v>
      </c>
      <c r="Q645" s="46">
        <f>F645-H645</f>
        <v>16.665318896000002</v>
      </c>
      <c r="R645" s="46">
        <f>H645-(I645+K645)</f>
        <v>5.5598743840000004</v>
      </c>
      <c r="S645" s="86">
        <f>R645/(I645+K645)</f>
        <v>2.4040817567532171</v>
      </c>
      <c r="T645" s="30" t="s">
        <v>1277</v>
      </c>
      <c r="W645" s="3"/>
      <c r="X645" s="3"/>
      <c r="Y645" s="3"/>
      <c r="Z645" s="3"/>
      <c r="AD645" s="1"/>
      <c r="AE645" s="1"/>
    </row>
    <row r="646" spans="1:31" ht="31.5" customHeight="1" x14ac:dyDescent="0.25">
      <c r="A646" s="28" t="s">
        <v>1301</v>
      </c>
      <c r="B646" s="36" t="s">
        <v>1315</v>
      </c>
      <c r="C646" s="54" t="s">
        <v>1316</v>
      </c>
      <c r="D646" s="46" t="s">
        <v>32</v>
      </c>
      <c r="E646" s="40" t="s">
        <v>32</v>
      </c>
      <c r="F646" s="46" t="s">
        <v>32</v>
      </c>
      <c r="G646" s="46" t="s">
        <v>32</v>
      </c>
      <c r="H646" s="46">
        <f t="shared" si="166"/>
        <v>0.57905472000000002</v>
      </c>
      <c r="I646" s="46" t="s">
        <v>32</v>
      </c>
      <c r="J646" s="46">
        <v>0</v>
      </c>
      <c r="K646" s="46" t="s">
        <v>32</v>
      </c>
      <c r="L646" s="46">
        <v>0.57905472000000002</v>
      </c>
      <c r="M646" s="46" t="s">
        <v>32</v>
      </c>
      <c r="N646" s="46">
        <v>0</v>
      </c>
      <c r="O646" s="46" t="s">
        <v>32</v>
      </c>
      <c r="P646" s="46">
        <v>0</v>
      </c>
      <c r="Q646" s="46" t="s">
        <v>32</v>
      </c>
      <c r="R646" s="46" t="s">
        <v>32</v>
      </c>
      <c r="S646" s="86" t="s">
        <v>32</v>
      </c>
      <c r="T646" s="30" t="s">
        <v>1277</v>
      </c>
      <c r="W646" s="3"/>
      <c r="X646" s="3"/>
      <c r="Y646" s="3"/>
      <c r="Z646" s="3"/>
      <c r="AD646" s="1"/>
      <c r="AE646" s="1"/>
    </row>
    <row r="647" spans="1:31" ht="15.75" customHeight="1" x14ac:dyDescent="0.25">
      <c r="A647" s="28" t="s">
        <v>1301</v>
      </c>
      <c r="B647" s="36" t="s">
        <v>1317</v>
      </c>
      <c r="C647" s="54" t="s">
        <v>1318</v>
      </c>
      <c r="D647" s="46">
        <v>35.808249726</v>
      </c>
      <c r="E647" s="46">
        <v>0</v>
      </c>
      <c r="F647" s="46">
        <f>D647-E647</f>
        <v>35.808249726</v>
      </c>
      <c r="G647" s="46">
        <f>I647+K647+M647+O647</f>
        <v>0.57999999999999996</v>
      </c>
      <c r="H647" s="46">
        <f t="shared" si="166"/>
        <v>0</v>
      </c>
      <c r="I647" s="46">
        <v>0</v>
      </c>
      <c r="J647" s="46">
        <v>0</v>
      </c>
      <c r="K647" s="46">
        <v>0</v>
      </c>
      <c r="L647" s="46">
        <v>0</v>
      </c>
      <c r="M647" s="46">
        <v>0</v>
      </c>
      <c r="N647" s="46">
        <v>0</v>
      </c>
      <c r="O647" s="46">
        <v>0.57999999999999996</v>
      </c>
      <c r="P647" s="46">
        <v>0</v>
      </c>
      <c r="Q647" s="46">
        <f>F647-H647</f>
        <v>35.808249726</v>
      </c>
      <c r="R647" s="46">
        <f>H647-(I647+K647)</f>
        <v>0</v>
      </c>
      <c r="S647" s="86">
        <v>0</v>
      </c>
      <c r="T647" s="30" t="s">
        <v>32</v>
      </c>
      <c r="W647" s="3"/>
      <c r="X647" s="3"/>
      <c r="Y647" s="3"/>
      <c r="Z647" s="3"/>
      <c r="AD647" s="1"/>
      <c r="AE647" s="1"/>
    </row>
    <row r="648" spans="1:31" ht="31.5" customHeight="1" x14ac:dyDescent="0.25">
      <c r="A648" s="28" t="s">
        <v>1301</v>
      </c>
      <c r="B648" s="36" t="s">
        <v>1319</v>
      </c>
      <c r="C648" s="54" t="s">
        <v>1320</v>
      </c>
      <c r="D648" s="46">
        <v>11.351600000000001</v>
      </c>
      <c r="E648" s="40">
        <v>0</v>
      </c>
      <c r="F648" s="46">
        <f>D648-E648</f>
        <v>11.351600000000001</v>
      </c>
      <c r="G648" s="46">
        <f>I648+K648+M648+O648</f>
        <v>11.351600000000001</v>
      </c>
      <c r="H648" s="46">
        <f t="shared" si="166"/>
        <v>0</v>
      </c>
      <c r="I648" s="46">
        <v>0</v>
      </c>
      <c r="J648" s="46">
        <v>0</v>
      </c>
      <c r="K648" s="46">
        <v>0</v>
      </c>
      <c r="L648" s="46">
        <v>0</v>
      </c>
      <c r="M648" s="46">
        <v>0</v>
      </c>
      <c r="N648" s="46">
        <v>0</v>
      </c>
      <c r="O648" s="46">
        <v>11.351600000000001</v>
      </c>
      <c r="P648" s="46">
        <v>0</v>
      </c>
      <c r="Q648" s="46">
        <f>F648-H648</f>
        <v>11.351600000000001</v>
      </c>
      <c r="R648" s="46">
        <f>H648-(I648+K648)</f>
        <v>0</v>
      </c>
      <c r="S648" s="86">
        <v>0</v>
      </c>
      <c r="T648" s="30" t="s">
        <v>32</v>
      </c>
      <c r="W648" s="3"/>
      <c r="X648" s="3"/>
      <c r="Y648" s="3"/>
      <c r="Z648" s="3"/>
      <c r="AD648" s="1"/>
      <c r="AE648" s="1"/>
    </row>
    <row r="649" spans="1:31" ht="31.5" customHeight="1" x14ac:dyDescent="0.25">
      <c r="A649" s="28" t="s">
        <v>1301</v>
      </c>
      <c r="B649" s="36" t="s">
        <v>1321</v>
      </c>
      <c r="C649" s="54" t="s">
        <v>1322</v>
      </c>
      <c r="D649" s="88">
        <v>1.32</v>
      </c>
      <c r="E649" s="40">
        <v>0</v>
      </c>
      <c r="F649" s="46">
        <f>D649-E649</f>
        <v>1.32</v>
      </c>
      <c r="G649" s="46">
        <f>I649+K649+M649+O649</f>
        <v>1.32</v>
      </c>
      <c r="H649" s="46">
        <f t="shared" si="166"/>
        <v>0</v>
      </c>
      <c r="I649" s="46">
        <v>0</v>
      </c>
      <c r="J649" s="46">
        <v>0</v>
      </c>
      <c r="K649" s="46">
        <v>0</v>
      </c>
      <c r="L649" s="46">
        <v>0</v>
      </c>
      <c r="M649" s="46">
        <v>0</v>
      </c>
      <c r="N649" s="46">
        <v>0</v>
      </c>
      <c r="O649" s="46">
        <v>1.32</v>
      </c>
      <c r="P649" s="46">
        <v>0</v>
      </c>
      <c r="Q649" s="46">
        <f>F649-H649</f>
        <v>1.32</v>
      </c>
      <c r="R649" s="46">
        <f>H649-(I649+K649)</f>
        <v>0</v>
      </c>
      <c r="S649" s="86">
        <v>0</v>
      </c>
      <c r="T649" s="30" t="s">
        <v>32</v>
      </c>
      <c r="W649" s="3"/>
      <c r="X649" s="3"/>
      <c r="Y649" s="3"/>
      <c r="Z649" s="3"/>
      <c r="AD649" s="1"/>
      <c r="AE649" s="1"/>
    </row>
    <row r="650" spans="1:31" ht="15.75" customHeight="1" x14ac:dyDescent="0.25">
      <c r="A650" s="28" t="s">
        <v>1301</v>
      </c>
      <c r="B650" s="36" t="s">
        <v>1323</v>
      </c>
      <c r="C650" s="54" t="s">
        <v>1324</v>
      </c>
      <c r="D650" s="88">
        <v>1.8</v>
      </c>
      <c r="E650" s="40">
        <v>0</v>
      </c>
      <c r="F650" s="46">
        <f>D650-E650</f>
        <v>1.8</v>
      </c>
      <c r="G650" s="46">
        <f>I650+K650+M650+O650</f>
        <v>1.8</v>
      </c>
      <c r="H650" s="46">
        <f t="shared" si="166"/>
        <v>0</v>
      </c>
      <c r="I650" s="46">
        <v>0</v>
      </c>
      <c r="J650" s="46">
        <v>0</v>
      </c>
      <c r="K650" s="46">
        <v>0</v>
      </c>
      <c r="L650" s="46">
        <v>0</v>
      </c>
      <c r="M650" s="46">
        <v>0</v>
      </c>
      <c r="N650" s="46">
        <v>0</v>
      </c>
      <c r="O650" s="46">
        <v>1.8</v>
      </c>
      <c r="P650" s="46">
        <v>0</v>
      </c>
      <c r="Q650" s="46">
        <f>F650-H650</f>
        <v>1.8</v>
      </c>
      <c r="R650" s="46">
        <f>H650-(I650+K650)</f>
        <v>0</v>
      </c>
      <c r="S650" s="86">
        <v>0</v>
      </c>
      <c r="T650" s="30" t="s">
        <v>32</v>
      </c>
      <c r="W650" s="3"/>
      <c r="X650" s="3"/>
      <c r="Y650" s="3"/>
      <c r="Z650" s="3"/>
      <c r="AD650" s="1"/>
      <c r="AE650" s="1"/>
    </row>
    <row r="651" spans="1:31" ht="47.25" customHeight="1" x14ac:dyDescent="0.25">
      <c r="A651" s="28" t="s">
        <v>1301</v>
      </c>
      <c r="B651" s="36" t="s">
        <v>1325</v>
      </c>
      <c r="C651" s="54" t="s">
        <v>1326</v>
      </c>
      <c r="D651" s="88">
        <v>105.53254800000001</v>
      </c>
      <c r="E651" s="40">
        <v>0</v>
      </c>
      <c r="F651" s="46">
        <f>D651-E651</f>
        <v>105.53254800000001</v>
      </c>
      <c r="G651" s="46">
        <f>I651+K651+M651+O651</f>
        <v>1.8</v>
      </c>
      <c r="H651" s="46">
        <f t="shared" si="166"/>
        <v>0</v>
      </c>
      <c r="I651" s="46">
        <v>0</v>
      </c>
      <c r="J651" s="46">
        <v>0</v>
      </c>
      <c r="K651" s="46">
        <v>0</v>
      </c>
      <c r="L651" s="46">
        <v>0</v>
      </c>
      <c r="M651" s="46">
        <v>0</v>
      </c>
      <c r="N651" s="46">
        <v>0</v>
      </c>
      <c r="O651" s="46">
        <v>1.8</v>
      </c>
      <c r="P651" s="46">
        <v>0</v>
      </c>
      <c r="Q651" s="46">
        <f>F651-H651</f>
        <v>105.53254800000001</v>
      </c>
      <c r="R651" s="46">
        <f>H651-(I651+K651)</f>
        <v>0</v>
      </c>
      <c r="S651" s="86">
        <v>0</v>
      </c>
      <c r="T651" s="30" t="s">
        <v>32</v>
      </c>
      <c r="W651" s="3"/>
      <c r="X651" s="3"/>
      <c r="Y651" s="3"/>
      <c r="Z651" s="3"/>
      <c r="AD651" s="1"/>
      <c r="AE651" s="1"/>
    </row>
    <row r="652" spans="1:31" ht="56.25" customHeight="1" x14ac:dyDescent="0.25">
      <c r="A652" s="89" t="s">
        <v>1301</v>
      </c>
      <c r="B652" s="100" t="s">
        <v>1327</v>
      </c>
      <c r="C652" s="117" t="s">
        <v>1328</v>
      </c>
      <c r="D652" s="88" t="s">
        <v>32</v>
      </c>
      <c r="E652" s="40" t="s">
        <v>32</v>
      </c>
      <c r="F652" s="46" t="s">
        <v>32</v>
      </c>
      <c r="G652" s="46" t="s">
        <v>32</v>
      </c>
      <c r="H652" s="46">
        <f t="shared" si="166"/>
        <v>63.722999989999998</v>
      </c>
      <c r="I652" s="46" t="s">
        <v>32</v>
      </c>
      <c r="J652" s="46">
        <v>0</v>
      </c>
      <c r="K652" s="46" t="s">
        <v>32</v>
      </c>
      <c r="L652" s="46">
        <v>63.722999989999998</v>
      </c>
      <c r="M652" s="46" t="s">
        <v>32</v>
      </c>
      <c r="N652" s="46">
        <v>0</v>
      </c>
      <c r="O652" s="46" t="s">
        <v>32</v>
      </c>
      <c r="P652" s="46">
        <v>0</v>
      </c>
      <c r="Q652" s="46" t="s">
        <v>32</v>
      </c>
      <c r="R652" s="46" t="s">
        <v>32</v>
      </c>
      <c r="S652" s="86" t="s">
        <v>32</v>
      </c>
      <c r="T652" s="30" t="s">
        <v>1329</v>
      </c>
      <c r="W652" s="3"/>
      <c r="X652" s="3"/>
      <c r="Y652" s="3"/>
      <c r="Z652" s="3"/>
      <c r="AD652" s="1"/>
      <c r="AE652" s="1"/>
    </row>
    <row r="653" spans="1:31" ht="47.25" customHeight="1" x14ac:dyDescent="0.25">
      <c r="A653" s="89" t="s">
        <v>1301</v>
      </c>
      <c r="B653" s="100" t="s">
        <v>1330</v>
      </c>
      <c r="C653" s="117" t="s">
        <v>1331</v>
      </c>
      <c r="D653" s="85" t="s">
        <v>32</v>
      </c>
      <c r="E653" s="85" t="s">
        <v>32</v>
      </c>
      <c r="F653" s="85" t="s">
        <v>32</v>
      </c>
      <c r="G653" s="85" t="s">
        <v>32</v>
      </c>
      <c r="H653" s="46">
        <f t="shared" si="166"/>
        <v>2.5896815200000005</v>
      </c>
      <c r="I653" s="46" t="s">
        <v>32</v>
      </c>
      <c r="J653" s="46">
        <v>2.4739046000000005</v>
      </c>
      <c r="K653" s="46" t="s">
        <v>32</v>
      </c>
      <c r="L653" s="46">
        <v>0.11577692000000001</v>
      </c>
      <c r="M653" s="46" t="s">
        <v>32</v>
      </c>
      <c r="N653" s="46">
        <v>0</v>
      </c>
      <c r="O653" s="46" t="s">
        <v>32</v>
      </c>
      <c r="P653" s="46">
        <v>0</v>
      </c>
      <c r="Q653" s="46" t="s">
        <v>32</v>
      </c>
      <c r="R653" s="46" t="s">
        <v>32</v>
      </c>
      <c r="S653" s="46" t="s">
        <v>32</v>
      </c>
      <c r="T653" s="46" t="s">
        <v>1308</v>
      </c>
      <c r="W653" s="3"/>
      <c r="X653" s="3"/>
      <c r="Y653" s="3"/>
      <c r="Z653" s="3"/>
      <c r="AD653" s="1"/>
      <c r="AE653" s="1"/>
    </row>
    <row r="654" spans="1:31" ht="47.25" customHeight="1" x14ac:dyDescent="0.25">
      <c r="A654" s="89" t="s">
        <v>1301</v>
      </c>
      <c r="B654" s="100" t="s">
        <v>1332</v>
      </c>
      <c r="C654" s="117" t="s">
        <v>1333</v>
      </c>
      <c r="D654" s="85" t="s">
        <v>32</v>
      </c>
      <c r="E654" s="85" t="s">
        <v>32</v>
      </c>
      <c r="F654" s="85" t="s">
        <v>32</v>
      </c>
      <c r="G654" s="85" t="s">
        <v>32</v>
      </c>
      <c r="H654" s="46">
        <f t="shared" si="166"/>
        <v>1.6135989600000002</v>
      </c>
      <c r="I654" s="46" t="s">
        <v>32</v>
      </c>
      <c r="J654" s="46">
        <v>1.6135989600000002</v>
      </c>
      <c r="K654" s="46" t="s">
        <v>32</v>
      </c>
      <c r="L654" s="46">
        <v>0</v>
      </c>
      <c r="M654" s="46" t="s">
        <v>32</v>
      </c>
      <c r="N654" s="46">
        <v>0</v>
      </c>
      <c r="O654" s="46" t="s">
        <v>32</v>
      </c>
      <c r="P654" s="46">
        <v>0</v>
      </c>
      <c r="Q654" s="46" t="s">
        <v>32</v>
      </c>
      <c r="R654" s="46" t="s">
        <v>32</v>
      </c>
      <c r="S654" s="46" t="s">
        <v>32</v>
      </c>
      <c r="T654" s="46" t="s">
        <v>1334</v>
      </c>
      <c r="W654" s="3"/>
      <c r="X654" s="3"/>
      <c r="Y654" s="3"/>
      <c r="Z654" s="3"/>
      <c r="AD654" s="1"/>
      <c r="AE654" s="1"/>
    </row>
    <row r="655" spans="1:31" ht="78.75" customHeight="1" x14ac:dyDescent="0.25">
      <c r="A655" s="89" t="s">
        <v>1301</v>
      </c>
      <c r="B655" s="100" t="s">
        <v>1335</v>
      </c>
      <c r="C655" s="117" t="s">
        <v>1336</v>
      </c>
      <c r="D655" s="85" t="s">
        <v>32</v>
      </c>
      <c r="E655" s="85" t="s">
        <v>32</v>
      </c>
      <c r="F655" s="85" t="s">
        <v>32</v>
      </c>
      <c r="G655" s="85" t="s">
        <v>32</v>
      </c>
      <c r="H655" s="46">
        <f t="shared" si="166"/>
        <v>2.4420000000000002</v>
      </c>
      <c r="I655" s="46" t="s">
        <v>32</v>
      </c>
      <c r="J655" s="46">
        <v>2.4420000000000002</v>
      </c>
      <c r="K655" s="46" t="s">
        <v>32</v>
      </c>
      <c r="L655" s="46">
        <v>0</v>
      </c>
      <c r="M655" s="46" t="s">
        <v>32</v>
      </c>
      <c r="N655" s="46">
        <v>0</v>
      </c>
      <c r="O655" s="46" t="s">
        <v>32</v>
      </c>
      <c r="P655" s="46">
        <v>0</v>
      </c>
      <c r="Q655" s="46" t="s">
        <v>32</v>
      </c>
      <c r="R655" s="46" t="s">
        <v>32</v>
      </c>
      <c r="S655" s="46" t="s">
        <v>32</v>
      </c>
      <c r="T655" s="46" t="s">
        <v>1337</v>
      </c>
      <c r="W655" s="3"/>
      <c r="X655" s="3"/>
      <c r="Y655" s="3"/>
      <c r="Z655" s="3"/>
      <c r="AD655" s="1"/>
      <c r="AE655" s="1"/>
    </row>
    <row r="656" spans="1:31" ht="63" customHeight="1" x14ac:dyDescent="0.25">
      <c r="A656" s="89" t="s">
        <v>1301</v>
      </c>
      <c r="B656" s="100" t="s">
        <v>1338</v>
      </c>
      <c r="C656" s="117" t="s">
        <v>1339</v>
      </c>
      <c r="D656" s="85" t="s">
        <v>32</v>
      </c>
      <c r="E656" s="85" t="s">
        <v>32</v>
      </c>
      <c r="F656" s="85" t="s">
        <v>32</v>
      </c>
      <c r="G656" s="85" t="s">
        <v>32</v>
      </c>
      <c r="H656" s="46">
        <f t="shared" ref="H656" si="167">J656+L656+N656+P656</f>
        <v>4.2352452300000003</v>
      </c>
      <c r="I656" s="46" t="s">
        <v>32</v>
      </c>
      <c r="J656" s="46">
        <v>4.2352452300000003</v>
      </c>
      <c r="K656" s="46" t="s">
        <v>32</v>
      </c>
      <c r="L656" s="46">
        <v>0</v>
      </c>
      <c r="M656" s="46" t="s">
        <v>32</v>
      </c>
      <c r="N656" s="46">
        <v>0</v>
      </c>
      <c r="O656" s="46" t="s">
        <v>32</v>
      </c>
      <c r="P656" s="46">
        <v>0</v>
      </c>
      <c r="Q656" s="46" t="s">
        <v>32</v>
      </c>
      <c r="R656" s="46" t="s">
        <v>32</v>
      </c>
      <c r="S656" s="104" t="s">
        <v>32</v>
      </c>
      <c r="T656" s="46" t="s">
        <v>235</v>
      </c>
      <c r="W656" s="3"/>
      <c r="X656" s="3"/>
      <c r="Y656" s="3"/>
      <c r="Z656" s="3"/>
      <c r="AD656" s="1"/>
      <c r="AE656" s="1"/>
    </row>
    <row r="657" spans="1:31" ht="47.25" customHeight="1" x14ac:dyDescent="0.25">
      <c r="A657" s="20" t="s">
        <v>1340</v>
      </c>
      <c r="B657" s="21" t="s">
        <v>394</v>
      </c>
      <c r="C657" s="22" t="s">
        <v>31</v>
      </c>
      <c r="D657" s="77">
        <f t="shared" ref="D657:R657" si="168">D658</f>
        <v>0</v>
      </c>
      <c r="E657" s="77">
        <f t="shared" si="168"/>
        <v>0</v>
      </c>
      <c r="F657" s="77">
        <f t="shared" si="168"/>
        <v>0</v>
      </c>
      <c r="G657" s="77">
        <f t="shared" si="168"/>
        <v>0</v>
      </c>
      <c r="H657" s="77">
        <f t="shared" si="168"/>
        <v>0</v>
      </c>
      <c r="I657" s="77">
        <f t="shared" si="168"/>
        <v>0</v>
      </c>
      <c r="J657" s="77">
        <f t="shared" si="168"/>
        <v>0</v>
      </c>
      <c r="K657" s="77">
        <f t="shared" si="168"/>
        <v>0</v>
      </c>
      <c r="L657" s="77">
        <f t="shared" si="168"/>
        <v>0</v>
      </c>
      <c r="M657" s="77">
        <f t="shared" si="168"/>
        <v>0</v>
      </c>
      <c r="N657" s="77">
        <f t="shared" si="168"/>
        <v>0</v>
      </c>
      <c r="O657" s="77">
        <f t="shared" si="168"/>
        <v>0</v>
      </c>
      <c r="P657" s="77">
        <f t="shared" si="168"/>
        <v>0</v>
      </c>
      <c r="Q657" s="77">
        <f t="shared" si="168"/>
        <v>0</v>
      </c>
      <c r="R657" s="77">
        <f t="shared" si="168"/>
        <v>0</v>
      </c>
      <c r="S657" s="81">
        <v>0</v>
      </c>
      <c r="T657" s="63" t="s">
        <v>32</v>
      </c>
      <c r="U657" s="1"/>
      <c r="W657" s="3"/>
      <c r="X657" s="3"/>
      <c r="Y657" s="3"/>
      <c r="Z657" s="3"/>
      <c r="AD657" s="1"/>
      <c r="AE657" s="1"/>
    </row>
    <row r="658" spans="1:31" ht="15.75" customHeight="1" x14ac:dyDescent="0.25">
      <c r="A658" s="23" t="s">
        <v>1341</v>
      </c>
      <c r="B658" s="24" t="s">
        <v>407</v>
      </c>
      <c r="C658" s="25" t="s">
        <v>31</v>
      </c>
      <c r="D658" s="80">
        <v>0</v>
      </c>
      <c r="E658" s="80">
        <f t="shared" ref="E658:R658" si="169">E659+E660</f>
        <v>0</v>
      </c>
      <c r="F658" s="80">
        <f t="shared" si="169"/>
        <v>0</v>
      </c>
      <c r="G658" s="80">
        <f t="shared" si="169"/>
        <v>0</v>
      </c>
      <c r="H658" s="83">
        <f t="shared" si="169"/>
        <v>0</v>
      </c>
      <c r="I658" s="80">
        <f t="shared" si="169"/>
        <v>0</v>
      </c>
      <c r="J658" s="80">
        <f t="shared" si="169"/>
        <v>0</v>
      </c>
      <c r="K658" s="80">
        <f t="shared" si="169"/>
        <v>0</v>
      </c>
      <c r="L658" s="80">
        <f t="shared" si="169"/>
        <v>0</v>
      </c>
      <c r="M658" s="80">
        <f t="shared" si="169"/>
        <v>0</v>
      </c>
      <c r="N658" s="80">
        <f t="shared" si="169"/>
        <v>0</v>
      </c>
      <c r="O658" s="80">
        <f t="shared" si="169"/>
        <v>0</v>
      </c>
      <c r="P658" s="80">
        <f t="shared" si="169"/>
        <v>0</v>
      </c>
      <c r="Q658" s="80">
        <f t="shared" si="169"/>
        <v>0</v>
      </c>
      <c r="R658" s="80">
        <f t="shared" si="169"/>
        <v>0</v>
      </c>
      <c r="S658" s="81">
        <v>0</v>
      </c>
      <c r="T658" s="27" t="s">
        <v>32</v>
      </c>
      <c r="U658" s="1"/>
      <c r="W658" s="3"/>
      <c r="X658" s="3"/>
      <c r="Y658" s="3"/>
      <c r="Z658" s="3"/>
      <c r="AD658" s="1"/>
      <c r="AE658" s="1"/>
    </row>
    <row r="659" spans="1:31" ht="47.25" customHeight="1" x14ac:dyDescent="0.25">
      <c r="A659" s="23" t="s">
        <v>1342</v>
      </c>
      <c r="B659" s="24" t="s">
        <v>398</v>
      </c>
      <c r="C659" s="25" t="s">
        <v>31</v>
      </c>
      <c r="D659" s="80">
        <v>0</v>
      </c>
      <c r="E659" s="80">
        <v>0</v>
      </c>
      <c r="F659" s="80">
        <v>0</v>
      </c>
      <c r="G659" s="80">
        <v>0</v>
      </c>
      <c r="H659" s="83">
        <v>0</v>
      </c>
      <c r="I659" s="80">
        <v>0</v>
      </c>
      <c r="J659" s="80">
        <v>0</v>
      </c>
      <c r="K659" s="80">
        <v>0</v>
      </c>
      <c r="L659" s="80">
        <v>0</v>
      </c>
      <c r="M659" s="80">
        <v>0</v>
      </c>
      <c r="N659" s="80">
        <v>0</v>
      </c>
      <c r="O659" s="80">
        <v>0</v>
      </c>
      <c r="P659" s="80">
        <v>0</v>
      </c>
      <c r="Q659" s="80">
        <v>0</v>
      </c>
      <c r="R659" s="80">
        <v>0</v>
      </c>
      <c r="S659" s="81">
        <v>0</v>
      </c>
      <c r="T659" s="27" t="s">
        <v>32</v>
      </c>
      <c r="U659" s="1"/>
      <c r="W659" s="3"/>
      <c r="X659" s="3"/>
      <c r="Y659" s="3"/>
      <c r="Z659" s="3"/>
      <c r="AD659" s="1"/>
      <c r="AE659" s="1"/>
    </row>
    <row r="660" spans="1:31" ht="47.25" customHeight="1" x14ac:dyDescent="0.25">
      <c r="A660" s="23" t="s">
        <v>1343</v>
      </c>
      <c r="B660" s="24" t="s">
        <v>403</v>
      </c>
      <c r="C660" s="25" t="s">
        <v>31</v>
      </c>
      <c r="D660" s="80">
        <v>0</v>
      </c>
      <c r="E660" s="80">
        <v>0</v>
      </c>
      <c r="F660" s="80">
        <v>0</v>
      </c>
      <c r="G660" s="80">
        <v>0</v>
      </c>
      <c r="H660" s="83">
        <v>0</v>
      </c>
      <c r="I660" s="80">
        <v>0</v>
      </c>
      <c r="J660" s="80">
        <v>0</v>
      </c>
      <c r="K660" s="80">
        <v>0</v>
      </c>
      <c r="L660" s="80">
        <v>0</v>
      </c>
      <c r="M660" s="80">
        <v>0</v>
      </c>
      <c r="N660" s="80">
        <v>0</v>
      </c>
      <c r="O660" s="80">
        <v>0</v>
      </c>
      <c r="P660" s="80">
        <v>0</v>
      </c>
      <c r="Q660" s="80">
        <v>0</v>
      </c>
      <c r="R660" s="80">
        <v>0</v>
      </c>
      <c r="S660" s="81">
        <v>0</v>
      </c>
      <c r="T660" s="27" t="s">
        <v>32</v>
      </c>
      <c r="U660" s="1"/>
      <c r="W660" s="3"/>
      <c r="X660" s="3"/>
      <c r="Y660" s="3"/>
      <c r="Z660" s="3"/>
      <c r="AD660" s="1"/>
      <c r="AE660" s="1"/>
    </row>
    <row r="661" spans="1:31" ht="15.75" customHeight="1" x14ac:dyDescent="0.25">
      <c r="A661" s="23" t="s">
        <v>1344</v>
      </c>
      <c r="B661" s="24" t="s">
        <v>407</v>
      </c>
      <c r="C661" s="25" t="s">
        <v>31</v>
      </c>
      <c r="D661" s="80">
        <v>0</v>
      </c>
      <c r="E661" s="80">
        <v>0</v>
      </c>
      <c r="F661" s="80">
        <v>0</v>
      </c>
      <c r="G661" s="80">
        <v>0</v>
      </c>
      <c r="H661" s="83">
        <v>0</v>
      </c>
      <c r="I661" s="80">
        <v>0</v>
      </c>
      <c r="J661" s="80">
        <v>0</v>
      </c>
      <c r="K661" s="80">
        <v>0</v>
      </c>
      <c r="L661" s="80">
        <v>0</v>
      </c>
      <c r="M661" s="80">
        <v>0</v>
      </c>
      <c r="N661" s="80">
        <v>0</v>
      </c>
      <c r="O661" s="80">
        <v>0</v>
      </c>
      <c r="P661" s="80">
        <v>0</v>
      </c>
      <c r="Q661" s="80">
        <v>0</v>
      </c>
      <c r="R661" s="80">
        <v>0</v>
      </c>
      <c r="S661" s="81">
        <v>0</v>
      </c>
      <c r="T661" s="27" t="s">
        <v>32</v>
      </c>
      <c r="U661" s="1"/>
      <c r="W661" s="3"/>
      <c r="X661" s="3"/>
      <c r="Y661" s="3"/>
      <c r="Z661" s="3"/>
      <c r="AD661" s="1"/>
      <c r="AE661" s="1"/>
    </row>
    <row r="662" spans="1:31" ht="47.25" customHeight="1" x14ac:dyDescent="0.25">
      <c r="A662" s="23" t="s">
        <v>1345</v>
      </c>
      <c r="B662" s="24" t="s">
        <v>398</v>
      </c>
      <c r="C662" s="25" t="s">
        <v>31</v>
      </c>
      <c r="D662" s="80">
        <v>0</v>
      </c>
      <c r="E662" s="80">
        <v>0</v>
      </c>
      <c r="F662" s="80">
        <v>0</v>
      </c>
      <c r="G662" s="80">
        <v>0</v>
      </c>
      <c r="H662" s="83">
        <v>0</v>
      </c>
      <c r="I662" s="80">
        <v>0</v>
      </c>
      <c r="J662" s="80">
        <v>0</v>
      </c>
      <c r="K662" s="80">
        <v>0</v>
      </c>
      <c r="L662" s="80">
        <v>0</v>
      </c>
      <c r="M662" s="80">
        <v>0</v>
      </c>
      <c r="N662" s="80">
        <v>0</v>
      </c>
      <c r="O662" s="80">
        <v>0</v>
      </c>
      <c r="P662" s="80">
        <v>0</v>
      </c>
      <c r="Q662" s="80">
        <v>0</v>
      </c>
      <c r="R662" s="80">
        <v>0</v>
      </c>
      <c r="S662" s="81">
        <v>0</v>
      </c>
      <c r="T662" s="27" t="s">
        <v>32</v>
      </c>
      <c r="U662" s="1"/>
      <c r="W662" s="3"/>
      <c r="X662" s="3"/>
      <c r="Y662" s="3"/>
      <c r="Z662" s="3"/>
      <c r="AD662" s="1"/>
      <c r="AE662" s="1"/>
    </row>
    <row r="663" spans="1:31" ht="47.25" customHeight="1" x14ac:dyDescent="0.25">
      <c r="A663" s="23" t="s">
        <v>1346</v>
      </c>
      <c r="B663" s="24" t="s">
        <v>403</v>
      </c>
      <c r="C663" s="25" t="s">
        <v>31</v>
      </c>
      <c r="D663" s="80">
        <v>0</v>
      </c>
      <c r="E663" s="80">
        <v>0</v>
      </c>
      <c r="F663" s="80">
        <v>0</v>
      </c>
      <c r="G663" s="80">
        <v>0</v>
      </c>
      <c r="H663" s="83">
        <v>0</v>
      </c>
      <c r="I663" s="80">
        <v>0</v>
      </c>
      <c r="J663" s="80">
        <v>0</v>
      </c>
      <c r="K663" s="80">
        <v>0</v>
      </c>
      <c r="L663" s="80">
        <v>0</v>
      </c>
      <c r="M663" s="80">
        <v>0</v>
      </c>
      <c r="N663" s="80">
        <v>0</v>
      </c>
      <c r="O663" s="80">
        <v>0</v>
      </c>
      <c r="P663" s="80">
        <v>0</v>
      </c>
      <c r="Q663" s="80">
        <v>0</v>
      </c>
      <c r="R663" s="80">
        <v>0</v>
      </c>
      <c r="S663" s="81">
        <v>0</v>
      </c>
      <c r="T663" s="27" t="s">
        <v>32</v>
      </c>
      <c r="U663" s="1"/>
      <c r="W663" s="3"/>
      <c r="X663" s="3"/>
      <c r="Y663" s="3"/>
      <c r="Z663" s="3"/>
      <c r="AD663" s="1"/>
      <c r="AE663" s="1"/>
    </row>
    <row r="664" spans="1:31" ht="15.75" customHeight="1" x14ac:dyDescent="0.25">
      <c r="A664" s="23" t="s">
        <v>1347</v>
      </c>
      <c r="B664" s="24" t="s">
        <v>411</v>
      </c>
      <c r="C664" s="25" t="s">
        <v>31</v>
      </c>
      <c r="D664" s="80">
        <f t="shared" ref="D664:R664" si="170">D665+D666+D667+D668</f>
        <v>0</v>
      </c>
      <c r="E664" s="80">
        <f t="shared" si="170"/>
        <v>0</v>
      </c>
      <c r="F664" s="80">
        <f t="shared" si="170"/>
        <v>0</v>
      </c>
      <c r="G664" s="80">
        <f t="shared" si="170"/>
        <v>0</v>
      </c>
      <c r="H664" s="83">
        <f t="shared" si="170"/>
        <v>6.5361297600000006</v>
      </c>
      <c r="I664" s="80">
        <f t="shared" si="170"/>
        <v>0</v>
      </c>
      <c r="J664" s="80">
        <f t="shared" si="170"/>
        <v>1.92617028</v>
      </c>
      <c r="K664" s="80">
        <f t="shared" si="170"/>
        <v>0</v>
      </c>
      <c r="L664" s="80">
        <f t="shared" si="170"/>
        <v>4.6099594800000006</v>
      </c>
      <c r="M664" s="80">
        <f t="shared" si="170"/>
        <v>0</v>
      </c>
      <c r="N664" s="80">
        <f t="shared" si="170"/>
        <v>0</v>
      </c>
      <c r="O664" s="80">
        <f t="shared" si="170"/>
        <v>0</v>
      </c>
      <c r="P664" s="80">
        <f t="shared" si="170"/>
        <v>0</v>
      </c>
      <c r="Q664" s="80">
        <f t="shared" si="170"/>
        <v>0</v>
      </c>
      <c r="R664" s="80">
        <f t="shared" si="170"/>
        <v>0</v>
      </c>
      <c r="S664" s="81">
        <v>0</v>
      </c>
      <c r="T664" s="27" t="s">
        <v>32</v>
      </c>
      <c r="U664" s="1"/>
      <c r="W664" s="3"/>
      <c r="X664" s="3"/>
      <c r="Y664" s="3"/>
      <c r="Z664" s="3"/>
      <c r="AD664" s="1"/>
      <c r="AE664" s="1"/>
    </row>
    <row r="665" spans="1:31" ht="31.5" customHeight="1" x14ac:dyDescent="0.25">
      <c r="A665" s="23" t="s">
        <v>1348</v>
      </c>
      <c r="B665" s="27" t="s">
        <v>413</v>
      </c>
      <c r="C665" s="27" t="s">
        <v>31</v>
      </c>
      <c r="D665" s="80">
        <v>0</v>
      </c>
      <c r="E665" s="80">
        <v>0</v>
      </c>
      <c r="F665" s="80">
        <v>0</v>
      </c>
      <c r="G665" s="80">
        <v>0</v>
      </c>
      <c r="H665" s="80">
        <v>0</v>
      </c>
      <c r="I665" s="80">
        <v>0</v>
      </c>
      <c r="J665" s="80">
        <v>0</v>
      </c>
      <c r="K665" s="80">
        <v>0</v>
      </c>
      <c r="L665" s="80">
        <v>0</v>
      </c>
      <c r="M665" s="80">
        <v>0</v>
      </c>
      <c r="N665" s="80">
        <v>0</v>
      </c>
      <c r="O665" s="80">
        <v>0</v>
      </c>
      <c r="P665" s="80">
        <v>0</v>
      </c>
      <c r="Q665" s="80">
        <v>0</v>
      </c>
      <c r="R665" s="80">
        <v>0</v>
      </c>
      <c r="S665" s="81">
        <v>0</v>
      </c>
      <c r="T665" s="27" t="s">
        <v>32</v>
      </c>
      <c r="U665" s="1"/>
      <c r="W665" s="3"/>
      <c r="X665" s="3"/>
      <c r="Y665" s="3"/>
      <c r="Z665" s="3"/>
      <c r="AD665" s="1"/>
      <c r="AE665" s="1"/>
    </row>
    <row r="666" spans="1:31" ht="15.75" customHeight="1" x14ac:dyDescent="0.25">
      <c r="A666" s="23" t="s">
        <v>1349</v>
      </c>
      <c r="B666" s="27" t="s">
        <v>415</v>
      </c>
      <c r="C666" s="27" t="s">
        <v>31</v>
      </c>
      <c r="D666" s="82">
        <v>0</v>
      </c>
      <c r="E666" s="82">
        <v>0</v>
      </c>
      <c r="F666" s="82">
        <v>0</v>
      </c>
      <c r="G666" s="82">
        <v>0</v>
      </c>
      <c r="H666" s="82">
        <v>0</v>
      </c>
      <c r="I666" s="82">
        <v>0</v>
      </c>
      <c r="J666" s="82">
        <v>0</v>
      </c>
      <c r="K666" s="82">
        <v>0</v>
      </c>
      <c r="L666" s="82">
        <v>0</v>
      </c>
      <c r="M666" s="82">
        <v>0</v>
      </c>
      <c r="N666" s="82">
        <v>0</v>
      </c>
      <c r="O666" s="82">
        <v>0</v>
      </c>
      <c r="P666" s="82">
        <v>0</v>
      </c>
      <c r="Q666" s="82">
        <v>0</v>
      </c>
      <c r="R666" s="82">
        <v>0</v>
      </c>
      <c r="S666" s="81">
        <v>0</v>
      </c>
      <c r="T666" s="27" t="s">
        <v>32</v>
      </c>
      <c r="U666" s="1"/>
      <c r="W666" s="3"/>
      <c r="X666" s="3"/>
      <c r="Y666" s="3"/>
      <c r="Z666" s="3"/>
      <c r="AD666" s="1"/>
      <c r="AE666" s="1"/>
    </row>
    <row r="667" spans="1:31" ht="31.5" customHeight="1" x14ac:dyDescent="0.25">
      <c r="A667" s="23" t="s">
        <v>1350</v>
      </c>
      <c r="B667" s="43" t="s">
        <v>421</v>
      </c>
      <c r="C667" s="43" t="s">
        <v>31</v>
      </c>
      <c r="D667" s="82">
        <v>0</v>
      </c>
      <c r="E667" s="80">
        <v>0</v>
      </c>
      <c r="F667" s="80">
        <v>0</v>
      </c>
      <c r="G667" s="80">
        <v>0</v>
      </c>
      <c r="H667" s="80">
        <v>0</v>
      </c>
      <c r="I667" s="80">
        <v>0</v>
      </c>
      <c r="J667" s="80">
        <v>0</v>
      </c>
      <c r="K667" s="80">
        <v>0</v>
      </c>
      <c r="L667" s="80">
        <v>0</v>
      </c>
      <c r="M667" s="80">
        <v>0</v>
      </c>
      <c r="N667" s="80">
        <v>0</v>
      </c>
      <c r="O667" s="80">
        <v>0</v>
      </c>
      <c r="P667" s="80">
        <v>0</v>
      </c>
      <c r="Q667" s="80">
        <v>0</v>
      </c>
      <c r="R667" s="80">
        <v>0</v>
      </c>
      <c r="S667" s="81">
        <v>0</v>
      </c>
      <c r="T667" s="27" t="s">
        <v>32</v>
      </c>
      <c r="U667" s="1"/>
      <c r="W667" s="3"/>
      <c r="X667" s="3"/>
      <c r="Y667" s="3"/>
      <c r="Z667" s="3"/>
      <c r="AD667" s="1"/>
      <c r="AE667" s="1"/>
    </row>
    <row r="668" spans="1:31" ht="15.75" customHeight="1" x14ac:dyDescent="0.25">
      <c r="A668" s="23" t="s">
        <v>1351</v>
      </c>
      <c r="B668" s="24" t="s">
        <v>429</v>
      </c>
      <c r="C668" s="25" t="s">
        <v>31</v>
      </c>
      <c r="D668" s="80">
        <f t="shared" ref="D668:R668" si="171">SUM(D669:D669)</f>
        <v>0</v>
      </c>
      <c r="E668" s="80">
        <f t="shared" si="171"/>
        <v>0</v>
      </c>
      <c r="F668" s="80">
        <f t="shared" si="171"/>
        <v>0</v>
      </c>
      <c r="G668" s="80">
        <f t="shared" si="171"/>
        <v>0</v>
      </c>
      <c r="H668" s="83">
        <f t="shared" si="171"/>
        <v>6.5361297600000006</v>
      </c>
      <c r="I668" s="80">
        <f t="shared" si="171"/>
        <v>0</v>
      </c>
      <c r="J668" s="80">
        <f t="shared" si="171"/>
        <v>1.92617028</v>
      </c>
      <c r="K668" s="80">
        <f t="shared" si="171"/>
        <v>0</v>
      </c>
      <c r="L668" s="80">
        <f t="shared" si="171"/>
        <v>4.6099594800000006</v>
      </c>
      <c r="M668" s="80">
        <f t="shared" si="171"/>
        <v>0</v>
      </c>
      <c r="N668" s="80">
        <f t="shared" si="171"/>
        <v>0</v>
      </c>
      <c r="O668" s="80">
        <f t="shared" si="171"/>
        <v>0</v>
      </c>
      <c r="P668" s="80">
        <f t="shared" si="171"/>
        <v>0</v>
      </c>
      <c r="Q668" s="80">
        <f t="shared" si="171"/>
        <v>0</v>
      </c>
      <c r="R668" s="80">
        <f t="shared" si="171"/>
        <v>0</v>
      </c>
      <c r="S668" s="81">
        <v>0</v>
      </c>
      <c r="T668" s="27" t="s">
        <v>32</v>
      </c>
      <c r="U668" s="1"/>
      <c r="W668" s="3"/>
      <c r="X668" s="3"/>
      <c r="Y668" s="3"/>
      <c r="Z668" s="3"/>
      <c r="AD668" s="1"/>
      <c r="AE668" s="1"/>
    </row>
    <row r="669" spans="1:31" ht="31.5" customHeight="1" x14ac:dyDescent="0.25">
      <c r="A669" s="28" t="s">
        <v>1351</v>
      </c>
      <c r="B669" s="36" t="s">
        <v>1352</v>
      </c>
      <c r="C669" s="54" t="s">
        <v>1353</v>
      </c>
      <c r="D669" s="88" t="s">
        <v>32</v>
      </c>
      <c r="E669" s="40" t="s">
        <v>32</v>
      </c>
      <c r="F669" s="46" t="s">
        <v>32</v>
      </c>
      <c r="G669" s="46" t="s">
        <v>32</v>
      </c>
      <c r="H669" s="46">
        <f>J669+L669+N669+P669</f>
        <v>6.5361297600000006</v>
      </c>
      <c r="I669" s="46" t="s">
        <v>32</v>
      </c>
      <c r="J669" s="46">
        <v>1.92617028</v>
      </c>
      <c r="K669" s="46" t="s">
        <v>32</v>
      </c>
      <c r="L669" s="46">
        <v>4.6099594800000006</v>
      </c>
      <c r="M669" s="46" t="s">
        <v>32</v>
      </c>
      <c r="N669" s="46">
        <v>0</v>
      </c>
      <c r="O669" s="88" t="s">
        <v>32</v>
      </c>
      <c r="P669" s="46">
        <v>0</v>
      </c>
      <c r="Q669" s="46" t="s">
        <v>32</v>
      </c>
      <c r="R669" s="46" t="s">
        <v>32</v>
      </c>
      <c r="S669" s="87" t="s">
        <v>32</v>
      </c>
      <c r="T669" s="30" t="s">
        <v>1354</v>
      </c>
      <c r="W669" s="3"/>
      <c r="X669" s="3"/>
      <c r="Y669" s="3"/>
      <c r="Z669" s="3"/>
      <c r="AD669" s="1"/>
      <c r="AE669" s="1"/>
    </row>
    <row r="670" spans="1:31" ht="42.75" customHeight="1" x14ac:dyDescent="0.25">
      <c r="A670" s="20" t="s">
        <v>1355</v>
      </c>
      <c r="B670" s="21" t="s">
        <v>446</v>
      </c>
      <c r="C670" s="22" t="s">
        <v>31</v>
      </c>
      <c r="D670" s="77">
        <v>0</v>
      </c>
      <c r="E670" s="77">
        <v>0</v>
      </c>
      <c r="F670" s="77">
        <v>0</v>
      </c>
      <c r="G670" s="77">
        <v>0</v>
      </c>
      <c r="H670" s="98">
        <v>0</v>
      </c>
      <c r="I670" s="77">
        <v>0</v>
      </c>
      <c r="J670" s="77">
        <v>0</v>
      </c>
      <c r="K670" s="77">
        <v>0</v>
      </c>
      <c r="L670" s="77">
        <v>0</v>
      </c>
      <c r="M670" s="77">
        <v>0</v>
      </c>
      <c r="N670" s="77">
        <v>0</v>
      </c>
      <c r="O670" s="77">
        <v>0</v>
      </c>
      <c r="P670" s="77">
        <v>0</v>
      </c>
      <c r="Q670" s="77">
        <v>0</v>
      </c>
      <c r="R670" s="77">
        <v>0</v>
      </c>
      <c r="S670" s="81">
        <v>0</v>
      </c>
      <c r="T670" s="63" t="s">
        <v>32</v>
      </c>
      <c r="U670" s="1"/>
      <c r="W670" s="3"/>
      <c r="X670" s="3"/>
      <c r="Y670" s="3"/>
      <c r="Z670" s="3"/>
      <c r="AD670" s="1"/>
      <c r="AE670" s="1"/>
    </row>
    <row r="671" spans="1:31" ht="32.25" customHeight="1" x14ac:dyDescent="0.25">
      <c r="A671" s="23" t="s">
        <v>1356</v>
      </c>
      <c r="B671" s="24" t="s">
        <v>448</v>
      </c>
      <c r="C671" s="25" t="s">
        <v>31</v>
      </c>
      <c r="D671" s="80">
        <f t="shared" ref="D671:R671" si="172">SUM(D672:D701)</f>
        <v>150.997805712</v>
      </c>
      <c r="E671" s="80">
        <f t="shared" si="172"/>
        <v>106.0085763</v>
      </c>
      <c r="F671" s="80">
        <f t="shared" si="172"/>
        <v>44.989229411999979</v>
      </c>
      <c r="G671" s="80">
        <f t="shared" si="172"/>
        <v>150.997805712</v>
      </c>
      <c r="H671" s="80">
        <f t="shared" si="172"/>
        <v>25.31611728</v>
      </c>
      <c r="I671" s="80">
        <f t="shared" si="172"/>
        <v>0</v>
      </c>
      <c r="J671" s="80">
        <f t="shared" si="172"/>
        <v>14.47061592</v>
      </c>
      <c r="K671" s="80">
        <f t="shared" si="172"/>
        <v>0</v>
      </c>
      <c r="L671" s="80">
        <f t="shared" si="172"/>
        <v>10.845501359999998</v>
      </c>
      <c r="M671" s="80">
        <f t="shared" si="172"/>
        <v>0</v>
      </c>
      <c r="N671" s="80">
        <f t="shared" si="172"/>
        <v>0</v>
      </c>
      <c r="O671" s="80">
        <f t="shared" si="172"/>
        <v>150.997805712</v>
      </c>
      <c r="P671" s="80">
        <f t="shared" si="172"/>
        <v>0</v>
      </c>
      <c r="Q671" s="80">
        <f t="shared" si="172"/>
        <v>36.792560332000001</v>
      </c>
      <c r="R671" s="80">
        <f t="shared" si="172"/>
        <v>8.1966690799999995</v>
      </c>
      <c r="S671" s="81">
        <v>1</v>
      </c>
      <c r="T671" s="27" t="s">
        <v>32</v>
      </c>
      <c r="U671" s="1"/>
      <c r="W671" s="3"/>
      <c r="X671" s="3"/>
      <c r="Y671" s="3"/>
      <c r="Z671" s="3"/>
      <c r="AD671" s="1"/>
      <c r="AE671" s="1"/>
    </row>
    <row r="672" spans="1:31" ht="63" customHeight="1" x14ac:dyDescent="0.25">
      <c r="A672" s="33" t="s">
        <v>1356</v>
      </c>
      <c r="B672" s="34" t="s">
        <v>1357</v>
      </c>
      <c r="C672" s="62" t="s">
        <v>1358</v>
      </c>
      <c r="D672" s="46" t="s">
        <v>32</v>
      </c>
      <c r="E672" s="46" t="s">
        <v>32</v>
      </c>
      <c r="F672" s="46" t="s">
        <v>32</v>
      </c>
      <c r="G672" s="46" t="s">
        <v>32</v>
      </c>
      <c r="H672" s="46">
        <f t="shared" ref="H672:H701" si="173">J672+L672+N672+P672</f>
        <v>11.931109920000001</v>
      </c>
      <c r="I672" s="46" t="s">
        <v>32</v>
      </c>
      <c r="J672" s="46">
        <v>11.931109920000001</v>
      </c>
      <c r="K672" s="46" t="s">
        <v>32</v>
      </c>
      <c r="L672" s="46">
        <v>0</v>
      </c>
      <c r="M672" s="46" t="s">
        <v>32</v>
      </c>
      <c r="N672" s="46">
        <v>0</v>
      </c>
      <c r="O672" s="88" t="s">
        <v>32</v>
      </c>
      <c r="P672" s="46">
        <v>0</v>
      </c>
      <c r="Q672" s="46" t="s">
        <v>32</v>
      </c>
      <c r="R672" s="46" t="s">
        <v>32</v>
      </c>
      <c r="S672" s="86" t="s">
        <v>32</v>
      </c>
      <c r="T672" s="30" t="s">
        <v>235</v>
      </c>
      <c r="W672" s="3"/>
      <c r="X672" s="3"/>
      <c r="Y672" s="3"/>
      <c r="Z672" s="3"/>
      <c r="AD672" s="1"/>
      <c r="AE672" s="1"/>
    </row>
    <row r="673" spans="1:31" ht="90.75" customHeight="1" x14ac:dyDescent="0.25">
      <c r="A673" s="33" t="s">
        <v>1356</v>
      </c>
      <c r="B673" s="34" t="s">
        <v>1359</v>
      </c>
      <c r="C673" s="62" t="s">
        <v>1360</v>
      </c>
      <c r="D673" s="88" t="s">
        <v>32</v>
      </c>
      <c r="E673" s="40" t="s">
        <v>32</v>
      </c>
      <c r="F673" s="46" t="s">
        <v>32</v>
      </c>
      <c r="G673" s="46" t="s">
        <v>32</v>
      </c>
      <c r="H673" s="46">
        <f t="shared" si="173"/>
        <v>0.43436748000000003</v>
      </c>
      <c r="I673" s="46" t="s">
        <v>32</v>
      </c>
      <c r="J673" s="46">
        <v>0</v>
      </c>
      <c r="K673" s="46" t="s">
        <v>32</v>
      </c>
      <c r="L673" s="46">
        <v>0.43436748000000003</v>
      </c>
      <c r="M673" s="46" t="s">
        <v>32</v>
      </c>
      <c r="N673" s="46">
        <v>0</v>
      </c>
      <c r="O673" s="88" t="s">
        <v>32</v>
      </c>
      <c r="P673" s="46">
        <v>0</v>
      </c>
      <c r="Q673" s="46" t="s">
        <v>32</v>
      </c>
      <c r="R673" s="46" t="s">
        <v>32</v>
      </c>
      <c r="S673" s="86" t="s">
        <v>32</v>
      </c>
      <c r="T673" s="30" t="s">
        <v>1361</v>
      </c>
      <c r="W673" s="3"/>
      <c r="X673" s="3"/>
      <c r="Y673" s="3"/>
      <c r="Z673" s="3"/>
      <c r="AD673" s="1"/>
      <c r="AE673" s="1"/>
    </row>
    <row r="674" spans="1:31" ht="31.5" customHeight="1" x14ac:dyDescent="0.25">
      <c r="A674" s="33" t="s">
        <v>1356</v>
      </c>
      <c r="B674" s="34" t="s">
        <v>1362</v>
      </c>
      <c r="C674" s="62" t="s">
        <v>1363</v>
      </c>
      <c r="D674" s="46">
        <v>9.7456766640000012</v>
      </c>
      <c r="E674" s="46">
        <v>0</v>
      </c>
      <c r="F674" s="46">
        <f t="shared" ref="F674:F693" si="174">D674-E674</f>
        <v>9.7456766640000012</v>
      </c>
      <c r="G674" s="46">
        <f t="shared" ref="G674:G693" si="175">I674+K674+M674+O674</f>
        <v>9.7456766640000012</v>
      </c>
      <c r="H674" s="46">
        <f t="shared" si="173"/>
        <v>0</v>
      </c>
      <c r="I674" s="46">
        <v>0</v>
      </c>
      <c r="J674" s="46">
        <v>0</v>
      </c>
      <c r="K674" s="46">
        <v>0</v>
      </c>
      <c r="L674" s="46">
        <v>0</v>
      </c>
      <c r="M674" s="46">
        <v>0</v>
      </c>
      <c r="N674" s="46">
        <v>0</v>
      </c>
      <c r="O674" s="46">
        <v>9.7456766640000012</v>
      </c>
      <c r="P674" s="46">
        <v>0</v>
      </c>
      <c r="Q674" s="46">
        <f t="shared" ref="Q674:Q693" si="176">F674-H674</f>
        <v>9.7456766640000012</v>
      </c>
      <c r="R674" s="46">
        <f t="shared" ref="R674:R693" si="177">H674-(I674+K674)</f>
        <v>0</v>
      </c>
      <c r="S674" s="86">
        <v>0</v>
      </c>
      <c r="T674" s="30" t="s">
        <v>32</v>
      </c>
      <c r="W674" s="3"/>
      <c r="X674" s="3"/>
      <c r="Y674" s="3"/>
      <c r="Z674" s="3"/>
      <c r="AD674" s="1"/>
      <c r="AE674" s="1"/>
    </row>
    <row r="675" spans="1:31" ht="31.5" customHeight="1" x14ac:dyDescent="0.25">
      <c r="A675" s="33" t="s">
        <v>1356</v>
      </c>
      <c r="B675" s="34" t="s">
        <v>1364</v>
      </c>
      <c r="C675" s="62" t="s">
        <v>1365</v>
      </c>
      <c r="D675" s="46">
        <v>19.137666576000001</v>
      </c>
      <c r="E675" s="46">
        <v>0</v>
      </c>
      <c r="F675" s="46">
        <f t="shared" si="174"/>
        <v>19.137666576000001</v>
      </c>
      <c r="G675" s="46">
        <f t="shared" si="175"/>
        <v>19.137666576000001</v>
      </c>
      <c r="H675" s="46">
        <f t="shared" si="173"/>
        <v>0</v>
      </c>
      <c r="I675" s="46">
        <v>0</v>
      </c>
      <c r="J675" s="46">
        <v>0</v>
      </c>
      <c r="K675" s="46">
        <v>0</v>
      </c>
      <c r="L675" s="46">
        <v>0</v>
      </c>
      <c r="M675" s="46">
        <v>0</v>
      </c>
      <c r="N675" s="46">
        <v>0</v>
      </c>
      <c r="O675" s="46">
        <v>19.137666576000001</v>
      </c>
      <c r="P675" s="46">
        <v>0</v>
      </c>
      <c r="Q675" s="46">
        <f t="shared" si="176"/>
        <v>19.137666576000001</v>
      </c>
      <c r="R675" s="46">
        <f t="shared" si="177"/>
        <v>0</v>
      </c>
      <c r="S675" s="86">
        <v>0</v>
      </c>
      <c r="T675" s="30" t="s">
        <v>32</v>
      </c>
      <c r="W675" s="3"/>
      <c r="X675" s="3"/>
      <c r="Y675" s="3"/>
      <c r="Z675" s="3"/>
      <c r="AD675" s="1"/>
      <c r="AE675" s="1"/>
    </row>
    <row r="676" spans="1:31" ht="31.5" customHeight="1" x14ac:dyDescent="0.25">
      <c r="A676" s="33" t="s">
        <v>1356</v>
      </c>
      <c r="B676" s="34" t="s">
        <v>1366</v>
      </c>
      <c r="C676" s="62" t="s">
        <v>1367</v>
      </c>
      <c r="D676" s="46">
        <v>4.8566541000000001</v>
      </c>
      <c r="E676" s="46">
        <v>0</v>
      </c>
      <c r="F676" s="46">
        <f t="shared" si="174"/>
        <v>4.8566541000000001</v>
      </c>
      <c r="G676" s="46">
        <f t="shared" si="175"/>
        <v>4.8566541000000001</v>
      </c>
      <c r="H676" s="46">
        <f t="shared" si="173"/>
        <v>4.4099952</v>
      </c>
      <c r="I676" s="46">
        <v>0</v>
      </c>
      <c r="J676" s="46">
        <v>0</v>
      </c>
      <c r="K676" s="46">
        <v>0</v>
      </c>
      <c r="L676" s="46">
        <v>4.4099952</v>
      </c>
      <c r="M676" s="46">
        <v>0</v>
      </c>
      <c r="N676" s="46">
        <v>0</v>
      </c>
      <c r="O676" s="46">
        <v>4.8566541000000001</v>
      </c>
      <c r="P676" s="46">
        <v>0</v>
      </c>
      <c r="Q676" s="46">
        <f t="shared" si="176"/>
        <v>0.44665890000000008</v>
      </c>
      <c r="R676" s="46">
        <f t="shared" si="177"/>
        <v>4.4099952</v>
      </c>
      <c r="S676" s="86">
        <v>1</v>
      </c>
      <c r="T676" s="30" t="s">
        <v>1368</v>
      </c>
      <c r="W676" s="3"/>
      <c r="X676" s="3"/>
      <c r="Y676" s="3"/>
      <c r="Z676" s="3"/>
      <c r="AD676" s="1"/>
      <c r="AE676" s="1"/>
    </row>
    <row r="677" spans="1:31" ht="48.75" customHeight="1" x14ac:dyDescent="0.25">
      <c r="A677" s="33" t="s">
        <v>1356</v>
      </c>
      <c r="B677" s="34" t="s">
        <v>1369</v>
      </c>
      <c r="C677" s="62" t="s">
        <v>1370</v>
      </c>
      <c r="D677" s="46">
        <v>1.3873189200000002</v>
      </c>
      <c r="E677" s="46">
        <v>0</v>
      </c>
      <c r="F677" s="46">
        <f t="shared" si="174"/>
        <v>1.3873189200000002</v>
      </c>
      <c r="G677" s="46">
        <f t="shared" si="175"/>
        <v>1.3873189200000002</v>
      </c>
      <c r="H677" s="46">
        <f t="shared" si="173"/>
        <v>1.6537476</v>
      </c>
      <c r="I677" s="46">
        <v>0</v>
      </c>
      <c r="J677" s="46">
        <v>0</v>
      </c>
      <c r="K677" s="46">
        <v>0</v>
      </c>
      <c r="L677" s="46">
        <v>1.6537476</v>
      </c>
      <c r="M677" s="46">
        <v>0</v>
      </c>
      <c r="N677" s="46">
        <v>0</v>
      </c>
      <c r="O677" s="46">
        <v>1.3873189200000002</v>
      </c>
      <c r="P677" s="46">
        <v>0</v>
      </c>
      <c r="Q677" s="46">
        <f t="shared" si="176"/>
        <v>-0.26642867999999975</v>
      </c>
      <c r="R677" s="46">
        <f t="shared" si="177"/>
        <v>1.6537476</v>
      </c>
      <c r="S677" s="86">
        <v>1</v>
      </c>
      <c r="T677" s="30" t="s">
        <v>1371</v>
      </c>
      <c r="W677" s="3"/>
      <c r="X677" s="3"/>
      <c r="Y677" s="3"/>
      <c r="Z677" s="3"/>
      <c r="AD677" s="1"/>
      <c r="AE677" s="1"/>
    </row>
    <row r="678" spans="1:31" ht="31.5" customHeight="1" x14ac:dyDescent="0.25">
      <c r="A678" s="33" t="s">
        <v>1356</v>
      </c>
      <c r="B678" s="34" t="s">
        <v>1372</v>
      </c>
      <c r="C678" s="62" t="s">
        <v>1373</v>
      </c>
      <c r="D678" s="46">
        <v>3.4734867600000001</v>
      </c>
      <c r="E678" s="46">
        <v>0</v>
      </c>
      <c r="F678" s="46">
        <f t="shared" si="174"/>
        <v>3.4734867600000001</v>
      </c>
      <c r="G678" s="46">
        <f t="shared" si="175"/>
        <v>3.4734867600000001</v>
      </c>
      <c r="H678" s="46">
        <f t="shared" si="173"/>
        <v>1.8742475999999999</v>
      </c>
      <c r="I678" s="46">
        <v>0</v>
      </c>
      <c r="J678" s="46">
        <v>0</v>
      </c>
      <c r="K678" s="46">
        <v>0</v>
      </c>
      <c r="L678" s="46">
        <v>1.8742475999999999</v>
      </c>
      <c r="M678" s="46">
        <v>0</v>
      </c>
      <c r="N678" s="46">
        <v>0</v>
      </c>
      <c r="O678" s="46">
        <v>3.4734867600000001</v>
      </c>
      <c r="P678" s="46">
        <v>0</v>
      </c>
      <c r="Q678" s="46">
        <f t="shared" si="176"/>
        <v>1.5992391600000002</v>
      </c>
      <c r="R678" s="46">
        <f t="shared" si="177"/>
        <v>1.8742475999999999</v>
      </c>
      <c r="S678" s="86">
        <v>1</v>
      </c>
      <c r="T678" s="30" t="s">
        <v>1368</v>
      </c>
      <c r="W678" s="3"/>
      <c r="X678" s="3"/>
      <c r="Y678" s="3"/>
      <c r="Z678" s="3"/>
      <c r="AD678" s="1"/>
      <c r="AE678" s="1"/>
    </row>
    <row r="679" spans="1:31" ht="31.5" customHeight="1" x14ac:dyDescent="0.25">
      <c r="A679" s="33" t="s">
        <v>1356</v>
      </c>
      <c r="B679" s="34" t="s">
        <v>1374</v>
      </c>
      <c r="C679" s="62" t="s">
        <v>1375</v>
      </c>
      <c r="D679" s="46">
        <v>1.6651424999999997</v>
      </c>
      <c r="E679" s="46">
        <v>0</v>
      </c>
      <c r="F679" s="46">
        <f t="shared" si="174"/>
        <v>1.6651424999999997</v>
      </c>
      <c r="G679" s="46">
        <f t="shared" si="175"/>
        <v>1.6651424999999997</v>
      </c>
      <c r="H679" s="46">
        <f t="shared" si="173"/>
        <v>0</v>
      </c>
      <c r="I679" s="46">
        <v>0</v>
      </c>
      <c r="J679" s="46">
        <v>0</v>
      </c>
      <c r="K679" s="46">
        <v>0</v>
      </c>
      <c r="L679" s="46">
        <v>0</v>
      </c>
      <c r="M679" s="46">
        <v>0</v>
      </c>
      <c r="N679" s="46">
        <v>0</v>
      </c>
      <c r="O679" s="46">
        <v>1.6651424999999997</v>
      </c>
      <c r="P679" s="46">
        <v>0</v>
      </c>
      <c r="Q679" s="46">
        <f t="shared" si="176"/>
        <v>1.6651424999999997</v>
      </c>
      <c r="R679" s="46">
        <f t="shared" si="177"/>
        <v>0</v>
      </c>
      <c r="S679" s="86">
        <v>0</v>
      </c>
      <c r="T679" s="30" t="s">
        <v>32</v>
      </c>
      <c r="W679" s="3"/>
      <c r="X679" s="3"/>
      <c r="Y679" s="3"/>
      <c r="Z679" s="3"/>
      <c r="AD679" s="1"/>
      <c r="AE679" s="1"/>
    </row>
    <row r="680" spans="1:31" ht="31.5" customHeight="1" x14ac:dyDescent="0.25">
      <c r="A680" s="33" t="s">
        <v>1356</v>
      </c>
      <c r="B680" s="34" t="s">
        <v>1376</v>
      </c>
      <c r="C680" s="62" t="s">
        <v>1377</v>
      </c>
      <c r="D680" s="46">
        <v>1.7713398599999999</v>
      </c>
      <c r="E680" s="46">
        <v>0</v>
      </c>
      <c r="F680" s="46">
        <f t="shared" si="174"/>
        <v>1.7713398599999999</v>
      </c>
      <c r="G680" s="46">
        <f t="shared" si="175"/>
        <v>1.7713398599999999</v>
      </c>
      <c r="H680" s="46">
        <f t="shared" si="173"/>
        <v>0</v>
      </c>
      <c r="I680" s="46">
        <v>0</v>
      </c>
      <c r="J680" s="46">
        <v>0</v>
      </c>
      <c r="K680" s="46">
        <v>0</v>
      </c>
      <c r="L680" s="46">
        <v>0</v>
      </c>
      <c r="M680" s="46">
        <v>0</v>
      </c>
      <c r="N680" s="46">
        <v>0</v>
      </c>
      <c r="O680" s="46">
        <v>1.7713398599999999</v>
      </c>
      <c r="P680" s="46">
        <v>0</v>
      </c>
      <c r="Q680" s="46">
        <f t="shared" si="176"/>
        <v>1.7713398599999999</v>
      </c>
      <c r="R680" s="46">
        <f t="shared" si="177"/>
        <v>0</v>
      </c>
      <c r="S680" s="86">
        <v>0</v>
      </c>
      <c r="T680" s="30" t="s">
        <v>32</v>
      </c>
      <c r="W680" s="3"/>
      <c r="X680" s="3"/>
      <c r="Y680" s="3"/>
      <c r="Z680" s="3"/>
      <c r="AD680" s="1"/>
      <c r="AE680" s="1"/>
    </row>
    <row r="681" spans="1:31" ht="61.5" customHeight="1" x14ac:dyDescent="0.25">
      <c r="A681" s="33" t="s">
        <v>1356</v>
      </c>
      <c r="B681" s="34" t="s">
        <v>1378</v>
      </c>
      <c r="C681" s="62" t="s">
        <v>1379</v>
      </c>
      <c r="D681" s="46">
        <v>0.26002714799999999</v>
      </c>
      <c r="E681" s="46">
        <v>0</v>
      </c>
      <c r="F681" s="46">
        <f t="shared" si="174"/>
        <v>0.26002714799999999</v>
      </c>
      <c r="G681" s="46">
        <f t="shared" si="175"/>
        <v>0.26002714799999999</v>
      </c>
      <c r="H681" s="46">
        <f t="shared" si="173"/>
        <v>0.25867867999999999</v>
      </c>
      <c r="I681" s="46">
        <v>0</v>
      </c>
      <c r="J681" s="46">
        <v>0</v>
      </c>
      <c r="K681" s="46">
        <v>0</v>
      </c>
      <c r="L681" s="46">
        <v>0.25867867999999999</v>
      </c>
      <c r="M681" s="46">
        <v>0</v>
      </c>
      <c r="N681" s="46">
        <v>0</v>
      </c>
      <c r="O681" s="46">
        <v>0.26002714799999999</v>
      </c>
      <c r="P681" s="46">
        <v>0</v>
      </c>
      <c r="Q681" s="46">
        <f t="shared" si="176"/>
        <v>1.3484679999999916E-3</v>
      </c>
      <c r="R681" s="46">
        <f t="shared" si="177"/>
        <v>0.25867867999999999</v>
      </c>
      <c r="S681" s="86">
        <v>1</v>
      </c>
      <c r="T681" s="30" t="s">
        <v>1371</v>
      </c>
      <c r="W681" s="3"/>
      <c r="X681" s="3"/>
      <c r="Y681" s="3"/>
      <c r="Z681" s="3"/>
      <c r="AD681" s="1"/>
      <c r="AE681" s="1"/>
    </row>
    <row r="682" spans="1:31" ht="31.5" customHeight="1" x14ac:dyDescent="0.25">
      <c r="A682" s="33" t="s">
        <v>1356</v>
      </c>
      <c r="B682" s="34" t="s">
        <v>1380</v>
      </c>
      <c r="C682" s="62" t="s">
        <v>1381</v>
      </c>
      <c r="D682" s="46">
        <v>1.5566520000000001</v>
      </c>
      <c r="E682" s="46">
        <v>0</v>
      </c>
      <c r="F682" s="46">
        <f t="shared" si="174"/>
        <v>1.5566520000000001</v>
      </c>
      <c r="G682" s="46">
        <f t="shared" si="175"/>
        <v>1.5566520000000001</v>
      </c>
      <c r="H682" s="46">
        <f t="shared" si="173"/>
        <v>0</v>
      </c>
      <c r="I682" s="46">
        <v>0</v>
      </c>
      <c r="J682" s="46">
        <v>0</v>
      </c>
      <c r="K682" s="46">
        <v>0</v>
      </c>
      <c r="L682" s="46">
        <v>0</v>
      </c>
      <c r="M682" s="46">
        <v>0</v>
      </c>
      <c r="N682" s="46">
        <v>0</v>
      </c>
      <c r="O682" s="46">
        <v>1.5566520000000001</v>
      </c>
      <c r="P682" s="46">
        <v>0</v>
      </c>
      <c r="Q682" s="46">
        <f t="shared" si="176"/>
        <v>1.5566520000000001</v>
      </c>
      <c r="R682" s="46">
        <f t="shared" si="177"/>
        <v>0</v>
      </c>
      <c r="S682" s="86">
        <v>0</v>
      </c>
      <c r="T682" s="30" t="s">
        <v>32</v>
      </c>
      <c r="W682" s="3"/>
      <c r="X682" s="3"/>
      <c r="Y682" s="3"/>
      <c r="Z682" s="3"/>
      <c r="AD682" s="1"/>
      <c r="AE682" s="1"/>
    </row>
    <row r="683" spans="1:31" ht="31.5" customHeight="1" x14ac:dyDescent="0.25">
      <c r="A683" s="33" t="s">
        <v>1356</v>
      </c>
      <c r="B683" s="34" t="s">
        <v>1382</v>
      </c>
      <c r="C683" s="62" t="s">
        <v>1383</v>
      </c>
      <c r="D683" s="46">
        <v>2.3758807439999994</v>
      </c>
      <c r="E683" s="46">
        <v>0</v>
      </c>
      <c r="F683" s="46">
        <f t="shared" si="174"/>
        <v>2.3758807439999994</v>
      </c>
      <c r="G683" s="46">
        <f t="shared" si="175"/>
        <v>2.3758807439999994</v>
      </c>
      <c r="H683" s="46">
        <f t="shared" si="173"/>
        <v>0</v>
      </c>
      <c r="I683" s="46">
        <v>0</v>
      </c>
      <c r="J683" s="46">
        <v>0</v>
      </c>
      <c r="K683" s="46">
        <v>0</v>
      </c>
      <c r="L683" s="46">
        <v>0</v>
      </c>
      <c r="M683" s="46">
        <v>0</v>
      </c>
      <c r="N683" s="46">
        <v>0</v>
      </c>
      <c r="O683" s="46">
        <v>2.3758807439999994</v>
      </c>
      <c r="P683" s="46">
        <v>0</v>
      </c>
      <c r="Q683" s="46">
        <f t="shared" si="176"/>
        <v>2.3758807439999994</v>
      </c>
      <c r="R683" s="46">
        <f t="shared" si="177"/>
        <v>0</v>
      </c>
      <c r="S683" s="86">
        <v>0</v>
      </c>
      <c r="T683" s="30" t="s">
        <v>32</v>
      </c>
      <c r="W683" s="3"/>
      <c r="X683" s="3"/>
      <c r="Y683" s="3"/>
      <c r="Z683" s="3"/>
      <c r="AD683" s="1"/>
      <c r="AE683" s="1"/>
    </row>
    <row r="684" spans="1:31" ht="31.5" customHeight="1" x14ac:dyDescent="0.25">
      <c r="A684" s="33" t="s">
        <v>1356</v>
      </c>
      <c r="B684" s="34" t="s">
        <v>1384</v>
      </c>
      <c r="C684" s="62" t="s">
        <v>1385</v>
      </c>
      <c r="D684" s="46">
        <v>93.562887047999993</v>
      </c>
      <c r="E684" s="46">
        <v>106.0085763</v>
      </c>
      <c r="F684" s="46">
        <f t="shared" si="174"/>
        <v>-12.445689252000008</v>
      </c>
      <c r="G684" s="46">
        <f t="shared" si="175"/>
        <v>93.562887047999993</v>
      </c>
      <c r="H684" s="46">
        <f t="shared" si="173"/>
        <v>0</v>
      </c>
      <c r="I684" s="46">
        <v>0</v>
      </c>
      <c r="J684" s="46">
        <v>0</v>
      </c>
      <c r="K684" s="46">
        <v>0</v>
      </c>
      <c r="L684" s="46">
        <v>0</v>
      </c>
      <c r="M684" s="46">
        <v>0</v>
      </c>
      <c r="N684" s="46">
        <v>0</v>
      </c>
      <c r="O684" s="46">
        <v>93.562887047999993</v>
      </c>
      <c r="P684" s="46">
        <v>0</v>
      </c>
      <c r="Q684" s="46">
        <f t="shared" si="176"/>
        <v>-12.445689252000008</v>
      </c>
      <c r="R684" s="46">
        <f t="shared" si="177"/>
        <v>0</v>
      </c>
      <c r="S684" s="86">
        <v>0</v>
      </c>
      <c r="T684" s="30" t="s">
        <v>32</v>
      </c>
      <c r="W684" s="3"/>
      <c r="X684" s="3"/>
      <c r="Y684" s="3"/>
      <c r="Z684" s="3"/>
      <c r="AD684" s="1"/>
      <c r="AE684" s="1"/>
    </row>
    <row r="685" spans="1:31" ht="31.5" customHeight="1" x14ac:dyDescent="0.25">
      <c r="A685" s="33" t="s">
        <v>1356</v>
      </c>
      <c r="B685" s="34" t="s">
        <v>1386</v>
      </c>
      <c r="C685" s="62" t="s">
        <v>1387</v>
      </c>
      <c r="D685" s="46">
        <v>7.5481835999999983E-2</v>
      </c>
      <c r="E685" s="46">
        <v>0</v>
      </c>
      <c r="F685" s="46">
        <f t="shared" si="174"/>
        <v>7.5481835999999983E-2</v>
      </c>
      <c r="G685" s="46">
        <f t="shared" si="175"/>
        <v>7.5481835999999983E-2</v>
      </c>
      <c r="H685" s="46">
        <f t="shared" si="173"/>
        <v>0</v>
      </c>
      <c r="I685" s="46">
        <v>0</v>
      </c>
      <c r="J685" s="46">
        <v>0</v>
      </c>
      <c r="K685" s="46">
        <v>0</v>
      </c>
      <c r="L685" s="46">
        <v>0</v>
      </c>
      <c r="M685" s="46">
        <v>0</v>
      </c>
      <c r="N685" s="46">
        <v>0</v>
      </c>
      <c r="O685" s="46">
        <v>7.5481835999999983E-2</v>
      </c>
      <c r="P685" s="46">
        <v>0</v>
      </c>
      <c r="Q685" s="46">
        <f t="shared" si="176"/>
        <v>7.5481835999999983E-2</v>
      </c>
      <c r="R685" s="46">
        <f t="shared" si="177"/>
        <v>0</v>
      </c>
      <c r="S685" s="86">
        <v>0</v>
      </c>
      <c r="T685" s="30" t="s">
        <v>32</v>
      </c>
      <c r="W685" s="3"/>
      <c r="X685" s="3"/>
      <c r="Y685" s="3"/>
      <c r="Z685" s="3"/>
      <c r="AD685" s="1"/>
      <c r="AE685" s="1"/>
    </row>
    <row r="686" spans="1:31" ht="31.5" customHeight="1" x14ac:dyDescent="0.25">
      <c r="A686" s="33" t="s">
        <v>1356</v>
      </c>
      <c r="B686" s="34" t="s">
        <v>1388</v>
      </c>
      <c r="C686" s="62" t="s">
        <v>1389</v>
      </c>
      <c r="D686" s="46">
        <v>2.466613884</v>
      </c>
      <c r="E686" s="46">
        <v>0</v>
      </c>
      <c r="F686" s="46">
        <f t="shared" si="174"/>
        <v>2.466613884</v>
      </c>
      <c r="G686" s="46">
        <f t="shared" si="175"/>
        <v>2.466613884</v>
      </c>
      <c r="H686" s="46">
        <f t="shared" si="173"/>
        <v>0</v>
      </c>
      <c r="I686" s="46">
        <v>0</v>
      </c>
      <c r="J686" s="46">
        <v>0</v>
      </c>
      <c r="K686" s="46">
        <v>0</v>
      </c>
      <c r="L686" s="46">
        <v>0</v>
      </c>
      <c r="M686" s="46">
        <v>0</v>
      </c>
      <c r="N686" s="46">
        <v>0</v>
      </c>
      <c r="O686" s="46">
        <v>2.466613884</v>
      </c>
      <c r="P686" s="46">
        <v>0</v>
      </c>
      <c r="Q686" s="46">
        <f t="shared" si="176"/>
        <v>2.466613884</v>
      </c>
      <c r="R686" s="46">
        <f t="shared" si="177"/>
        <v>0</v>
      </c>
      <c r="S686" s="86">
        <v>0</v>
      </c>
      <c r="T686" s="30" t="s">
        <v>32</v>
      </c>
      <c r="W686" s="3"/>
      <c r="X686" s="3"/>
      <c r="Y686" s="3"/>
      <c r="Z686" s="3"/>
      <c r="AD686" s="1"/>
      <c r="AE686" s="1"/>
    </row>
    <row r="687" spans="1:31" ht="31.5" customHeight="1" x14ac:dyDescent="0.25">
      <c r="A687" s="33" t="s">
        <v>1356</v>
      </c>
      <c r="B687" s="34" t="s">
        <v>1390</v>
      </c>
      <c r="C687" s="62" t="s">
        <v>1391</v>
      </c>
      <c r="D687" s="46">
        <v>0.15094274399999999</v>
      </c>
      <c r="E687" s="46">
        <v>0</v>
      </c>
      <c r="F687" s="46">
        <f t="shared" si="174"/>
        <v>0.15094274399999999</v>
      </c>
      <c r="G687" s="46">
        <f t="shared" si="175"/>
        <v>0.15094274399999999</v>
      </c>
      <c r="H687" s="46">
        <f t="shared" si="173"/>
        <v>0</v>
      </c>
      <c r="I687" s="46">
        <v>0</v>
      </c>
      <c r="J687" s="46">
        <v>0</v>
      </c>
      <c r="K687" s="46">
        <v>0</v>
      </c>
      <c r="L687" s="46">
        <v>0</v>
      </c>
      <c r="M687" s="46">
        <v>0</v>
      </c>
      <c r="N687" s="46">
        <v>0</v>
      </c>
      <c r="O687" s="46">
        <v>0.15094274399999999</v>
      </c>
      <c r="P687" s="46">
        <v>0</v>
      </c>
      <c r="Q687" s="46">
        <f t="shared" si="176"/>
        <v>0.15094274399999999</v>
      </c>
      <c r="R687" s="46">
        <f t="shared" si="177"/>
        <v>0</v>
      </c>
      <c r="S687" s="86">
        <v>0</v>
      </c>
      <c r="T687" s="30" t="s">
        <v>32</v>
      </c>
      <c r="W687" s="3"/>
      <c r="X687" s="3"/>
      <c r="Y687" s="3"/>
      <c r="Z687" s="3"/>
      <c r="AD687" s="1"/>
      <c r="AE687" s="1"/>
    </row>
    <row r="688" spans="1:31" ht="31.5" customHeight="1" x14ac:dyDescent="0.25">
      <c r="A688" s="33" t="s">
        <v>1356</v>
      </c>
      <c r="B688" s="34" t="s">
        <v>1392</v>
      </c>
      <c r="C688" s="62" t="s">
        <v>1393</v>
      </c>
      <c r="D688" s="46">
        <v>7.4138328000000003E-2</v>
      </c>
      <c r="E688" s="46">
        <v>0</v>
      </c>
      <c r="F688" s="46">
        <f t="shared" si="174"/>
        <v>7.4138328000000003E-2</v>
      </c>
      <c r="G688" s="46">
        <f t="shared" si="175"/>
        <v>7.4138328000000003E-2</v>
      </c>
      <c r="H688" s="46">
        <f t="shared" si="173"/>
        <v>0</v>
      </c>
      <c r="I688" s="46">
        <v>0</v>
      </c>
      <c r="J688" s="46">
        <v>0</v>
      </c>
      <c r="K688" s="46">
        <v>0</v>
      </c>
      <c r="L688" s="46">
        <v>0</v>
      </c>
      <c r="M688" s="46">
        <v>0</v>
      </c>
      <c r="N688" s="46">
        <v>0</v>
      </c>
      <c r="O688" s="46">
        <v>7.4138328000000003E-2</v>
      </c>
      <c r="P688" s="46">
        <v>0</v>
      </c>
      <c r="Q688" s="46">
        <f t="shared" si="176"/>
        <v>7.4138328000000003E-2</v>
      </c>
      <c r="R688" s="46">
        <f t="shared" si="177"/>
        <v>0</v>
      </c>
      <c r="S688" s="86">
        <v>0</v>
      </c>
      <c r="T688" s="30" t="s">
        <v>32</v>
      </c>
      <c r="W688" s="3"/>
      <c r="X688" s="3"/>
      <c r="Y688" s="3"/>
      <c r="Z688" s="3"/>
      <c r="AD688" s="1"/>
      <c r="AE688" s="1"/>
    </row>
    <row r="689" spans="1:31" ht="31.5" customHeight="1" x14ac:dyDescent="0.25">
      <c r="A689" s="33" t="s">
        <v>1356</v>
      </c>
      <c r="B689" s="34" t="s">
        <v>1394</v>
      </c>
      <c r="C689" s="62" t="s">
        <v>1395</v>
      </c>
      <c r="D689" s="46">
        <v>0.49062410400000001</v>
      </c>
      <c r="E689" s="46">
        <v>0</v>
      </c>
      <c r="F689" s="46">
        <f t="shared" si="174"/>
        <v>0.49062410400000001</v>
      </c>
      <c r="G689" s="46">
        <f t="shared" si="175"/>
        <v>0.49062410400000001</v>
      </c>
      <c r="H689" s="46">
        <f t="shared" si="173"/>
        <v>0</v>
      </c>
      <c r="I689" s="46">
        <v>0</v>
      </c>
      <c r="J689" s="46">
        <v>0</v>
      </c>
      <c r="K689" s="46">
        <v>0</v>
      </c>
      <c r="L689" s="46">
        <v>0</v>
      </c>
      <c r="M689" s="46">
        <v>0</v>
      </c>
      <c r="N689" s="46">
        <v>0</v>
      </c>
      <c r="O689" s="46">
        <v>0.49062410400000001</v>
      </c>
      <c r="P689" s="46">
        <v>0</v>
      </c>
      <c r="Q689" s="46">
        <f t="shared" si="176"/>
        <v>0.49062410400000001</v>
      </c>
      <c r="R689" s="46">
        <f t="shared" si="177"/>
        <v>0</v>
      </c>
      <c r="S689" s="86">
        <v>0</v>
      </c>
      <c r="T689" s="30" t="s">
        <v>32</v>
      </c>
      <c r="W689" s="3"/>
      <c r="X689" s="3"/>
      <c r="Y689" s="3"/>
      <c r="Z689" s="3"/>
      <c r="AD689" s="1"/>
      <c r="AE689" s="1"/>
    </row>
    <row r="690" spans="1:31" ht="31.5" customHeight="1" x14ac:dyDescent="0.25">
      <c r="A690" s="33" t="s">
        <v>1356</v>
      </c>
      <c r="B690" s="34" t="s">
        <v>1396</v>
      </c>
      <c r="C690" s="62" t="s">
        <v>1397</v>
      </c>
      <c r="D690" s="46">
        <v>0.69190377599999997</v>
      </c>
      <c r="E690" s="46">
        <v>0</v>
      </c>
      <c r="F690" s="46">
        <f t="shared" si="174"/>
        <v>0.69190377599999997</v>
      </c>
      <c r="G690" s="46">
        <f t="shared" si="175"/>
        <v>0.69190377599999997</v>
      </c>
      <c r="H690" s="46">
        <f t="shared" si="173"/>
        <v>0</v>
      </c>
      <c r="I690" s="46">
        <v>0</v>
      </c>
      <c r="J690" s="46">
        <v>0</v>
      </c>
      <c r="K690" s="46">
        <v>0</v>
      </c>
      <c r="L690" s="46">
        <v>0</v>
      </c>
      <c r="M690" s="46">
        <v>0</v>
      </c>
      <c r="N690" s="46">
        <v>0</v>
      </c>
      <c r="O690" s="46">
        <v>0.69190377599999997</v>
      </c>
      <c r="P690" s="46">
        <v>0</v>
      </c>
      <c r="Q690" s="46">
        <f t="shared" si="176"/>
        <v>0.69190377599999997</v>
      </c>
      <c r="R690" s="46">
        <f t="shared" si="177"/>
        <v>0</v>
      </c>
      <c r="S690" s="86">
        <v>0</v>
      </c>
      <c r="T690" s="30" t="s">
        <v>32</v>
      </c>
      <c r="W690" s="3"/>
      <c r="X690" s="3"/>
      <c r="Y690" s="3"/>
      <c r="Z690" s="3"/>
      <c r="AD690" s="1"/>
      <c r="AE690" s="1"/>
    </row>
    <row r="691" spans="1:31" ht="31.5" customHeight="1" x14ac:dyDescent="0.25">
      <c r="A691" s="33" t="s">
        <v>1356</v>
      </c>
      <c r="B691" s="34" t="s">
        <v>1398</v>
      </c>
      <c r="C691" s="62" t="s">
        <v>1399</v>
      </c>
      <c r="D691" s="46">
        <v>6.2900412599999989</v>
      </c>
      <c r="E691" s="46">
        <v>0</v>
      </c>
      <c r="F691" s="46">
        <f t="shared" si="174"/>
        <v>6.2900412599999989</v>
      </c>
      <c r="G691" s="46">
        <f t="shared" si="175"/>
        <v>6.2900412599999989</v>
      </c>
      <c r="H691" s="46">
        <f t="shared" si="173"/>
        <v>0</v>
      </c>
      <c r="I691" s="46">
        <v>0</v>
      </c>
      <c r="J691" s="46">
        <v>0</v>
      </c>
      <c r="K691" s="46">
        <v>0</v>
      </c>
      <c r="L691" s="46">
        <v>0</v>
      </c>
      <c r="M691" s="46">
        <v>0</v>
      </c>
      <c r="N691" s="46">
        <v>0</v>
      </c>
      <c r="O691" s="46">
        <v>6.2900412599999989</v>
      </c>
      <c r="P691" s="46">
        <v>0</v>
      </c>
      <c r="Q691" s="46">
        <f t="shared" si="176"/>
        <v>6.2900412599999989</v>
      </c>
      <c r="R691" s="46">
        <f t="shared" si="177"/>
        <v>0</v>
      </c>
      <c r="S691" s="86">
        <v>0</v>
      </c>
      <c r="T691" s="30" t="s">
        <v>32</v>
      </c>
      <c r="W691" s="3"/>
      <c r="X691" s="3"/>
      <c r="Y691" s="3"/>
      <c r="Z691" s="3"/>
      <c r="AD691" s="1"/>
      <c r="AE691" s="1"/>
    </row>
    <row r="692" spans="1:31" ht="31.5" customHeight="1" x14ac:dyDescent="0.25">
      <c r="A692" s="33" t="s">
        <v>1356</v>
      </c>
      <c r="B692" s="34" t="s">
        <v>1400</v>
      </c>
      <c r="C692" s="62" t="s">
        <v>1401</v>
      </c>
      <c r="D692" s="46">
        <v>0.10570175999999999</v>
      </c>
      <c r="E692" s="46">
        <v>0</v>
      </c>
      <c r="F692" s="46">
        <f t="shared" si="174"/>
        <v>0.10570175999999999</v>
      </c>
      <c r="G692" s="46">
        <f t="shared" si="175"/>
        <v>0.10570175999999999</v>
      </c>
      <c r="H692" s="46">
        <f t="shared" si="173"/>
        <v>0</v>
      </c>
      <c r="I692" s="46">
        <v>0</v>
      </c>
      <c r="J692" s="46">
        <v>0</v>
      </c>
      <c r="K692" s="46">
        <v>0</v>
      </c>
      <c r="L692" s="46">
        <v>0</v>
      </c>
      <c r="M692" s="46">
        <v>0</v>
      </c>
      <c r="N692" s="46">
        <v>0</v>
      </c>
      <c r="O692" s="46">
        <v>0.10570175999999999</v>
      </c>
      <c r="P692" s="46">
        <v>0</v>
      </c>
      <c r="Q692" s="46">
        <f t="shared" si="176"/>
        <v>0.10570175999999999</v>
      </c>
      <c r="R692" s="46">
        <f t="shared" si="177"/>
        <v>0</v>
      </c>
      <c r="S692" s="86">
        <v>0</v>
      </c>
      <c r="T692" s="30" t="s">
        <v>32</v>
      </c>
      <c r="W692" s="3"/>
      <c r="X692" s="3"/>
      <c r="Y692" s="3"/>
      <c r="Z692" s="3"/>
      <c r="AD692" s="1"/>
      <c r="AE692" s="1"/>
    </row>
    <row r="693" spans="1:31" ht="31.5" customHeight="1" x14ac:dyDescent="0.25">
      <c r="A693" s="33" t="s">
        <v>1356</v>
      </c>
      <c r="B693" s="34" t="s">
        <v>1402</v>
      </c>
      <c r="C693" s="62" t="s">
        <v>1403</v>
      </c>
      <c r="D693" s="46">
        <v>0.85962570000000005</v>
      </c>
      <c r="E693" s="46">
        <v>0</v>
      </c>
      <c r="F693" s="46">
        <f t="shared" si="174"/>
        <v>0.85962570000000005</v>
      </c>
      <c r="G693" s="46">
        <f t="shared" si="175"/>
        <v>0.85962570000000005</v>
      </c>
      <c r="H693" s="46">
        <f t="shared" si="173"/>
        <v>0</v>
      </c>
      <c r="I693" s="46">
        <v>0</v>
      </c>
      <c r="J693" s="46">
        <v>0</v>
      </c>
      <c r="K693" s="46">
        <v>0</v>
      </c>
      <c r="L693" s="46">
        <v>0</v>
      </c>
      <c r="M693" s="46">
        <v>0</v>
      </c>
      <c r="N693" s="46">
        <v>0</v>
      </c>
      <c r="O693" s="46">
        <v>0.85962570000000005</v>
      </c>
      <c r="P693" s="46">
        <v>0</v>
      </c>
      <c r="Q693" s="46">
        <f t="shared" si="176"/>
        <v>0.85962570000000005</v>
      </c>
      <c r="R693" s="46">
        <f t="shared" si="177"/>
        <v>0</v>
      </c>
      <c r="S693" s="86">
        <v>0</v>
      </c>
      <c r="T693" s="30" t="s">
        <v>32</v>
      </c>
      <c r="W693" s="3"/>
      <c r="X693" s="3"/>
      <c r="Y693" s="3"/>
      <c r="Z693" s="3"/>
      <c r="AD693" s="1"/>
      <c r="AE693" s="1"/>
    </row>
    <row r="694" spans="1:31" ht="31.5" customHeight="1" x14ac:dyDescent="0.25">
      <c r="A694" s="33" t="s">
        <v>1356</v>
      </c>
      <c r="B694" s="34" t="s">
        <v>1404</v>
      </c>
      <c r="C694" s="62" t="s">
        <v>1405</v>
      </c>
      <c r="D694" s="46" t="s">
        <v>32</v>
      </c>
      <c r="E694" s="46" t="s">
        <v>32</v>
      </c>
      <c r="F694" s="46" t="s">
        <v>32</v>
      </c>
      <c r="G694" s="46" t="s">
        <v>32</v>
      </c>
      <c r="H694" s="46">
        <f t="shared" si="173"/>
        <v>0.459096</v>
      </c>
      <c r="I694" s="46" t="s">
        <v>32</v>
      </c>
      <c r="J694" s="46">
        <v>0</v>
      </c>
      <c r="K694" s="46" t="s">
        <v>32</v>
      </c>
      <c r="L694" s="46">
        <v>0.459096</v>
      </c>
      <c r="M694" s="46" t="s">
        <v>32</v>
      </c>
      <c r="N694" s="46">
        <v>0</v>
      </c>
      <c r="O694" s="46" t="s">
        <v>32</v>
      </c>
      <c r="P694" s="46">
        <v>0</v>
      </c>
      <c r="Q694" s="46" t="s">
        <v>32</v>
      </c>
      <c r="R694" s="46" t="s">
        <v>32</v>
      </c>
      <c r="S694" s="86" t="s">
        <v>32</v>
      </c>
      <c r="T694" s="30" t="s">
        <v>1406</v>
      </c>
      <c r="W694" s="3"/>
      <c r="X694" s="3"/>
      <c r="Y694" s="3"/>
      <c r="Z694" s="3"/>
      <c r="AD694" s="1"/>
      <c r="AE694" s="1"/>
    </row>
    <row r="695" spans="1:31" ht="31.5" customHeight="1" x14ac:dyDescent="0.25">
      <c r="A695" s="33" t="s">
        <v>1356</v>
      </c>
      <c r="B695" s="34" t="s">
        <v>1407</v>
      </c>
      <c r="C695" s="62" t="s">
        <v>1408</v>
      </c>
      <c r="D695" s="46" t="s">
        <v>32</v>
      </c>
      <c r="E695" s="46" t="s">
        <v>32</v>
      </c>
      <c r="F695" s="46" t="s">
        <v>32</v>
      </c>
      <c r="G695" s="46" t="s">
        <v>32</v>
      </c>
      <c r="H695" s="46">
        <f t="shared" si="173"/>
        <v>0.14696879999999998</v>
      </c>
      <c r="I695" s="46" t="s">
        <v>32</v>
      </c>
      <c r="J695" s="46">
        <v>0</v>
      </c>
      <c r="K695" s="46" t="s">
        <v>32</v>
      </c>
      <c r="L695" s="46">
        <v>0.14696879999999998</v>
      </c>
      <c r="M695" s="46" t="s">
        <v>32</v>
      </c>
      <c r="N695" s="46">
        <v>0</v>
      </c>
      <c r="O695" s="46" t="s">
        <v>32</v>
      </c>
      <c r="P695" s="46">
        <v>0</v>
      </c>
      <c r="Q695" s="46" t="s">
        <v>32</v>
      </c>
      <c r="R695" s="46" t="s">
        <v>32</v>
      </c>
      <c r="S695" s="86" t="s">
        <v>32</v>
      </c>
      <c r="T695" s="30" t="s">
        <v>1406</v>
      </c>
      <c r="W695" s="3"/>
      <c r="X695" s="3"/>
      <c r="Y695" s="3"/>
      <c r="Z695" s="3"/>
      <c r="AD695" s="1"/>
      <c r="AE695" s="1"/>
    </row>
    <row r="696" spans="1:31" ht="52.5" customHeight="1" x14ac:dyDescent="0.25">
      <c r="A696" s="33" t="s">
        <v>1356</v>
      </c>
      <c r="B696" s="34" t="s">
        <v>1409</v>
      </c>
      <c r="C696" s="62" t="s">
        <v>1410</v>
      </c>
      <c r="D696" s="46" t="s">
        <v>32</v>
      </c>
      <c r="E696" s="46" t="s">
        <v>32</v>
      </c>
      <c r="F696" s="46" t="s">
        <v>32</v>
      </c>
      <c r="G696" s="46" t="s">
        <v>32</v>
      </c>
      <c r="H696" s="46">
        <f t="shared" si="173"/>
        <v>0.67</v>
      </c>
      <c r="I696" s="46" t="s">
        <v>32</v>
      </c>
      <c r="J696" s="46">
        <v>0</v>
      </c>
      <c r="K696" s="46" t="s">
        <v>32</v>
      </c>
      <c r="L696" s="46">
        <v>0.67</v>
      </c>
      <c r="M696" s="46" t="s">
        <v>32</v>
      </c>
      <c r="N696" s="46">
        <v>0</v>
      </c>
      <c r="O696" s="46" t="s">
        <v>32</v>
      </c>
      <c r="P696" s="46">
        <v>0</v>
      </c>
      <c r="Q696" s="46" t="s">
        <v>32</v>
      </c>
      <c r="R696" s="46" t="s">
        <v>32</v>
      </c>
      <c r="S696" s="86" t="s">
        <v>32</v>
      </c>
      <c r="T696" s="30" t="s">
        <v>1411</v>
      </c>
      <c r="W696" s="3"/>
      <c r="X696" s="3"/>
      <c r="Y696" s="3"/>
      <c r="Z696" s="3"/>
      <c r="AD696" s="1"/>
      <c r="AE696" s="1"/>
    </row>
    <row r="697" spans="1:31" ht="31.5" customHeight="1" x14ac:dyDescent="0.25">
      <c r="A697" s="33" t="s">
        <v>1356</v>
      </c>
      <c r="B697" s="34" t="s">
        <v>1412</v>
      </c>
      <c r="C697" s="62" t="s">
        <v>1413</v>
      </c>
      <c r="D697" s="46" t="s">
        <v>32</v>
      </c>
      <c r="E697" s="46" t="s">
        <v>32</v>
      </c>
      <c r="F697" s="46" t="s">
        <v>32</v>
      </c>
      <c r="G697" s="46" t="s">
        <v>32</v>
      </c>
      <c r="H697" s="46">
        <f t="shared" si="173"/>
        <v>1.5534059999999998</v>
      </c>
      <c r="I697" s="46" t="s">
        <v>32</v>
      </c>
      <c r="J697" s="46">
        <v>1.5534059999999998</v>
      </c>
      <c r="K697" s="46" t="s">
        <v>32</v>
      </c>
      <c r="L697" s="46">
        <v>0</v>
      </c>
      <c r="M697" s="46" t="s">
        <v>32</v>
      </c>
      <c r="N697" s="46">
        <v>0</v>
      </c>
      <c r="O697" s="88" t="s">
        <v>32</v>
      </c>
      <c r="P697" s="46">
        <v>0</v>
      </c>
      <c r="Q697" s="46" t="s">
        <v>32</v>
      </c>
      <c r="R697" s="46" t="s">
        <v>32</v>
      </c>
      <c r="S697" s="86" t="s">
        <v>32</v>
      </c>
      <c r="T697" s="30" t="s">
        <v>1101</v>
      </c>
      <c r="W697" s="3"/>
      <c r="X697" s="3"/>
      <c r="Y697" s="3"/>
      <c r="Z697" s="3"/>
      <c r="AD697" s="1"/>
      <c r="AE697" s="1"/>
    </row>
    <row r="698" spans="1:31" ht="31.5" customHeight="1" x14ac:dyDescent="0.25">
      <c r="A698" s="33" t="s">
        <v>1356</v>
      </c>
      <c r="B698" s="34" t="s">
        <v>1414</v>
      </c>
      <c r="C698" s="62" t="s">
        <v>1415</v>
      </c>
      <c r="D698" s="46" t="s">
        <v>32</v>
      </c>
      <c r="E698" s="46" t="s">
        <v>32</v>
      </c>
      <c r="F698" s="46" t="s">
        <v>32</v>
      </c>
      <c r="G698" s="46" t="s">
        <v>32</v>
      </c>
      <c r="H698" s="46">
        <f t="shared" si="173"/>
        <v>0.54959999999999998</v>
      </c>
      <c r="I698" s="46" t="s">
        <v>32</v>
      </c>
      <c r="J698" s="46">
        <v>0.54959999999999998</v>
      </c>
      <c r="K698" s="46" t="s">
        <v>32</v>
      </c>
      <c r="L698" s="46">
        <v>0</v>
      </c>
      <c r="M698" s="46" t="s">
        <v>32</v>
      </c>
      <c r="N698" s="46">
        <v>0</v>
      </c>
      <c r="O698" s="88" t="s">
        <v>32</v>
      </c>
      <c r="P698" s="46">
        <v>0</v>
      </c>
      <c r="Q698" s="46" t="s">
        <v>32</v>
      </c>
      <c r="R698" s="46" t="s">
        <v>32</v>
      </c>
      <c r="S698" s="86" t="s">
        <v>32</v>
      </c>
      <c r="T698" s="30" t="s">
        <v>1101</v>
      </c>
      <c r="W698" s="3"/>
      <c r="X698" s="3"/>
      <c r="Y698" s="3"/>
      <c r="Z698" s="3"/>
      <c r="AD698" s="1"/>
      <c r="AE698" s="1"/>
    </row>
    <row r="699" spans="1:31" ht="63.75" customHeight="1" x14ac:dyDescent="0.25">
      <c r="A699" s="33" t="s">
        <v>1356</v>
      </c>
      <c r="B699" s="118" t="s">
        <v>1416</v>
      </c>
      <c r="C699" s="119" t="s">
        <v>1417</v>
      </c>
      <c r="D699" s="46" t="s">
        <v>32</v>
      </c>
      <c r="E699" s="46" t="s">
        <v>32</v>
      </c>
      <c r="F699" s="46" t="s">
        <v>32</v>
      </c>
      <c r="G699" s="46" t="s">
        <v>32</v>
      </c>
      <c r="H699" s="46">
        <f t="shared" si="173"/>
        <v>0.33039999999999997</v>
      </c>
      <c r="I699" s="46" t="s">
        <v>32</v>
      </c>
      <c r="J699" s="92">
        <v>0</v>
      </c>
      <c r="K699" s="46" t="s">
        <v>32</v>
      </c>
      <c r="L699" s="46">
        <v>0.33039999999999997</v>
      </c>
      <c r="M699" s="46" t="s">
        <v>32</v>
      </c>
      <c r="N699" s="46">
        <v>0</v>
      </c>
      <c r="O699" s="88" t="s">
        <v>32</v>
      </c>
      <c r="P699" s="46">
        <v>0</v>
      </c>
      <c r="Q699" s="46" t="s">
        <v>32</v>
      </c>
      <c r="R699" s="46" t="s">
        <v>32</v>
      </c>
      <c r="S699" s="86" t="s">
        <v>32</v>
      </c>
      <c r="T699" s="30" t="s">
        <v>1418</v>
      </c>
      <c r="W699" s="3"/>
      <c r="X699" s="3"/>
      <c r="Y699" s="3"/>
      <c r="Z699" s="3"/>
      <c r="AD699" s="1"/>
      <c r="AE699" s="1"/>
    </row>
    <row r="700" spans="1:31" ht="61.5" customHeight="1" x14ac:dyDescent="0.25">
      <c r="A700" s="33" t="s">
        <v>1356</v>
      </c>
      <c r="B700" s="118" t="s">
        <v>1419</v>
      </c>
      <c r="C700" s="119" t="s">
        <v>1420</v>
      </c>
      <c r="D700" s="46" t="s">
        <v>32</v>
      </c>
      <c r="E700" s="46" t="s">
        <v>32</v>
      </c>
      <c r="F700" s="46" t="s">
        <v>32</v>
      </c>
      <c r="G700" s="46" t="s">
        <v>32</v>
      </c>
      <c r="H700" s="46">
        <f t="shared" si="173"/>
        <v>0.60799999999999998</v>
      </c>
      <c r="I700" s="46" t="s">
        <v>32</v>
      </c>
      <c r="J700" s="92">
        <v>0</v>
      </c>
      <c r="K700" s="46" t="s">
        <v>32</v>
      </c>
      <c r="L700" s="46">
        <v>0.60799999999999998</v>
      </c>
      <c r="M700" s="46" t="s">
        <v>32</v>
      </c>
      <c r="N700" s="46">
        <v>0</v>
      </c>
      <c r="O700" s="88" t="s">
        <v>32</v>
      </c>
      <c r="P700" s="46">
        <v>0</v>
      </c>
      <c r="Q700" s="46" t="s">
        <v>32</v>
      </c>
      <c r="R700" s="46" t="s">
        <v>32</v>
      </c>
      <c r="S700" s="86" t="s">
        <v>32</v>
      </c>
      <c r="T700" s="30" t="s">
        <v>1418</v>
      </c>
      <c r="W700" s="3"/>
      <c r="X700" s="3"/>
      <c r="Y700" s="3"/>
      <c r="Z700" s="3"/>
      <c r="AD700" s="1"/>
      <c r="AE700" s="1"/>
    </row>
    <row r="701" spans="1:31" ht="63" customHeight="1" x14ac:dyDescent="0.25">
      <c r="A701" s="33" t="s">
        <v>1356</v>
      </c>
      <c r="B701" s="118" t="s">
        <v>1421</v>
      </c>
      <c r="C701" s="119" t="s">
        <v>1422</v>
      </c>
      <c r="D701" s="46" t="s">
        <v>32</v>
      </c>
      <c r="E701" s="46" t="s">
        <v>32</v>
      </c>
      <c r="F701" s="46" t="s">
        <v>32</v>
      </c>
      <c r="G701" s="46" t="s">
        <v>32</v>
      </c>
      <c r="H701" s="46">
        <f t="shared" si="173"/>
        <v>0.4365</v>
      </c>
      <c r="I701" s="46" t="s">
        <v>32</v>
      </c>
      <c r="J701" s="92">
        <v>0.4365</v>
      </c>
      <c r="K701" s="46" t="s">
        <v>32</v>
      </c>
      <c r="L701" s="46">
        <v>0</v>
      </c>
      <c r="M701" s="46" t="s">
        <v>32</v>
      </c>
      <c r="N701" s="46">
        <v>0</v>
      </c>
      <c r="O701" s="88" t="s">
        <v>32</v>
      </c>
      <c r="P701" s="46">
        <v>0</v>
      </c>
      <c r="Q701" s="46" t="s">
        <v>32</v>
      </c>
      <c r="R701" s="46" t="s">
        <v>32</v>
      </c>
      <c r="S701" s="87" t="s">
        <v>32</v>
      </c>
      <c r="T701" s="30" t="s">
        <v>1423</v>
      </c>
      <c r="W701" s="3"/>
      <c r="X701" s="3"/>
      <c r="Y701" s="3"/>
      <c r="Z701" s="3"/>
      <c r="AD701" s="1"/>
      <c r="AE701" s="1"/>
    </row>
    <row r="702" spans="1:31" ht="15.75" customHeight="1" x14ac:dyDescent="0.25">
      <c r="A702" s="20" t="s">
        <v>1424</v>
      </c>
      <c r="B702" s="63" t="s">
        <v>1425</v>
      </c>
      <c r="C702" s="63" t="s">
        <v>31</v>
      </c>
      <c r="D702" s="120">
        <f t="shared" ref="D702:R702" si="178">SUM(D703,D717,D723,D733,D740,D746,D747)</f>
        <v>606.37371246100008</v>
      </c>
      <c r="E702" s="77">
        <f t="shared" si="178"/>
        <v>322.89774965999999</v>
      </c>
      <c r="F702" s="77">
        <f t="shared" si="178"/>
        <v>283.47596280099998</v>
      </c>
      <c r="G702" s="77">
        <f t="shared" si="178"/>
        <v>41.980998623999994</v>
      </c>
      <c r="H702" s="77">
        <f t="shared" si="178"/>
        <v>24.248443079999998</v>
      </c>
      <c r="I702" s="77">
        <f t="shared" si="178"/>
        <v>12.487601924000009</v>
      </c>
      <c r="J702" s="77">
        <f t="shared" si="178"/>
        <v>14.460251150000001</v>
      </c>
      <c r="K702" s="77">
        <f t="shared" si="178"/>
        <v>3.4685753939999979</v>
      </c>
      <c r="L702" s="77">
        <f t="shared" si="178"/>
        <v>9.7881919300000018</v>
      </c>
      <c r="M702" s="77">
        <f t="shared" si="178"/>
        <v>2.915395116</v>
      </c>
      <c r="N702" s="77">
        <f t="shared" si="178"/>
        <v>0</v>
      </c>
      <c r="O702" s="77">
        <f t="shared" si="178"/>
        <v>23.109426189999986</v>
      </c>
      <c r="P702" s="77">
        <f t="shared" si="178"/>
        <v>0</v>
      </c>
      <c r="Q702" s="77">
        <f t="shared" si="178"/>
        <v>259.62448452100006</v>
      </c>
      <c r="R702" s="77">
        <f t="shared" si="178"/>
        <v>7.8953009619999932</v>
      </c>
      <c r="S702" s="81">
        <f>R702/(I702+K702)</f>
        <v>0.49481155822286971</v>
      </c>
      <c r="T702" s="63" t="s">
        <v>32</v>
      </c>
      <c r="U702" s="1"/>
      <c r="W702" s="3"/>
      <c r="X702" s="3"/>
      <c r="Y702" s="3"/>
      <c r="Z702" s="3"/>
      <c r="AD702" s="1"/>
      <c r="AE702" s="1"/>
    </row>
    <row r="703" spans="1:31" ht="31.5" customHeight="1" x14ac:dyDescent="0.25">
      <c r="A703" s="23" t="s">
        <v>1426</v>
      </c>
      <c r="B703" s="24" t="s">
        <v>50</v>
      </c>
      <c r="C703" s="25" t="s">
        <v>31</v>
      </c>
      <c r="D703" s="80">
        <f>SUM(D704,D707,D710,D716)</f>
        <v>0</v>
      </c>
      <c r="E703" s="80">
        <f t="shared" ref="E703:R703" si="179">E704+E707+E710+E716</f>
        <v>0</v>
      </c>
      <c r="F703" s="80">
        <f t="shared" si="179"/>
        <v>0</v>
      </c>
      <c r="G703" s="80">
        <f t="shared" si="179"/>
        <v>0</v>
      </c>
      <c r="H703" s="80">
        <f t="shared" si="179"/>
        <v>0</v>
      </c>
      <c r="I703" s="80">
        <f t="shared" si="179"/>
        <v>0</v>
      </c>
      <c r="J703" s="80">
        <f t="shared" si="179"/>
        <v>0</v>
      </c>
      <c r="K703" s="80">
        <f t="shared" si="179"/>
        <v>0</v>
      </c>
      <c r="L703" s="80">
        <f t="shared" si="179"/>
        <v>0</v>
      </c>
      <c r="M703" s="80">
        <f t="shared" si="179"/>
        <v>0</v>
      </c>
      <c r="N703" s="80">
        <f t="shared" si="179"/>
        <v>0</v>
      </c>
      <c r="O703" s="80">
        <f t="shared" si="179"/>
        <v>0</v>
      </c>
      <c r="P703" s="80">
        <f t="shared" si="179"/>
        <v>0</v>
      </c>
      <c r="Q703" s="80">
        <f t="shared" si="179"/>
        <v>0</v>
      </c>
      <c r="R703" s="80">
        <f t="shared" si="179"/>
        <v>0</v>
      </c>
      <c r="S703" s="81">
        <v>0</v>
      </c>
      <c r="T703" s="27" t="s">
        <v>32</v>
      </c>
      <c r="U703" s="1"/>
      <c r="W703" s="3"/>
      <c r="X703" s="3"/>
      <c r="Y703" s="3"/>
      <c r="Z703" s="3"/>
      <c r="AD703" s="1"/>
      <c r="AE703" s="1"/>
    </row>
    <row r="704" spans="1:31" ht="78.75" customHeight="1" x14ac:dyDescent="0.25">
      <c r="A704" s="24" t="s">
        <v>1427</v>
      </c>
      <c r="B704" s="24" t="s">
        <v>52</v>
      </c>
      <c r="C704" s="25" t="s">
        <v>31</v>
      </c>
      <c r="D704" s="80">
        <f t="shared" ref="D704:R704" si="180">D705+D706</f>
        <v>0</v>
      </c>
      <c r="E704" s="80">
        <f t="shared" si="180"/>
        <v>0</v>
      </c>
      <c r="F704" s="80">
        <f t="shared" si="180"/>
        <v>0</v>
      </c>
      <c r="G704" s="80">
        <f t="shared" si="180"/>
        <v>0</v>
      </c>
      <c r="H704" s="80">
        <f t="shared" si="180"/>
        <v>0</v>
      </c>
      <c r="I704" s="80">
        <f t="shared" si="180"/>
        <v>0</v>
      </c>
      <c r="J704" s="80">
        <f t="shared" si="180"/>
        <v>0</v>
      </c>
      <c r="K704" s="80">
        <f t="shared" si="180"/>
        <v>0</v>
      </c>
      <c r="L704" s="80">
        <f t="shared" si="180"/>
        <v>0</v>
      </c>
      <c r="M704" s="80">
        <f t="shared" si="180"/>
        <v>0</v>
      </c>
      <c r="N704" s="80">
        <f t="shared" si="180"/>
        <v>0</v>
      </c>
      <c r="O704" s="80">
        <f t="shared" si="180"/>
        <v>0</v>
      </c>
      <c r="P704" s="80">
        <f t="shared" si="180"/>
        <v>0</v>
      </c>
      <c r="Q704" s="80">
        <f t="shared" si="180"/>
        <v>0</v>
      </c>
      <c r="R704" s="80">
        <f t="shared" si="180"/>
        <v>0</v>
      </c>
      <c r="S704" s="81">
        <v>0</v>
      </c>
      <c r="T704" s="27" t="s">
        <v>32</v>
      </c>
      <c r="U704" s="1"/>
      <c r="W704" s="3"/>
      <c r="X704" s="3"/>
      <c r="Y704" s="3"/>
      <c r="Z704" s="3"/>
      <c r="AD704" s="1"/>
      <c r="AE704" s="1"/>
    </row>
    <row r="705" spans="1:29" s="1" customFormat="1" ht="31.5" customHeight="1" x14ac:dyDescent="0.25">
      <c r="A705" s="24" t="s">
        <v>1428</v>
      </c>
      <c r="B705" s="24" t="s">
        <v>56</v>
      </c>
      <c r="C705" s="25" t="s">
        <v>31</v>
      </c>
      <c r="D705" s="80">
        <v>0</v>
      </c>
      <c r="E705" s="80">
        <v>0</v>
      </c>
      <c r="F705" s="80">
        <v>0</v>
      </c>
      <c r="G705" s="80">
        <v>0</v>
      </c>
      <c r="H705" s="80">
        <v>0</v>
      </c>
      <c r="I705" s="80">
        <v>0</v>
      </c>
      <c r="J705" s="80">
        <v>0</v>
      </c>
      <c r="K705" s="80">
        <v>0</v>
      </c>
      <c r="L705" s="80">
        <v>0</v>
      </c>
      <c r="M705" s="80">
        <v>0</v>
      </c>
      <c r="N705" s="80">
        <v>0</v>
      </c>
      <c r="O705" s="80">
        <v>0</v>
      </c>
      <c r="P705" s="80">
        <v>0</v>
      </c>
      <c r="Q705" s="80">
        <v>0</v>
      </c>
      <c r="R705" s="80">
        <v>0</v>
      </c>
      <c r="S705" s="81">
        <v>0</v>
      </c>
      <c r="T705" s="27" t="s">
        <v>32</v>
      </c>
      <c r="W705" s="3"/>
      <c r="X705" s="3"/>
      <c r="Y705" s="3"/>
      <c r="Z705" s="3"/>
      <c r="AA705" s="11"/>
      <c r="AB705" s="11"/>
      <c r="AC705" s="11"/>
    </row>
    <row r="706" spans="1:29" s="1" customFormat="1" ht="31.5" customHeight="1" x14ac:dyDescent="0.25">
      <c r="A706" s="24" t="s">
        <v>1429</v>
      </c>
      <c r="B706" s="24" t="s">
        <v>56</v>
      </c>
      <c r="C706" s="25" t="s">
        <v>31</v>
      </c>
      <c r="D706" s="80">
        <v>0</v>
      </c>
      <c r="E706" s="80">
        <v>0</v>
      </c>
      <c r="F706" s="80">
        <v>0</v>
      </c>
      <c r="G706" s="80">
        <v>0</v>
      </c>
      <c r="H706" s="80">
        <v>0</v>
      </c>
      <c r="I706" s="80">
        <v>0</v>
      </c>
      <c r="J706" s="80">
        <v>0</v>
      </c>
      <c r="K706" s="80">
        <v>0</v>
      </c>
      <c r="L706" s="80">
        <v>0</v>
      </c>
      <c r="M706" s="80">
        <v>0</v>
      </c>
      <c r="N706" s="80">
        <v>0</v>
      </c>
      <c r="O706" s="80">
        <v>0</v>
      </c>
      <c r="P706" s="80">
        <v>0</v>
      </c>
      <c r="Q706" s="80">
        <v>0</v>
      </c>
      <c r="R706" s="80">
        <v>0</v>
      </c>
      <c r="S706" s="81">
        <v>0</v>
      </c>
      <c r="T706" s="27" t="s">
        <v>32</v>
      </c>
      <c r="W706" s="3"/>
      <c r="X706" s="3"/>
      <c r="Y706" s="3"/>
      <c r="Z706" s="3"/>
      <c r="AA706" s="11"/>
      <c r="AB706" s="11"/>
      <c r="AC706" s="11"/>
    </row>
    <row r="707" spans="1:29" s="1" customFormat="1" ht="47.25" customHeight="1" x14ac:dyDescent="0.25">
      <c r="A707" s="23" t="s">
        <v>1430</v>
      </c>
      <c r="B707" s="24" t="s">
        <v>58</v>
      </c>
      <c r="C707" s="25" t="s">
        <v>31</v>
      </c>
      <c r="D707" s="80">
        <f t="shared" ref="D707:R707" si="181">D708+D709</f>
        <v>0</v>
      </c>
      <c r="E707" s="80">
        <f t="shared" si="181"/>
        <v>0</v>
      </c>
      <c r="F707" s="80">
        <f t="shared" si="181"/>
        <v>0</v>
      </c>
      <c r="G707" s="80">
        <f t="shared" si="181"/>
        <v>0</v>
      </c>
      <c r="H707" s="80">
        <f t="shared" si="181"/>
        <v>0</v>
      </c>
      <c r="I707" s="80">
        <f t="shared" si="181"/>
        <v>0</v>
      </c>
      <c r="J707" s="80">
        <f t="shared" si="181"/>
        <v>0</v>
      </c>
      <c r="K707" s="80">
        <f t="shared" si="181"/>
        <v>0</v>
      </c>
      <c r="L707" s="80">
        <f t="shared" si="181"/>
        <v>0</v>
      </c>
      <c r="M707" s="80">
        <f t="shared" si="181"/>
        <v>0</v>
      </c>
      <c r="N707" s="80">
        <f t="shared" si="181"/>
        <v>0</v>
      </c>
      <c r="O707" s="80">
        <f t="shared" si="181"/>
        <v>0</v>
      </c>
      <c r="P707" s="80">
        <f t="shared" si="181"/>
        <v>0</v>
      </c>
      <c r="Q707" s="80">
        <f t="shared" si="181"/>
        <v>0</v>
      </c>
      <c r="R707" s="80">
        <f t="shared" si="181"/>
        <v>0</v>
      </c>
      <c r="S707" s="81">
        <v>0</v>
      </c>
      <c r="T707" s="27" t="s">
        <v>32</v>
      </c>
      <c r="W707" s="3"/>
      <c r="X707" s="3"/>
      <c r="Y707" s="3"/>
      <c r="Z707" s="3"/>
      <c r="AA707" s="11"/>
      <c r="AB707" s="11"/>
      <c r="AC707" s="11"/>
    </row>
    <row r="708" spans="1:29" s="1" customFormat="1" ht="31.5" customHeight="1" x14ac:dyDescent="0.25">
      <c r="A708" s="23" t="s">
        <v>1431</v>
      </c>
      <c r="B708" s="24" t="s">
        <v>1245</v>
      </c>
      <c r="C708" s="25" t="s">
        <v>31</v>
      </c>
      <c r="D708" s="80">
        <v>0</v>
      </c>
      <c r="E708" s="80">
        <v>0</v>
      </c>
      <c r="F708" s="80">
        <v>0</v>
      </c>
      <c r="G708" s="80">
        <v>0</v>
      </c>
      <c r="H708" s="80">
        <v>0</v>
      </c>
      <c r="I708" s="80">
        <v>0</v>
      </c>
      <c r="J708" s="80">
        <v>0</v>
      </c>
      <c r="K708" s="80">
        <v>0</v>
      </c>
      <c r="L708" s="80">
        <v>0</v>
      </c>
      <c r="M708" s="80">
        <v>0</v>
      </c>
      <c r="N708" s="80">
        <v>0</v>
      </c>
      <c r="O708" s="80">
        <v>0</v>
      </c>
      <c r="P708" s="80">
        <v>0</v>
      </c>
      <c r="Q708" s="80">
        <v>0</v>
      </c>
      <c r="R708" s="80">
        <v>0</v>
      </c>
      <c r="S708" s="81">
        <v>0</v>
      </c>
      <c r="T708" s="27" t="s">
        <v>32</v>
      </c>
      <c r="W708" s="3"/>
      <c r="X708" s="3"/>
      <c r="Y708" s="3"/>
      <c r="Z708" s="3"/>
      <c r="AA708" s="11"/>
      <c r="AB708" s="11"/>
      <c r="AC708" s="11"/>
    </row>
    <row r="709" spans="1:29" s="1" customFormat="1" ht="31.5" customHeight="1" x14ac:dyDescent="0.25">
      <c r="A709" s="23" t="s">
        <v>1432</v>
      </c>
      <c r="B709" s="24" t="s">
        <v>56</v>
      </c>
      <c r="C709" s="25" t="s">
        <v>31</v>
      </c>
      <c r="D709" s="80">
        <v>0</v>
      </c>
      <c r="E709" s="80">
        <v>0</v>
      </c>
      <c r="F709" s="80">
        <v>0</v>
      </c>
      <c r="G709" s="80">
        <v>0</v>
      </c>
      <c r="H709" s="80">
        <v>0</v>
      </c>
      <c r="I709" s="80">
        <v>0</v>
      </c>
      <c r="J709" s="80">
        <v>0</v>
      </c>
      <c r="K709" s="80">
        <v>0</v>
      </c>
      <c r="L709" s="80">
        <v>0</v>
      </c>
      <c r="M709" s="80">
        <v>0</v>
      </c>
      <c r="N709" s="80">
        <v>0</v>
      </c>
      <c r="O709" s="80">
        <v>0</v>
      </c>
      <c r="P709" s="80">
        <v>0</v>
      </c>
      <c r="Q709" s="80">
        <v>0</v>
      </c>
      <c r="R709" s="80">
        <v>0</v>
      </c>
      <c r="S709" s="81">
        <v>0</v>
      </c>
      <c r="T709" s="27" t="s">
        <v>32</v>
      </c>
      <c r="W709" s="3"/>
      <c r="X709" s="3"/>
      <c r="Y709" s="3"/>
      <c r="Z709" s="3"/>
      <c r="AA709" s="11"/>
      <c r="AB709" s="11"/>
      <c r="AC709" s="11"/>
    </row>
    <row r="710" spans="1:29" s="1" customFormat="1" ht="47.25" customHeight="1" x14ac:dyDescent="0.25">
      <c r="A710" s="23" t="s">
        <v>1433</v>
      </c>
      <c r="B710" s="24" t="s">
        <v>62</v>
      </c>
      <c r="C710" s="25" t="s">
        <v>31</v>
      </c>
      <c r="D710" s="80">
        <f>SUM(D711,D712,D713,D714,D715)</f>
        <v>0</v>
      </c>
      <c r="E710" s="80">
        <f t="shared" ref="E710:R710" si="182">E711+E712+E713+E714+E715</f>
        <v>0</v>
      </c>
      <c r="F710" s="80">
        <f t="shared" si="182"/>
        <v>0</v>
      </c>
      <c r="G710" s="80">
        <f t="shared" si="182"/>
        <v>0</v>
      </c>
      <c r="H710" s="80">
        <f t="shared" si="182"/>
        <v>0</v>
      </c>
      <c r="I710" s="80">
        <f t="shared" si="182"/>
        <v>0</v>
      </c>
      <c r="J710" s="80">
        <f t="shared" si="182"/>
        <v>0</v>
      </c>
      <c r="K710" s="80">
        <f t="shared" si="182"/>
        <v>0</v>
      </c>
      <c r="L710" s="80">
        <f t="shared" si="182"/>
        <v>0</v>
      </c>
      <c r="M710" s="80">
        <f t="shared" si="182"/>
        <v>0</v>
      </c>
      <c r="N710" s="80">
        <f t="shared" si="182"/>
        <v>0</v>
      </c>
      <c r="O710" s="80">
        <f t="shared" si="182"/>
        <v>0</v>
      </c>
      <c r="P710" s="80">
        <f t="shared" si="182"/>
        <v>0</v>
      </c>
      <c r="Q710" s="80">
        <f t="shared" si="182"/>
        <v>0</v>
      </c>
      <c r="R710" s="80">
        <f t="shared" si="182"/>
        <v>0</v>
      </c>
      <c r="S710" s="81">
        <v>0</v>
      </c>
      <c r="T710" s="27" t="s">
        <v>32</v>
      </c>
      <c r="W710" s="3"/>
      <c r="X710" s="3"/>
      <c r="Y710" s="3"/>
      <c r="Z710" s="3"/>
      <c r="AA710" s="11"/>
      <c r="AB710" s="11"/>
      <c r="AC710" s="11"/>
    </row>
    <row r="711" spans="1:29" s="1" customFormat="1" ht="63" customHeight="1" x14ac:dyDescent="0.25">
      <c r="A711" s="23" t="s">
        <v>1434</v>
      </c>
      <c r="B711" s="24" t="s">
        <v>64</v>
      </c>
      <c r="C711" s="25" t="s">
        <v>31</v>
      </c>
      <c r="D711" s="80">
        <v>0</v>
      </c>
      <c r="E711" s="80">
        <v>0</v>
      </c>
      <c r="F711" s="80">
        <v>0</v>
      </c>
      <c r="G711" s="80">
        <v>0</v>
      </c>
      <c r="H711" s="80">
        <v>0</v>
      </c>
      <c r="I711" s="80">
        <v>0</v>
      </c>
      <c r="J711" s="80">
        <v>0</v>
      </c>
      <c r="K711" s="80">
        <v>0</v>
      </c>
      <c r="L711" s="80">
        <v>0</v>
      </c>
      <c r="M711" s="80">
        <v>0</v>
      </c>
      <c r="N711" s="80">
        <v>0</v>
      </c>
      <c r="O711" s="80">
        <v>0</v>
      </c>
      <c r="P711" s="80">
        <v>0</v>
      </c>
      <c r="Q711" s="80">
        <v>0</v>
      </c>
      <c r="R711" s="80">
        <v>0</v>
      </c>
      <c r="S711" s="81">
        <v>0</v>
      </c>
      <c r="T711" s="27" t="s">
        <v>32</v>
      </c>
      <c r="W711" s="3"/>
      <c r="X711" s="3"/>
      <c r="Y711" s="3"/>
      <c r="Z711" s="3"/>
      <c r="AA711" s="11"/>
      <c r="AB711" s="11"/>
      <c r="AC711" s="11"/>
    </row>
    <row r="712" spans="1:29" s="1" customFormat="1" ht="78.75" customHeight="1" x14ac:dyDescent="0.25">
      <c r="A712" s="23" t="s">
        <v>1435</v>
      </c>
      <c r="B712" s="27" t="s">
        <v>66</v>
      </c>
      <c r="C712" s="27" t="s">
        <v>31</v>
      </c>
      <c r="D712" s="82">
        <v>0</v>
      </c>
      <c r="E712" s="80">
        <v>0</v>
      </c>
      <c r="F712" s="80">
        <v>0</v>
      </c>
      <c r="G712" s="80">
        <v>0</v>
      </c>
      <c r="H712" s="80">
        <v>0</v>
      </c>
      <c r="I712" s="80">
        <v>0</v>
      </c>
      <c r="J712" s="80">
        <v>0</v>
      </c>
      <c r="K712" s="80">
        <v>0</v>
      </c>
      <c r="L712" s="80">
        <v>0</v>
      </c>
      <c r="M712" s="80">
        <v>0</v>
      </c>
      <c r="N712" s="80">
        <v>0</v>
      </c>
      <c r="O712" s="80">
        <v>0</v>
      </c>
      <c r="P712" s="80">
        <v>0</v>
      </c>
      <c r="Q712" s="80">
        <v>0</v>
      </c>
      <c r="R712" s="80">
        <v>0</v>
      </c>
      <c r="S712" s="81">
        <v>0</v>
      </c>
      <c r="T712" s="27" t="s">
        <v>32</v>
      </c>
      <c r="W712" s="3"/>
      <c r="X712" s="3"/>
      <c r="Y712" s="3"/>
      <c r="Z712" s="3"/>
      <c r="AA712" s="11"/>
      <c r="AB712" s="11"/>
      <c r="AC712" s="11"/>
    </row>
    <row r="713" spans="1:29" s="1" customFormat="1" ht="63" customHeight="1" x14ac:dyDescent="0.25">
      <c r="A713" s="23" t="s">
        <v>1436</v>
      </c>
      <c r="B713" s="24" t="s">
        <v>68</v>
      </c>
      <c r="C713" s="25" t="s">
        <v>31</v>
      </c>
      <c r="D713" s="80">
        <v>0</v>
      </c>
      <c r="E713" s="80">
        <v>0</v>
      </c>
      <c r="F713" s="80">
        <v>0</v>
      </c>
      <c r="G713" s="80">
        <v>0</v>
      </c>
      <c r="H713" s="80">
        <v>0</v>
      </c>
      <c r="I713" s="80">
        <v>0</v>
      </c>
      <c r="J713" s="80">
        <v>0</v>
      </c>
      <c r="K713" s="80">
        <v>0</v>
      </c>
      <c r="L713" s="80">
        <v>0</v>
      </c>
      <c r="M713" s="80">
        <v>0</v>
      </c>
      <c r="N713" s="80">
        <v>0</v>
      </c>
      <c r="O713" s="80">
        <v>0</v>
      </c>
      <c r="P713" s="80">
        <v>0</v>
      </c>
      <c r="Q713" s="80">
        <v>0</v>
      </c>
      <c r="R713" s="80">
        <v>0</v>
      </c>
      <c r="S713" s="81">
        <v>0</v>
      </c>
      <c r="T713" s="27" t="s">
        <v>32</v>
      </c>
      <c r="W713" s="3"/>
      <c r="X713" s="3"/>
      <c r="Y713" s="3"/>
      <c r="Z713" s="3"/>
      <c r="AA713" s="11"/>
      <c r="AB713" s="11"/>
      <c r="AC713" s="11"/>
    </row>
    <row r="714" spans="1:29" s="1" customFormat="1" ht="78.75" customHeight="1" x14ac:dyDescent="0.25">
      <c r="A714" s="23" t="s">
        <v>1437</v>
      </c>
      <c r="B714" s="24" t="s">
        <v>70</v>
      </c>
      <c r="C714" s="25" t="s">
        <v>31</v>
      </c>
      <c r="D714" s="80">
        <v>0</v>
      </c>
      <c r="E714" s="80">
        <v>0</v>
      </c>
      <c r="F714" s="80">
        <v>0</v>
      </c>
      <c r="G714" s="80">
        <v>0</v>
      </c>
      <c r="H714" s="80">
        <v>0</v>
      </c>
      <c r="I714" s="80">
        <v>0</v>
      </c>
      <c r="J714" s="80">
        <v>0</v>
      </c>
      <c r="K714" s="80">
        <v>0</v>
      </c>
      <c r="L714" s="80">
        <v>0</v>
      </c>
      <c r="M714" s="80">
        <v>0</v>
      </c>
      <c r="N714" s="80">
        <v>0</v>
      </c>
      <c r="O714" s="80">
        <v>0</v>
      </c>
      <c r="P714" s="80">
        <v>0</v>
      </c>
      <c r="Q714" s="80">
        <v>0</v>
      </c>
      <c r="R714" s="80">
        <v>0</v>
      </c>
      <c r="S714" s="81">
        <v>0</v>
      </c>
      <c r="T714" s="27" t="s">
        <v>32</v>
      </c>
      <c r="W714" s="3"/>
      <c r="X714" s="3"/>
      <c r="Y714" s="3"/>
      <c r="Z714" s="3"/>
      <c r="AA714" s="11"/>
      <c r="AB714" s="11"/>
      <c r="AC714" s="11"/>
    </row>
    <row r="715" spans="1:29" s="1" customFormat="1" ht="78.75" customHeight="1" x14ac:dyDescent="0.25">
      <c r="A715" s="27" t="s">
        <v>1438</v>
      </c>
      <c r="B715" s="27" t="s">
        <v>72</v>
      </c>
      <c r="C715" s="27" t="s">
        <v>31</v>
      </c>
      <c r="D715" s="80">
        <v>0</v>
      </c>
      <c r="E715" s="80">
        <v>0</v>
      </c>
      <c r="F715" s="80">
        <v>0</v>
      </c>
      <c r="G715" s="80">
        <v>0</v>
      </c>
      <c r="H715" s="80">
        <v>0</v>
      </c>
      <c r="I715" s="80">
        <v>0</v>
      </c>
      <c r="J715" s="80">
        <v>0</v>
      </c>
      <c r="K715" s="80">
        <v>0</v>
      </c>
      <c r="L715" s="80">
        <v>0</v>
      </c>
      <c r="M715" s="80">
        <v>0</v>
      </c>
      <c r="N715" s="80">
        <v>0</v>
      </c>
      <c r="O715" s="80">
        <v>0</v>
      </c>
      <c r="P715" s="80">
        <v>0</v>
      </c>
      <c r="Q715" s="80">
        <v>0</v>
      </c>
      <c r="R715" s="80">
        <v>0</v>
      </c>
      <c r="S715" s="81">
        <v>0</v>
      </c>
      <c r="T715" s="27" t="s">
        <v>32</v>
      </c>
      <c r="W715" s="3"/>
      <c r="X715" s="3"/>
      <c r="Y715" s="3"/>
      <c r="Z715" s="3"/>
      <c r="AA715" s="11"/>
      <c r="AB715" s="11"/>
      <c r="AC715" s="11"/>
    </row>
    <row r="716" spans="1:29" s="1" customFormat="1" ht="31.5" customHeight="1" x14ac:dyDescent="0.25">
      <c r="A716" s="27" t="s">
        <v>1439</v>
      </c>
      <c r="B716" s="27" t="s">
        <v>92</v>
      </c>
      <c r="C716" s="27" t="s">
        <v>31</v>
      </c>
      <c r="D716" s="80">
        <v>0</v>
      </c>
      <c r="E716" s="80">
        <v>0</v>
      </c>
      <c r="F716" s="80">
        <v>0</v>
      </c>
      <c r="G716" s="80">
        <v>0</v>
      </c>
      <c r="H716" s="80">
        <v>0</v>
      </c>
      <c r="I716" s="80">
        <v>0</v>
      </c>
      <c r="J716" s="80">
        <v>0</v>
      </c>
      <c r="K716" s="80">
        <v>0</v>
      </c>
      <c r="L716" s="80">
        <v>0</v>
      </c>
      <c r="M716" s="80">
        <v>0</v>
      </c>
      <c r="N716" s="80">
        <v>0</v>
      </c>
      <c r="O716" s="80">
        <v>0</v>
      </c>
      <c r="P716" s="80">
        <v>0</v>
      </c>
      <c r="Q716" s="80">
        <v>0</v>
      </c>
      <c r="R716" s="80">
        <v>0</v>
      </c>
      <c r="S716" s="81">
        <v>0</v>
      </c>
      <c r="T716" s="27" t="s">
        <v>32</v>
      </c>
      <c r="W716" s="3"/>
      <c r="X716" s="3"/>
      <c r="Y716" s="3"/>
      <c r="Z716" s="3"/>
      <c r="AA716" s="11"/>
      <c r="AB716" s="11"/>
      <c r="AC716" s="11"/>
    </row>
    <row r="717" spans="1:29" s="1" customFormat="1" ht="47.25" customHeight="1" x14ac:dyDescent="0.25">
      <c r="A717" s="27" t="s">
        <v>1440</v>
      </c>
      <c r="B717" s="27" t="s">
        <v>94</v>
      </c>
      <c r="C717" s="27" t="s">
        <v>31</v>
      </c>
      <c r="D717" s="80">
        <f t="shared" ref="D717:R717" si="183">D718+D719+D720+D721</f>
        <v>37.037813172</v>
      </c>
      <c r="E717" s="80">
        <f t="shared" si="183"/>
        <v>0</v>
      </c>
      <c r="F717" s="80">
        <f t="shared" si="183"/>
        <v>37.037813172</v>
      </c>
      <c r="G717" s="80">
        <f t="shared" si="183"/>
        <v>4.2827787919999887</v>
      </c>
      <c r="H717" s="80">
        <f t="shared" si="183"/>
        <v>0</v>
      </c>
      <c r="I717" s="80">
        <f t="shared" si="183"/>
        <v>0</v>
      </c>
      <c r="J717" s="80">
        <f t="shared" si="183"/>
        <v>0</v>
      </c>
      <c r="K717" s="80">
        <f t="shared" si="183"/>
        <v>0</v>
      </c>
      <c r="L717" s="80">
        <f t="shared" si="183"/>
        <v>0</v>
      </c>
      <c r="M717" s="80">
        <f t="shared" si="183"/>
        <v>0</v>
      </c>
      <c r="N717" s="80">
        <f t="shared" si="183"/>
        <v>0</v>
      </c>
      <c r="O717" s="80">
        <f t="shared" si="183"/>
        <v>4.2827787919999887</v>
      </c>
      <c r="P717" s="80">
        <f t="shared" si="183"/>
        <v>0</v>
      </c>
      <c r="Q717" s="80">
        <f t="shared" si="183"/>
        <v>37.037813172</v>
      </c>
      <c r="R717" s="80">
        <f t="shared" si="183"/>
        <v>0</v>
      </c>
      <c r="S717" s="81">
        <v>0</v>
      </c>
      <c r="T717" s="27" t="s">
        <v>32</v>
      </c>
      <c r="W717" s="3"/>
      <c r="X717" s="3"/>
      <c r="Y717" s="3"/>
      <c r="Z717" s="3"/>
      <c r="AA717" s="11"/>
      <c r="AB717" s="11"/>
      <c r="AC717" s="11"/>
    </row>
    <row r="718" spans="1:29" s="1" customFormat="1" ht="31.5" customHeight="1" x14ac:dyDescent="0.25">
      <c r="A718" s="27" t="s">
        <v>1441</v>
      </c>
      <c r="B718" s="27" t="s">
        <v>96</v>
      </c>
      <c r="C718" s="27" t="s">
        <v>31</v>
      </c>
      <c r="D718" s="80">
        <v>0</v>
      </c>
      <c r="E718" s="80">
        <v>0</v>
      </c>
      <c r="F718" s="80">
        <v>0</v>
      </c>
      <c r="G718" s="80">
        <v>0</v>
      </c>
      <c r="H718" s="80">
        <v>0</v>
      </c>
      <c r="I718" s="80">
        <v>0</v>
      </c>
      <c r="J718" s="80">
        <v>0</v>
      </c>
      <c r="K718" s="80">
        <v>0</v>
      </c>
      <c r="L718" s="80">
        <v>0</v>
      </c>
      <c r="M718" s="80">
        <v>0</v>
      </c>
      <c r="N718" s="80">
        <v>0</v>
      </c>
      <c r="O718" s="80">
        <v>0</v>
      </c>
      <c r="P718" s="80">
        <v>0</v>
      </c>
      <c r="Q718" s="80">
        <v>0</v>
      </c>
      <c r="R718" s="80">
        <v>0</v>
      </c>
      <c r="S718" s="81">
        <v>0</v>
      </c>
      <c r="T718" s="27" t="s">
        <v>32</v>
      </c>
      <c r="W718" s="3"/>
      <c r="X718" s="3"/>
      <c r="Y718" s="3"/>
      <c r="Z718" s="3"/>
      <c r="AA718" s="11"/>
      <c r="AB718" s="11"/>
      <c r="AC718" s="11"/>
    </row>
    <row r="719" spans="1:29" s="1" customFormat="1" ht="15.75" customHeight="1" x14ac:dyDescent="0.25">
      <c r="A719" s="27" t="s">
        <v>1442</v>
      </c>
      <c r="B719" s="27" t="s">
        <v>109</v>
      </c>
      <c r="C719" s="27" t="s">
        <v>31</v>
      </c>
      <c r="D719" s="80">
        <v>0</v>
      </c>
      <c r="E719" s="80">
        <v>0</v>
      </c>
      <c r="F719" s="80">
        <v>0</v>
      </c>
      <c r="G719" s="80">
        <v>0</v>
      </c>
      <c r="H719" s="80">
        <v>0</v>
      </c>
      <c r="I719" s="80">
        <v>0</v>
      </c>
      <c r="J719" s="80">
        <v>0</v>
      </c>
      <c r="K719" s="80">
        <v>0</v>
      </c>
      <c r="L719" s="80">
        <v>0</v>
      </c>
      <c r="M719" s="80">
        <v>0</v>
      </c>
      <c r="N719" s="80">
        <v>0</v>
      </c>
      <c r="O719" s="80">
        <v>0</v>
      </c>
      <c r="P719" s="80">
        <v>0</v>
      </c>
      <c r="Q719" s="80">
        <v>0</v>
      </c>
      <c r="R719" s="80">
        <v>0</v>
      </c>
      <c r="S719" s="81">
        <v>0</v>
      </c>
      <c r="T719" s="27" t="s">
        <v>32</v>
      </c>
      <c r="W719" s="3"/>
      <c r="X719" s="3"/>
      <c r="Y719" s="3"/>
      <c r="Z719" s="3"/>
      <c r="AA719" s="11"/>
      <c r="AB719" s="11"/>
      <c r="AC719" s="11"/>
    </row>
    <row r="720" spans="1:29" s="1" customFormat="1" ht="15.75" customHeight="1" x14ac:dyDescent="0.25">
      <c r="A720" s="27" t="s">
        <v>1443</v>
      </c>
      <c r="B720" s="27" t="s">
        <v>116</v>
      </c>
      <c r="C720" s="27" t="s">
        <v>31</v>
      </c>
      <c r="D720" s="80">
        <v>0</v>
      </c>
      <c r="E720" s="80">
        <v>0</v>
      </c>
      <c r="F720" s="80">
        <v>0</v>
      </c>
      <c r="G720" s="80">
        <v>0</v>
      </c>
      <c r="H720" s="80">
        <v>0</v>
      </c>
      <c r="I720" s="80">
        <v>0</v>
      </c>
      <c r="J720" s="80">
        <v>0</v>
      </c>
      <c r="K720" s="80">
        <v>0</v>
      </c>
      <c r="L720" s="80">
        <v>0</v>
      </c>
      <c r="M720" s="80">
        <v>0</v>
      </c>
      <c r="N720" s="80">
        <v>0</v>
      </c>
      <c r="O720" s="80">
        <v>0</v>
      </c>
      <c r="P720" s="80">
        <v>0</v>
      </c>
      <c r="Q720" s="80">
        <v>0</v>
      </c>
      <c r="R720" s="80">
        <v>0</v>
      </c>
      <c r="S720" s="81">
        <v>0</v>
      </c>
      <c r="T720" s="27" t="s">
        <v>32</v>
      </c>
      <c r="W720" s="3"/>
      <c r="X720" s="3"/>
      <c r="Y720" s="3"/>
      <c r="Z720" s="3"/>
      <c r="AA720" s="11"/>
      <c r="AB720" s="11"/>
      <c r="AC720" s="11"/>
    </row>
    <row r="721" spans="1:31" ht="31.5" customHeight="1" x14ac:dyDescent="0.25">
      <c r="A721" s="27" t="s">
        <v>1444</v>
      </c>
      <c r="B721" s="27" t="s">
        <v>122</v>
      </c>
      <c r="C721" s="27" t="s">
        <v>31</v>
      </c>
      <c r="D721" s="80">
        <f t="shared" ref="D721:R721" si="184">SUM(D722)</f>
        <v>37.037813172</v>
      </c>
      <c r="E721" s="80">
        <f t="shared" si="184"/>
        <v>0</v>
      </c>
      <c r="F721" s="80">
        <f t="shared" si="184"/>
        <v>37.037813172</v>
      </c>
      <c r="G721" s="80">
        <f t="shared" si="184"/>
        <v>4.2827787919999887</v>
      </c>
      <c r="H721" s="80">
        <f t="shared" si="184"/>
        <v>0</v>
      </c>
      <c r="I721" s="80">
        <f t="shared" si="184"/>
        <v>0</v>
      </c>
      <c r="J721" s="80">
        <f t="shared" si="184"/>
        <v>0</v>
      </c>
      <c r="K721" s="80">
        <f t="shared" si="184"/>
        <v>0</v>
      </c>
      <c r="L721" s="80">
        <f t="shared" si="184"/>
        <v>0</v>
      </c>
      <c r="M721" s="80">
        <f t="shared" si="184"/>
        <v>0</v>
      </c>
      <c r="N721" s="80">
        <f t="shared" si="184"/>
        <v>0</v>
      </c>
      <c r="O721" s="80">
        <f t="shared" si="184"/>
        <v>4.2827787919999887</v>
      </c>
      <c r="P721" s="80">
        <f t="shared" si="184"/>
        <v>0</v>
      </c>
      <c r="Q721" s="80">
        <f t="shared" si="184"/>
        <v>37.037813172</v>
      </c>
      <c r="R721" s="80">
        <f t="shared" si="184"/>
        <v>0</v>
      </c>
      <c r="S721" s="81">
        <v>0</v>
      </c>
      <c r="T721" s="27" t="s">
        <v>32</v>
      </c>
      <c r="U721" s="1"/>
      <c r="W721" s="3"/>
      <c r="X721" s="3"/>
      <c r="Y721" s="3"/>
      <c r="Z721" s="3"/>
      <c r="AD721" s="1"/>
      <c r="AE721" s="1"/>
    </row>
    <row r="722" spans="1:31" ht="56.25" customHeight="1" x14ac:dyDescent="0.25">
      <c r="A722" s="28" t="s">
        <v>1444</v>
      </c>
      <c r="B722" s="29" t="s">
        <v>1445</v>
      </c>
      <c r="C722" s="30" t="s">
        <v>1446</v>
      </c>
      <c r="D722" s="46">
        <v>37.037813172</v>
      </c>
      <c r="E722" s="46">
        <v>0</v>
      </c>
      <c r="F722" s="46">
        <f>D722-E722</f>
        <v>37.037813172</v>
      </c>
      <c r="G722" s="46">
        <f>I722+K722+M722+O722</f>
        <v>4.2827787919999887</v>
      </c>
      <c r="H722" s="46">
        <f>J722+L722+N722+P722</f>
        <v>0</v>
      </c>
      <c r="I722" s="46">
        <v>0</v>
      </c>
      <c r="J722" s="46">
        <v>0</v>
      </c>
      <c r="K722" s="46">
        <v>0</v>
      </c>
      <c r="L722" s="46">
        <v>0</v>
      </c>
      <c r="M722" s="46">
        <v>0</v>
      </c>
      <c r="N722" s="46">
        <v>0</v>
      </c>
      <c r="O722" s="46">
        <v>4.2827787919999887</v>
      </c>
      <c r="P722" s="46">
        <v>0</v>
      </c>
      <c r="Q722" s="46">
        <f>F722-H722</f>
        <v>37.037813172</v>
      </c>
      <c r="R722" s="46">
        <f>H722-(I722+K722)</f>
        <v>0</v>
      </c>
      <c r="S722" s="87">
        <v>0</v>
      </c>
      <c r="T722" s="30" t="s">
        <v>32</v>
      </c>
      <c r="W722" s="3"/>
      <c r="X722" s="3"/>
      <c r="Y722" s="3"/>
      <c r="Z722" s="3"/>
      <c r="AD722" s="1"/>
      <c r="AE722" s="1"/>
    </row>
    <row r="723" spans="1:31" ht="31.5" customHeight="1" x14ac:dyDescent="0.25">
      <c r="A723" s="63" t="s">
        <v>1447</v>
      </c>
      <c r="B723" s="63" t="s">
        <v>137</v>
      </c>
      <c r="C723" s="63" t="s">
        <v>31</v>
      </c>
      <c r="D723" s="77">
        <f t="shared" ref="D723:R723" si="185">D724+D725+D726+D727</f>
        <v>307.978413687</v>
      </c>
      <c r="E723" s="77">
        <f t="shared" si="185"/>
        <v>117.76715114000001</v>
      </c>
      <c r="F723" s="77">
        <f t="shared" si="185"/>
        <v>190.21126254699999</v>
      </c>
      <c r="G723" s="77">
        <f t="shared" si="185"/>
        <v>28.760734138000007</v>
      </c>
      <c r="H723" s="77">
        <f t="shared" si="185"/>
        <v>22.186550059999998</v>
      </c>
      <c r="I723" s="77">
        <f t="shared" si="185"/>
        <v>12.487601924000009</v>
      </c>
      <c r="J723" s="77">
        <f t="shared" si="185"/>
        <v>14.213286350000001</v>
      </c>
      <c r="K723" s="77">
        <f t="shared" si="185"/>
        <v>3.4685753939999979</v>
      </c>
      <c r="L723" s="77">
        <f t="shared" si="185"/>
        <v>7.9732637100000012</v>
      </c>
      <c r="M723" s="77">
        <f t="shared" si="185"/>
        <v>2.915395116</v>
      </c>
      <c r="N723" s="77">
        <f t="shared" si="185"/>
        <v>0</v>
      </c>
      <c r="O723" s="77">
        <f t="shared" si="185"/>
        <v>9.8891617039999993</v>
      </c>
      <c r="P723" s="77">
        <f t="shared" si="185"/>
        <v>0</v>
      </c>
      <c r="Q723" s="77">
        <f t="shared" si="185"/>
        <v>168.17471248699999</v>
      </c>
      <c r="R723" s="77">
        <f t="shared" si="185"/>
        <v>6.0803727419999936</v>
      </c>
      <c r="S723" s="81">
        <f>R723/(I723+K723)</f>
        <v>0.38106700751819705</v>
      </c>
      <c r="T723" s="63" t="s">
        <v>32</v>
      </c>
      <c r="U723" s="1"/>
      <c r="W723" s="3"/>
      <c r="X723" s="3"/>
      <c r="Y723" s="3"/>
      <c r="Z723" s="3"/>
      <c r="AD723" s="1"/>
      <c r="AE723" s="1"/>
    </row>
    <row r="724" spans="1:31" ht="47.25" customHeight="1" x14ac:dyDescent="0.25">
      <c r="A724" s="27" t="s">
        <v>1448</v>
      </c>
      <c r="B724" s="27" t="s">
        <v>139</v>
      </c>
      <c r="C724" s="27" t="s">
        <v>31</v>
      </c>
      <c r="D724" s="80">
        <v>0</v>
      </c>
      <c r="E724" s="80">
        <v>0</v>
      </c>
      <c r="F724" s="80">
        <v>0</v>
      </c>
      <c r="G724" s="80">
        <v>0</v>
      </c>
      <c r="H724" s="80">
        <v>0</v>
      </c>
      <c r="I724" s="80">
        <v>0</v>
      </c>
      <c r="J724" s="80">
        <v>0</v>
      </c>
      <c r="K724" s="80">
        <v>0</v>
      </c>
      <c r="L724" s="80">
        <v>0</v>
      </c>
      <c r="M724" s="80">
        <v>0</v>
      </c>
      <c r="N724" s="80">
        <v>0</v>
      </c>
      <c r="O724" s="80">
        <v>0</v>
      </c>
      <c r="P724" s="80">
        <v>0</v>
      </c>
      <c r="Q724" s="80">
        <v>0</v>
      </c>
      <c r="R724" s="80">
        <v>0</v>
      </c>
      <c r="S724" s="81">
        <v>0</v>
      </c>
      <c r="T724" s="27" t="s">
        <v>32</v>
      </c>
      <c r="U724" s="1"/>
      <c r="W724" s="3"/>
      <c r="X724" s="3"/>
      <c r="Y724" s="3"/>
      <c r="Z724" s="3"/>
      <c r="AD724" s="1"/>
      <c r="AE724" s="1"/>
    </row>
    <row r="725" spans="1:31" ht="31.5" customHeight="1" x14ac:dyDescent="0.25">
      <c r="A725" s="27" t="s">
        <v>1449</v>
      </c>
      <c r="B725" s="27" t="s">
        <v>166</v>
      </c>
      <c r="C725" s="27" t="s">
        <v>31</v>
      </c>
      <c r="D725" s="80">
        <v>0</v>
      </c>
      <c r="E725" s="80">
        <v>0</v>
      </c>
      <c r="F725" s="80">
        <v>0</v>
      </c>
      <c r="G725" s="80">
        <v>0</v>
      </c>
      <c r="H725" s="80">
        <v>0</v>
      </c>
      <c r="I725" s="80">
        <v>0</v>
      </c>
      <c r="J725" s="80">
        <v>0</v>
      </c>
      <c r="K725" s="80">
        <v>0</v>
      </c>
      <c r="L725" s="80">
        <v>0</v>
      </c>
      <c r="M725" s="80">
        <v>0</v>
      </c>
      <c r="N725" s="80">
        <v>0</v>
      </c>
      <c r="O725" s="80">
        <v>0</v>
      </c>
      <c r="P725" s="80">
        <v>0</v>
      </c>
      <c r="Q725" s="80">
        <v>0</v>
      </c>
      <c r="R725" s="80">
        <v>0</v>
      </c>
      <c r="S725" s="81">
        <v>0</v>
      </c>
      <c r="T725" s="27" t="s">
        <v>32</v>
      </c>
      <c r="U725" s="1"/>
      <c r="W725" s="3"/>
      <c r="X725" s="3"/>
      <c r="Y725" s="3"/>
      <c r="Z725" s="3"/>
      <c r="AD725" s="1"/>
      <c r="AE725" s="1"/>
    </row>
    <row r="726" spans="1:31" ht="31.5" customHeight="1" x14ac:dyDescent="0.25">
      <c r="A726" s="27" t="s">
        <v>1450</v>
      </c>
      <c r="B726" s="27" t="s">
        <v>168</v>
      </c>
      <c r="C726" s="27" t="s">
        <v>31</v>
      </c>
      <c r="D726" s="80">
        <v>0</v>
      </c>
      <c r="E726" s="80">
        <v>0</v>
      </c>
      <c r="F726" s="80">
        <v>0</v>
      </c>
      <c r="G726" s="80">
        <v>0</v>
      </c>
      <c r="H726" s="80">
        <v>0</v>
      </c>
      <c r="I726" s="80">
        <v>0</v>
      </c>
      <c r="J726" s="80">
        <v>0</v>
      </c>
      <c r="K726" s="80">
        <v>0</v>
      </c>
      <c r="L726" s="80">
        <v>0</v>
      </c>
      <c r="M726" s="80">
        <v>0</v>
      </c>
      <c r="N726" s="80">
        <v>0</v>
      </c>
      <c r="O726" s="80">
        <v>0</v>
      </c>
      <c r="P726" s="80">
        <v>0</v>
      </c>
      <c r="Q726" s="80">
        <v>0</v>
      </c>
      <c r="R726" s="80">
        <v>0</v>
      </c>
      <c r="S726" s="81">
        <v>0</v>
      </c>
      <c r="T726" s="27" t="s">
        <v>32</v>
      </c>
      <c r="U726" s="1"/>
      <c r="W726" s="3"/>
      <c r="X726" s="3"/>
      <c r="Y726" s="3"/>
      <c r="Z726" s="3"/>
      <c r="AD726" s="1"/>
      <c r="AE726" s="1"/>
    </row>
    <row r="727" spans="1:31" ht="31.5" customHeight="1" x14ac:dyDescent="0.25">
      <c r="A727" s="27" t="s">
        <v>1451</v>
      </c>
      <c r="B727" s="27" t="s">
        <v>212</v>
      </c>
      <c r="C727" s="27" t="s">
        <v>31</v>
      </c>
      <c r="D727" s="80">
        <f t="shared" ref="D727:R727" si="186">SUM(D728:D732)</f>
        <v>307.978413687</v>
      </c>
      <c r="E727" s="80">
        <f t="shared" si="186"/>
        <v>117.76715114000001</v>
      </c>
      <c r="F727" s="80">
        <f t="shared" si="186"/>
        <v>190.21126254699999</v>
      </c>
      <c r="G727" s="80">
        <f t="shared" si="186"/>
        <v>28.760734138000007</v>
      </c>
      <c r="H727" s="80">
        <f t="shared" si="186"/>
        <v>22.186550059999998</v>
      </c>
      <c r="I727" s="80">
        <f t="shared" si="186"/>
        <v>12.487601924000009</v>
      </c>
      <c r="J727" s="80">
        <f t="shared" si="186"/>
        <v>14.213286350000001</v>
      </c>
      <c r="K727" s="80">
        <f t="shared" si="186"/>
        <v>3.4685753939999979</v>
      </c>
      <c r="L727" s="80">
        <f t="shared" si="186"/>
        <v>7.9732637100000012</v>
      </c>
      <c r="M727" s="80">
        <f t="shared" si="186"/>
        <v>2.915395116</v>
      </c>
      <c r="N727" s="80">
        <f t="shared" si="186"/>
        <v>0</v>
      </c>
      <c r="O727" s="80">
        <f t="shared" si="186"/>
        <v>9.8891617039999993</v>
      </c>
      <c r="P727" s="80">
        <f t="shared" si="186"/>
        <v>0</v>
      </c>
      <c r="Q727" s="80">
        <f t="shared" si="186"/>
        <v>168.17471248699999</v>
      </c>
      <c r="R727" s="80">
        <f t="shared" si="186"/>
        <v>6.0803727419999936</v>
      </c>
      <c r="S727" s="81">
        <f>R727/(I727+K727)</f>
        <v>0.38106700751819705</v>
      </c>
      <c r="T727" s="27" t="s">
        <v>32</v>
      </c>
      <c r="U727" s="1"/>
      <c r="W727" s="3"/>
      <c r="X727" s="3"/>
      <c r="Y727" s="3"/>
      <c r="Z727" s="3"/>
      <c r="AD727" s="1"/>
      <c r="AE727" s="1"/>
    </row>
    <row r="728" spans="1:31" ht="57" customHeight="1" x14ac:dyDescent="0.25">
      <c r="A728" s="28" t="s">
        <v>1451</v>
      </c>
      <c r="B728" s="29" t="s">
        <v>1452</v>
      </c>
      <c r="C728" s="30" t="s">
        <v>1453</v>
      </c>
      <c r="D728" s="46">
        <v>76.366949172399984</v>
      </c>
      <c r="E728" s="40">
        <v>33.595076000000006</v>
      </c>
      <c r="F728" s="46">
        <f>D728-E728</f>
        <v>42.771873172399978</v>
      </c>
      <c r="G728" s="46">
        <f t="shared" ref="G728:H731" si="187">I728+K728+M728+O728</f>
        <v>7.484903568</v>
      </c>
      <c r="H728" s="46">
        <f t="shared" si="187"/>
        <v>0.93610772000000009</v>
      </c>
      <c r="I728" s="46">
        <v>0</v>
      </c>
      <c r="J728" s="46">
        <v>0.19428161999999999</v>
      </c>
      <c r="K728" s="46">
        <v>0.85799999999999998</v>
      </c>
      <c r="L728" s="46">
        <v>0.74182610000000004</v>
      </c>
      <c r="M728" s="46">
        <v>1.7519531160000001</v>
      </c>
      <c r="N728" s="46">
        <v>0</v>
      </c>
      <c r="O728" s="46">
        <v>4.8749504520000002</v>
      </c>
      <c r="P728" s="46">
        <v>0</v>
      </c>
      <c r="Q728" s="46">
        <f>F728-H728</f>
        <v>41.835765452399976</v>
      </c>
      <c r="R728" s="46">
        <f>H728-(I728+K728)</f>
        <v>7.8107720000000103E-2</v>
      </c>
      <c r="S728" s="86">
        <f>R728/(I728+K728)</f>
        <v>9.103463869463882E-2</v>
      </c>
      <c r="T728" s="30" t="s">
        <v>1454</v>
      </c>
      <c r="W728" s="3"/>
      <c r="X728" s="3"/>
      <c r="Y728" s="3"/>
      <c r="Z728" s="3"/>
      <c r="AD728" s="1"/>
      <c r="AE728" s="1"/>
    </row>
    <row r="729" spans="1:31" ht="93.75" customHeight="1" x14ac:dyDescent="0.25">
      <c r="A729" s="28" t="s">
        <v>1451</v>
      </c>
      <c r="B729" s="29" t="s">
        <v>1455</v>
      </c>
      <c r="C729" s="30" t="s">
        <v>1456</v>
      </c>
      <c r="D729" s="46">
        <v>69.961588414000005</v>
      </c>
      <c r="E729" s="40">
        <v>38.85008148</v>
      </c>
      <c r="F729" s="46">
        <f>D729-E729</f>
        <v>31.111506934000005</v>
      </c>
      <c r="G729" s="46">
        <f t="shared" si="187"/>
        <v>2.5273713840000087</v>
      </c>
      <c r="H729" s="46">
        <f t="shared" si="187"/>
        <v>0.60719400000000001</v>
      </c>
      <c r="I729" s="46">
        <v>2.5273713840000087</v>
      </c>
      <c r="J729" s="46">
        <v>0</v>
      </c>
      <c r="K729" s="46">
        <v>0</v>
      </c>
      <c r="L729" s="46">
        <v>0.60719400000000001</v>
      </c>
      <c r="M729" s="46">
        <v>0</v>
      </c>
      <c r="N729" s="46">
        <v>0</v>
      </c>
      <c r="O729" s="46">
        <v>0</v>
      </c>
      <c r="P729" s="46">
        <v>0</v>
      </c>
      <c r="Q729" s="46">
        <f>F729-H729</f>
        <v>30.504312934000005</v>
      </c>
      <c r="R729" s="46">
        <f>H729-(I729+K729)</f>
        <v>-1.9201773840000087</v>
      </c>
      <c r="S729" s="86">
        <f>R729/(I729+K729)</f>
        <v>-0.75975275978672796</v>
      </c>
      <c r="T729" s="30" t="s">
        <v>192</v>
      </c>
      <c r="W729" s="3"/>
      <c r="X729" s="3"/>
      <c r="Y729" s="3"/>
      <c r="Z729" s="3"/>
      <c r="AD729" s="1"/>
      <c r="AE729" s="1"/>
    </row>
    <row r="730" spans="1:31" ht="59.25" customHeight="1" x14ac:dyDescent="0.25">
      <c r="A730" s="28" t="s">
        <v>1451</v>
      </c>
      <c r="B730" s="29" t="s">
        <v>1457</v>
      </c>
      <c r="C730" s="30" t="s">
        <v>1458</v>
      </c>
      <c r="D730" s="46">
        <v>78.568700351999993</v>
      </c>
      <c r="E730" s="40">
        <v>17.637062390000001</v>
      </c>
      <c r="F730" s="46">
        <f>D730-E730</f>
        <v>60.931637961999996</v>
      </c>
      <c r="G730" s="46">
        <f t="shared" si="187"/>
        <v>18.156582283999999</v>
      </c>
      <c r="H730" s="46">
        <f t="shared" si="187"/>
        <v>20.493248340000001</v>
      </c>
      <c r="I730" s="46">
        <v>9.5468159999999997</v>
      </c>
      <c r="J730" s="46">
        <v>14.019004730000001</v>
      </c>
      <c r="K730" s="46">
        <v>2.4321130319999993</v>
      </c>
      <c r="L730" s="46">
        <v>6.4742436100000003</v>
      </c>
      <c r="M730" s="46">
        <v>1.1634420000000001</v>
      </c>
      <c r="N730" s="46">
        <v>0</v>
      </c>
      <c r="O730" s="46">
        <v>5.0142112519999991</v>
      </c>
      <c r="P730" s="46">
        <v>0</v>
      </c>
      <c r="Q730" s="46">
        <f>F730-H730</f>
        <v>40.438389621999995</v>
      </c>
      <c r="R730" s="46">
        <f>H730-(I730+K730)</f>
        <v>8.514319308000001</v>
      </c>
      <c r="S730" s="86">
        <f>R730/(I730+K730)</f>
        <v>0.71077466819072155</v>
      </c>
      <c r="T730" s="30" t="s">
        <v>1454</v>
      </c>
      <c r="W730" s="3"/>
      <c r="X730" s="3"/>
      <c r="Y730" s="3"/>
      <c r="Z730" s="3"/>
      <c r="AD730" s="1"/>
      <c r="AE730" s="1"/>
    </row>
    <row r="731" spans="1:31" ht="81" customHeight="1" x14ac:dyDescent="0.25">
      <c r="A731" s="28" t="s">
        <v>1451</v>
      </c>
      <c r="B731" s="29" t="s">
        <v>1459</v>
      </c>
      <c r="C731" s="30" t="s">
        <v>1460</v>
      </c>
      <c r="D731" s="46">
        <v>83.081175748600003</v>
      </c>
      <c r="E731" s="40">
        <v>27.68493127</v>
      </c>
      <c r="F731" s="46">
        <f>D731-E731</f>
        <v>55.396244478600003</v>
      </c>
      <c r="G731" s="46">
        <f t="shared" si="187"/>
        <v>0.59187690199999865</v>
      </c>
      <c r="H731" s="46">
        <f t="shared" si="187"/>
        <v>0</v>
      </c>
      <c r="I731" s="46">
        <v>0.41341454</v>
      </c>
      <c r="J731" s="46">
        <v>0</v>
      </c>
      <c r="K731" s="46">
        <v>0.17846236199999865</v>
      </c>
      <c r="L731" s="46">
        <v>0</v>
      </c>
      <c r="M731" s="46">
        <v>0</v>
      </c>
      <c r="N731" s="46">
        <v>0</v>
      </c>
      <c r="O731" s="46">
        <v>0</v>
      </c>
      <c r="P731" s="46">
        <v>0</v>
      </c>
      <c r="Q731" s="46">
        <f>F731-H731</f>
        <v>55.396244478600003</v>
      </c>
      <c r="R731" s="46">
        <f>H731-(I731+K731)</f>
        <v>-0.59187690199999865</v>
      </c>
      <c r="S731" s="86">
        <f>R731/(I731+K731)</f>
        <v>-1</v>
      </c>
      <c r="T731" s="30" t="s">
        <v>192</v>
      </c>
      <c r="W731" s="3"/>
      <c r="X731" s="3"/>
      <c r="Y731" s="3"/>
      <c r="Z731" s="3"/>
      <c r="AD731" s="1"/>
      <c r="AE731" s="1"/>
    </row>
    <row r="732" spans="1:31" ht="138.75" customHeight="1" x14ac:dyDescent="0.25">
      <c r="A732" s="89" t="s">
        <v>1451</v>
      </c>
      <c r="B732" s="90" t="s">
        <v>1461</v>
      </c>
      <c r="C732" s="49" t="s">
        <v>1462</v>
      </c>
      <c r="D732" s="92" t="s">
        <v>32</v>
      </c>
      <c r="E732" s="93" t="s">
        <v>32</v>
      </c>
      <c r="F732" s="92" t="s">
        <v>32</v>
      </c>
      <c r="G732" s="92" t="s">
        <v>32</v>
      </c>
      <c r="H732" s="46">
        <f>J732+L732+N732+P732</f>
        <v>0.15</v>
      </c>
      <c r="I732" s="92" t="s">
        <v>32</v>
      </c>
      <c r="J732" s="92">
        <v>0</v>
      </c>
      <c r="K732" s="92" t="s">
        <v>32</v>
      </c>
      <c r="L732" s="92">
        <v>0.15</v>
      </c>
      <c r="M732" s="92" t="s">
        <v>32</v>
      </c>
      <c r="N732" s="92">
        <v>0</v>
      </c>
      <c r="O732" s="92" t="s">
        <v>32</v>
      </c>
      <c r="P732" s="92">
        <v>0</v>
      </c>
      <c r="Q732" s="92" t="s">
        <v>32</v>
      </c>
      <c r="R732" s="92" t="s">
        <v>32</v>
      </c>
      <c r="S732" s="87" t="s">
        <v>32</v>
      </c>
      <c r="T732" s="49" t="s">
        <v>1463</v>
      </c>
      <c r="W732" s="3"/>
      <c r="X732" s="3"/>
      <c r="Y732" s="3"/>
      <c r="Z732" s="3"/>
      <c r="AD732" s="1"/>
      <c r="AE732" s="1"/>
    </row>
    <row r="733" spans="1:31" ht="47.25" customHeight="1" x14ac:dyDescent="0.25">
      <c r="A733" s="63" t="s">
        <v>1464</v>
      </c>
      <c r="B733" s="63" t="s">
        <v>394</v>
      </c>
      <c r="C733" s="63" t="s">
        <v>31</v>
      </c>
      <c r="D733" s="77">
        <v>0</v>
      </c>
      <c r="E733" s="77">
        <f t="shared" ref="E733:R733" si="188">E734</f>
        <v>0</v>
      </c>
      <c r="F733" s="77">
        <f t="shared" si="188"/>
        <v>0</v>
      </c>
      <c r="G733" s="77">
        <f t="shared" si="188"/>
        <v>0</v>
      </c>
      <c r="H733" s="77">
        <f t="shared" si="188"/>
        <v>0</v>
      </c>
      <c r="I733" s="77">
        <f t="shared" si="188"/>
        <v>0</v>
      </c>
      <c r="J733" s="77">
        <f t="shared" si="188"/>
        <v>0</v>
      </c>
      <c r="K733" s="77">
        <f t="shared" si="188"/>
        <v>0</v>
      </c>
      <c r="L733" s="77">
        <f t="shared" si="188"/>
        <v>0</v>
      </c>
      <c r="M733" s="77">
        <f t="shared" si="188"/>
        <v>0</v>
      </c>
      <c r="N733" s="77">
        <f t="shared" si="188"/>
        <v>0</v>
      </c>
      <c r="O733" s="77">
        <f t="shared" si="188"/>
        <v>0</v>
      </c>
      <c r="P733" s="77">
        <f t="shared" si="188"/>
        <v>0</v>
      </c>
      <c r="Q733" s="77">
        <f t="shared" si="188"/>
        <v>0</v>
      </c>
      <c r="R733" s="77">
        <f t="shared" si="188"/>
        <v>0</v>
      </c>
      <c r="S733" s="81">
        <v>0</v>
      </c>
      <c r="T733" s="63" t="s">
        <v>32</v>
      </c>
      <c r="U733" s="1"/>
      <c r="W733" s="3"/>
      <c r="X733" s="3"/>
      <c r="Y733" s="3"/>
      <c r="Z733" s="3"/>
      <c r="AD733" s="1"/>
      <c r="AE733" s="1"/>
    </row>
    <row r="734" spans="1:31" ht="15.75" customHeight="1" x14ac:dyDescent="0.25">
      <c r="A734" s="27" t="s">
        <v>1465</v>
      </c>
      <c r="B734" s="27" t="s">
        <v>407</v>
      </c>
      <c r="C734" s="27" t="s">
        <v>31</v>
      </c>
      <c r="D734" s="80">
        <v>0</v>
      </c>
      <c r="E734" s="80">
        <f t="shared" ref="E734:R734" si="189">E735+E736</f>
        <v>0</v>
      </c>
      <c r="F734" s="80">
        <f t="shared" si="189"/>
        <v>0</v>
      </c>
      <c r="G734" s="80">
        <f t="shared" si="189"/>
        <v>0</v>
      </c>
      <c r="H734" s="80">
        <f t="shared" si="189"/>
        <v>0</v>
      </c>
      <c r="I734" s="80">
        <f t="shared" si="189"/>
        <v>0</v>
      </c>
      <c r="J734" s="80">
        <f t="shared" si="189"/>
        <v>0</v>
      </c>
      <c r="K734" s="80">
        <f t="shared" si="189"/>
        <v>0</v>
      </c>
      <c r="L734" s="80">
        <f t="shared" si="189"/>
        <v>0</v>
      </c>
      <c r="M734" s="80">
        <f t="shared" si="189"/>
        <v>0</v>
      </c>
      <c r="N734" s="80">
        <f t="shared" si="189"/>
        <v>0</v>
      </c>
      <c r="O734" s="80">
        <f t="shared" si="189"/>
        <v>0</v>
      </c>
      <c r="P734" s="80">
        <f t="shared" si="189"/>
        <v>0</v>
      </c>
      <c r="Q734" s="80">
        <f t="shared" si="189"/>
        <v>0</v>
      </c>
      <c r="R734" s="80">
        <f t="shared" si="189"/>
        <v>0</v>
      </c>
      <c r="S734" s="81">
        <v>0</v>
      </c>
      <c r="T734" s="27" t="s">
        <v>32</v>
      </c>
      <c r="U734" s="1"/>
      <c r="W734" s="3"/>
      <c r="X734" s="3"/>
      <c r="Y734" s="3"/>
      <c r="Z734" s="3"/>
      <c r="AD734" s="1"/>
      <c r="AE734" s="1"/>
    </row>
    <row r="735" spans="1:31" ht="47.25" customHeight="1" x14ac:dyDescent="0.25">
      <c r="A735" s="27" t="s">
        <v>1466</v>
      </c>
      <c r="B735" s="27" t="s">
        <v>398</v>
      </c>
      <c r="C735" s="27" t="s">
        <v>31</v>
      </c>
      <c r="D735" s="80">
        <v>0</v>
      </c>
      <c r="E735" s="80">
        <v>0</v>
      </c>
      <c r="F735" s="80">
        <v>0</v>
      </c>
      <c r="G735" s="80">
        <v>0</v>
      </c>
      <c r="H735" s="80">
        <v>0</v>
      </c>
      <c r="I735" s="80">
        <v>0</v>
      </c>
      <c r="J735" s="80">
        <v>0</v>
      </c>
      <c r="K735" s="80">
        <v>0</v>
      </c>
      <c r="L735" s="80">
        <v>0</v>
      </c>
      <c r="M735" s="80">
        <v>0</v>
      </c>
      <c r="N735" s="80">
        <v>0</v>
      </c>
      <c r="O735" s="80">
        <v>0</v>
      </c>
      <c r="P735" s="80">
        <v>0</v>
      </c>
      <c r="Q735" s="80">
        <v>0</v>
      </c>
      <c r="R735" s="80">
        <v>0</v>
      </c>
      <c r="S735" s="81">
        <v>0</v>
      </c>
      <c r="T735" s="27" t="s">
        <v>32</v>
      </c>
      <c r="U735" s="1"/>
      <c r="W735" s="3"/>
      <c r="X735" s="3"/>
      <c r="Y735" s="3"/>
      <c r="Z735" s="3"/>
      <c r="AD735" s="1"/>
      <c r="AE735" s="1"/>
    </row>
    <row r="736" spans="1:31" ht="47.25" customHeight="1" x14ac:dyDescent="0.25">
      <c r="A736" s="27" t="s">
        <v>1467</v>
      </c>
      <c r="B736" s="27" t="s">
        <v>403</v>
      </c>
      <c r="C736" s="27" t="s">
        <v>31</v>
      </c>
      <c r="D736" s="80">
        <v>0</v>
      </c>
      <c r="E736" s="80">
        <v>0</v>
      </c>
      <c r="F736" s="80">
        <v>0</v>
      </c>
      <c r="G736" s="80">
        <v>0</v>
      </c>
      <c r="H736" s="80">
        <v>0</v>
      </c>
      <c r="I736" s="80">
        <v>0</v>
      </c>
      <c r="J736" s="80">
        <v>0</v>
      </c>
      <c r="K736" s="80">
        <v>0</v>
      </c>
      <c r="L736" s="80">
        <v>0</v>
      </c>
      <c r="M736" s="80">
        <v>0</v>
      </c>
      <c r="N736" s="80">
        <v>0</v>
      </c>
      <c r="O736" s="80">
        <v>0</v>
      </c>
      <c r="P736" s="80">
        <v>0</v>
      </c>
      <c r="Q736" s="80">
        <v>0</v>
      </c>
      <c r="R736" s="80">
        <v>0</v>
      </c>
      <c r="S736" s="81">
        <v>0</v>
      </c>
      <c r="T736" s="27" t="s">
        <v>32</v>
      </c>
      <c r="U736" s="1"/>
      <c r="W736" s="3"/>
      <c r="X736" s="3"/>
      <c r="Y736" s="3"/>
      <c r="Z736" s="3"/>
      <c r="AD736" s="1"/>
      <c r="AE736" s="1"/>
    </row>
    <row r="737" spans="1:31" ht="15.75" customHeight="1" x14ac:dyDescent="0.25">
      <c r="A737" s="27" t="s">
        <v>1468</v>
      </c>
      <c r="B737" s="27" t="s">
        <v>407</v>
      </c>
      <c r="C737" s="27" t="s">
        <v>31</v>
      </c>
      <c r="D737" s="80">
        <v>0</v>
      </c>
      <c r="E737" s="80">
        <v>0</v>
      </c>
      <c r="F737" s="80">
        <v>0</v>
      </c>
      <c r="G737" s="80">
        <v>0</v>
      </c>
      <c r="H737" s="80">
        <v>0</v>
      </c>
      <c r="I737" s="80">
        <v>0</v>
      </c>
      <c r="J737" s="80">
        <v>0</v>
      </c>
      <c r="K737" s="80">
        <v>0</v>
      </c>
      <c r="L737" s="80">
        <v>0</v>
      </c>
      <c r="M737" s="80">
        <v>0</v>
      </c>
      <c r="N737" s="80">
        <v>0</v>
      </c>
      <c r="O737" s="80">
        <v>0</v>
      </c>
      <c r="P737" s="80">
        <v>0</v>
      </c>
      <c r="Q737" s="80">
        <v>0</v>
      </c>
      <c r="R737" s="80">
        <v>0</v>
      </c>
      <c r="S737" s="81">
        <v>0</v>
      </c>
      <c r="T737" s="27" t="s">
        <v>32</v>
      </c>
      <c r="U737" s="1"/>
      <c r="W737" s="3"/>
      <c r="X737" s="3"/>
      <c r="Y737" s="3"/>
      <c r="Z737" s="3"/>
      <c r="AD737" s="1"/>
      <c r="AE737" s="1"/>
    </row>
    <row r="738" spans="1:31" ht="47.25" customHeight="1" x14ac:dyDescent="0.25">
      <c r="A738" s="27" t="s">
        <v>1469</v>
      </c>
      <c r="B738" s="27" t="s">
        <v>398</v>
      </c>
      <c r="C738" s="27" t="s">
        <v>31</v>
      </c>
      <c r="D738" s="80">
        <v>0</v>
      </c>
      <c r="E738" s="80">
        <v>0</v>
      </c>
      <c r="F738" s="80">
        <v>0</v>
      </c>
      <c r="G738" s="80">
        <v>0</v>
      </c>
      <c r="H738" s="80">
        <v>0</v>
      </c>
      <c r="I738" s="80">
        <v>0</v>
      </c>
      <c r="J738" s="80">
        <v>0</v>
      </c>
      <c r="K738" s="80">
        <v>0</v>
      </c>
      <c r="L738" s="80">
        <v>0</v>
      </c>
      <c r="M738" s="80">
        <v>0</v>
      </c>
      <c r="N738" s="80">
        <v>0</v>
      </c>
      <c r="O738" s="80">
        <v>0</v>
      </c>
      <c r="P738" s="80">
        <v>0</v>
      </c>
      <c r="Q738" s="80">
        <v>0</v>
      </c>
      <c r="R738" s="80">
        <v>0</v>
      </c>
      <c r="S738" s="81">
        <v>0</v>
      </c>
      <c r="T738" s="27" t="s">
        <v>32</v>
      </c>
      <c r="U738" s="1"/>
      <c r="W738" s="3"/>
      <c r="X738" s="3"/>
      <c r="Y738" s="3"/>
      <c r="Z738" s="3"/>
      <c r="AD738" s="1"/>
      <c r="AE738" s="1"/>
    </row>
    <row r="739" spans="1:31" ht="47.25" customHeight="1" x14ac:dyDescent="0.25">
      <c r="A739" s="27" t="s">
        <v>1470</v>
      </c>
      <c r="B739" s="27" t="s">
        <v>403</v>
      </c>
      <c r="C739" s="27" t="s">
        <v>31</v>
      </c>
      <c r="D739" s="80">
        <v>0</v>
      </c>
      <c r="E739" s="80">
        <v>0</v>
      </c>
      <c r="F739" s="80">
        <v>0</v>
      </c>
      <c r="G739" s="80">
        <v>0</v>
      </c>
      <c r="H739" s="80">
        <v>0</v>
      </c>
      <c r="I739" s="80">
        <v>0</v>
      </c>
      <c r="J739" s="80">
        <v>0</v>
      </c>
      <c r="K739" s="80">
        <v>0</v>
      </c>
      <c r="L739" s="80">
        <v>0</v>
      </c>
      <c r="M739" s="80">
        <v>0</v>
      </c>
      <c r="N739" s="80">
        <v>0</v>
      </c>
      <c r="O739" s="80">
        <v>0</v>
      </c>
      <c r="P739" s="80">
        <v>0</v>
      </c>
      <c r="Q739" s="80">
        <v>0</v>
      </c>
      <c r="R739" s="80">
        <v>0</v>
      </c>
      <c r="S739" s="81">
        <v>0</v>
      </c>
      <c r="T739" s="27" t="s">
        <v>32</v>
      </c>
      <c r="U739" s="1"/>
      <c r="W739" s="3"/>
      <c r="X739" s="3"/>
      <c r="Y739" s="3"/>
      <c r="Z739" s="3"/>
      <c r="AD739" s="1"/>
      <c r="AE739" s="1"/>
    </row>
    <row r="740" spans="1:31" ht="15.75" customHeight="1" x14ac:dyDescent="0.25">
      <c r="A740" s="27" t="s">
        <v>1471</v>
      </c>
      <c r="B740" s="27" t="s">
        <v>411</v>
      </c>
      <c r="C740" s="27" t="s">
        <v>31</v>
      </c>
      <c r="D740" s="80">
        <f t="shared" ref="D740:R740" si="190">SUM(D741,D742,D743,D744)</f>
        <v>258.21120011800002</v>
      </c>
      <c r="E740" s="80">
        <f t="shared" si="190"/>
        <v>205.13059851999998</v>
      </c>
      <c r="F740" s="80">
        <f t="shared" si="190"/>
        <v>53.080601598000044</v>
      </c>
      <c r="G740" s="80">
        <f t="shared" si="190"/>
        <v>5.7912002100000004</v>
      </c>
      <c r="H740" s="80">
        <f t="shared" si="190"/>
        <v>0</v>
      </c>
      <c r="I740" s="80">
        <f t="shared" si="190"/>
        <v>0</v>
      </c>
      <c r="J740" s="80">
        <f t="shared" si="190"/>
        <v>0</v>
      </c>
      <c r="K740" s="80">
        <f t="shared" si="190"/>
        <v>0</v>
      </c>
      <c r="L740" s="80">
        <f t="shared" si="190"/>
        <v>0</v>
      </c>
      <c r="M740" s="80">
        <f t="shared" si="190"/>
        <v>0</v>
      </c>
      <c r="N740" s="80">
        <f t="shared" si="190"/>
        <v>0</v>
      </c>
      <c r="O740" s="80">
        <f t="shared" si="190"/>
        <v>5.7912002100000004</v>
      </c>
      <c r="P740" s="80">
        <f t="shared" si="190"/>
        <v>0</v>
      </c>
      <c r="Q740" s="80">
        <f t="shared" si="190"/>
        <v>53.080601598000044</v>
      </c>
      <c r="R740" s="80">
        <f t="shared" si="190"/>
        <v>0</v>
      </c>
      <c r="S740" s="81">
        <v>0</v>
      </c>
      <c r="T740" s="27" t="s">
        <v>32</v>
      </c>
      <c r="U740" s="1"/>
      <c r="W740" s="3"/>
      <c r="X740" s="3"/>
      <c r="Y740" s="3"/>
      <c r="Z740" s="3"/>
      <c r="AD740" s="1"/>
      <c r="AE740" s="1"/>
    </row>
    <row r="741" spans="1:31" ht="31.5" customHeight="1" x14ac:dyDescent="0.25">
      <c r="A741" s="27" t="s">
        <v>1472</v>
      </c>
      <c r="B741" s="27" t="s">
        <v>413</v>
      </c>
      <c r="C741" s="27" t="s">
        <v>31</v>
      </c>
      <c r="D741" s="80">
        <v>0</v>
      </c>
      <c r="E741" s="80">
        <v>0</v>
      </c>
      <c r="F741" s="80">
        <v>0</v>
      </c>
      <c r="G741" s="80">
        <v>0</v>
      </c>
      <c r="H741" s="80">
        <v>0</v>
      </c>
      <c r="I741" s="80">
        <v>0</v>
      </c>
      <c r="J741" s="80">
        <v>0</v>
      </c>
      <c r="K741" s="80">
        <v>0</v>
      </c>
      <c r="L741" s="80">
        <v>0</v>
      </c>
      <c r="M741" s="80">
        <v>0</v>
      </c>
      <c r="N741" s="80">
        <v>0</v>
      </c>
      <c r="O741" s="80">
        <v>0</v>
      </c>
      <c r="P741" s="80">
        <v>0</v>
      </c>
      <c r="Q741" s="80">
        <v>0</v>
      </c>
      <c r="R741" s="80">
        <v>0</v>
      </c>
      <c r="S741" s="81">
        <v>0</v>
      </c>
      <c r="T741" s="27" t="s">
        <v>32</v>
      </c>
      <c r="U741" s="1"/>
      <c r="W741" s="3"/>
      <c r="X741" s="3"/>
      <c r="Y741" s="3"/>
      <c r="Z741" s="3"/>
      <c r="AD741" s="1"/>
      <c r="AE741" s="1"/>
    </row>
    <row r="742" spans="1:31" ht="15.75" customHeight="1" x14ac:dyDescent="0.25">
      <c r="A742" s="27" t="s">
        <v>1473</v>
      </c>
      <c r="B742" s="27" t="s">
        <v>415</v>
      </c>
      <c r="C742" s="27" t="s">
        <v>31</v>
      </c>
      <c r="D742" s="80">
        <v>0</v>
      </c>
      <c r="E742" s="80">
        <v>0</v>
      </c>
      <c r="F742" s="80">
        <v>0</v>
      </c>
      <c r="G742" s="80">
        <v>0</v>
      </c>
      <c r="H742" s="80">
        <v>0</v>
      </c>
      <c r="I742" s="80">
        <v>0</v>
      </c>
      <c r="J742" s="80">
        <v>0</v>
      </c>
      <c r="K742" s="80">
        <v>0</v>
      </c>
      <c r="L742" s="80">
        <v>0</v>
      </c>
      <c r="M742" s="80">
        <v>0</v>
      </c>
      <c r="N742" s="80">
        <v>0</v>
      </c>
      <c r="O742" s="80">
        <v>0</v>
      </c>
      <c r="P742" s="80">
        <v>0</v>
      </c>
      <c r="Q742" s="80">
        <v>0</v>
      </c>
      <c r="R742" s="80">
        <v>0</v>
      </c>
      <c r="S742" s="81">
        <v>0</v>
      </c>
      <c r="T742" s="27" t="s">
        <v>32</v>
      </c>
      <c r="U742" s="1"/>
      <c r="W742" s="3"/>
      <c r="X742" s="3"/>
      <c r="Y742" s="3"/>
      <c r="Z742" s="3"/>
      <c r="AD742" s="1"/>
      <c r="AE742" s="1"/>
    </row>
    <row r="743" spans="1:31" ht="31.5" customHeight="1" x14ac:dyDescent="0.25">
      <c r="A743" s="27" t="s">
        <v>1474</v>
      </c>
      <c r="B743" s="27" t="s">
        <v>421</v>
      </c>
      <c r="C743" s="27" t="s">
        <v>31</v>
      </c>
      <c r="D743" s="80">
        <v>0</v>
      </c>
      <c r="E743" s="80">
        <v>0</v>
      </c>
      <c r="F743" s="80">
        <v>0</v>
      </c>
      <c r="G743" s="80">
        <v>0</v>
      </c>
      <c r="H743" s="80">
        <v>0</v>
      </c>
      <c r="I743" s="80">
        <v>0</v>
      </c>
      <c r="J743" s="80">
        <v>0</v>
      </c>
      <c r="K743" s="80">
        <v>0</v>
      </c>
      <c r="L743" s="80">
        <v>0</v>
      </c>
      <c r="M743" s="80">
        <v>0</v>
      </c>
      <c r="N743" s="80">
        <v>0</v>
      </c>
      <c r="O743" s="80">
        <v>0</v>
      </c>
      <c r="P743" s="80">
        <v>0</v>
      </c>
      <c r="Q743" s="80">
        <v>0</v>
      </c>
      <c r="R743" s="80">
        <v>0</v>
      </c>
      <c r="S743" s="81">
        <v>0</v>
      </c>
      <c r="T743" s="27" t="s">
        <v>32</v>
      </c>
      <c r="U743" s="1"/>
      <c r="W743" s="3"/>
      <c r="X743" s="3"/>
      <c r="Y743" s="3"/>
      <c r="Z743" s="3"/>
      <c r="AD743" s="1"/>
      <c r="AE743" s="1"/>
    </row>
    <row r="744" spans="1:31" ht="60" customHeight="1" x14ac:dyDescent="0.25">
      <c r="A744" s="27" t="s">
        <v>1475</v>
      </c>
      <c r="B744" s="27" t="s">
        <v>429</v>
      </c>
      <c r="C744" s="27" t="s">
        <v>31</v>
      </c>
      <c r="D744" s="80">
        <f t="shared" ref="D744:R744" si="191">SUM(D745)</f>
        <v>258.21120011800002</v>
      </c>
      <c r="E744" s="80">
        <f t="shared" si="191"/>
        <v>205.13059851999998</v>
      </c>
      <c r="F744" s="80">
        <f t="shared" si="191"/>
        <v>53.080601598000044</v>
      </c>
      <c r="G744" s="80">
        <f t="shared" si="191"/>
        <v>5.7912002100000004</v>
      </c>
      <c r="H744" s="80">
        <f t="shared" si="191"/>
        <v>0</v>
      </c>
      <c r="I744" s="80">
        <f t="shared" si="191"/>
        <v>0</v>
      </c>
      <c r="J744" s="80">
        <f t="shared" si="191"/>
        <v>0</v>
      </c>
      <c r="K744" s="80">
        <f t="shared" si="191"/>
        <v>0</v>
      </c>
      <c r="L744" s="80">
        <f t="shared" si="191"/>
        <v>0</v>
      </c>
      <c r="M744" s="80">
        <f t="shared" si="191"/>
        <v>0</v>
      </c>
      <c r="N744" s="80">
        <f t="shared" si="191"/>
        <v>0</v>
      </c>
      <c r="O744" s="80">
        <f t="shared" si="191"/>
        <v>5.7912002100000004</v>
      </c>
      <c r="P744" s="80">
        <f t="shared" si="191"/>
        <v>0</v>
      </c>
      <c r="Q744" s="80">
        <f t="shared" si="191"/>
        <v>53.080601598000044</v>
      </c>
      <c r="R744" s="80">
        <f t="shared" si="191"/>
        <v>0</v>
      </c>
      <c r="S744" s="81">
        <v>0</v>
      </c>
      <c r="T744" s="27" t="s">
        <v>32</v>
      </c>
      <c r="U744" s="1"/>
      <c r="W744" s="3"/>
      <c r="X744" s="3"/>
      <c r="Y744" s="3"/>
      <c r="Z744" s="3"/>
      <c r="AD744" s="1"/>
      <c r="AE744" s="1"/>
    </row>
    <row r="745" spans="1:31" ht="31.5" customHeight="1" x14ac:dyDescent="0.25">
      <c r="A745" s="28" t="s">
        <v>1475</v>
      </c>
      <c r="B745" s="29" t="s">
        <v>1476</v>
      </c>
      <c r="C745" s="30" t="s">
        <v>1477</v>
      </c>
      <c r="D745" s="46">
        <v>258.21120011800002</v>
      </c>
      <c r="E745" s="46">
        <v>205.13059851999998</v>
      </c>
      <c r="F745" s="46">
        <f>D745-E745</f>
        <v>53.080601598000044</v>
      </c>
      <c r="G745" s="46">
        <f>I745+K745+M745+O745</f>
        <v>5.7912002100000004</v>
      </c>
      <c r="H745" s="46">
        <f>J745+L745+N745+P745</f>
        <v>0</v>
      </c>
      <c r="I745" s="46">
        <v>0</v>
      </c>
      <c r="J745" s="46">
        <v>0</v>
      </c>
      <c r="K745" s="46">
        <v>0</v>
      </c>
      <c r="L745" s="46">
        <v>0</v>
      </c>
      <c r="M745" s="46">
        <v>0</v>
      </c>
      <c r="N745" s="46">
        <v>0</v>
      </c>
      <c r="O745" s="46">
        <v>5.7912002100000004</v>
      </c>
      <c r="P745" s="46">
        <v>0</v>
      </c>
      <c r="Q745" s="46">
        <f>F745-H745</f>
        <v>53.080601598000044</v>
      </c>
      <c r="R745" s="46">
        <f>H745-(I745+K745)</f>
        <v>0</v>
      </c>
      <c r="S745" s="87">
        <v>0</v>
      </c>
      <c r="T745" s="30" t="s">
        <v>32</v>
      </c>
      <c r="W745" s="3"/>
      <c r="X745" s="3"/>
      <c r="Y745" s="3"/>
      <c r="Z745" s="3"/>
      <c r="AD745" s="1"/>
      <c r="AE745" s="1"/>
    </row>
    <row r="746" spans="1:31" ht="31.5" customHeight="1" x14ac:dyDescent="0.25">
      <c r="A746" s="63" t="s">
        <v>1478</v>
      </c>
      <c r="B746" s="63" t="s">
        <v>446</v>
      </c>
      <c r="C746" s="63" t="s">
        <v>31</v>
      </c>
      <c r="D746" s="77">
        <v>0</v>
      </c>
      <c r="E746" s="77">
        <v>0</v>
      </c>
      <c r="F746" s="77">
        <v>0</v>
      </c>
      <c r="G746" s="77">
        <v>0</v>
      </c>
      <c r="H746" s="77">
        <v>0</v>
      </c>
      <c r="I746" s="77">
        <v>0</v>
      </c>
      <c r="J746" s="77">
        <v>0</v>
      </c>
      <c r="K746" s="77">
        <v>0</v>
      </c>
      <c r="L746" s="77">
        <v>0</v>
      </c>
      <c r="M746" s="77">
        <v>0</v>
      </c>
      <c r="N746" s="77">
        <v>0</v>
      </c>
      <c r="O746" s="77">
        <v>0</v>
      </c>
      <c r="P746" s="77">
        <v>0</v>
      </c>
      <c r="Q746" s="77">
        <v>0</v>
      </c>
      <c r="R746" s="77">
        <v>0</v>
      </c>
      <c r="S746" s="81">
        <v>0</v>
      </c>
      <c r="T746" s="63" t="s">
        <v>32</v>
      </c>
      <c r="U746" s="1"/>
      <c r="W746" s="3"/>
      <c r="X746" s="3"/>
      <c r="Y746" s="3"/>
      <c r="Z746" s="3"/>
      <c r="AD746" s="1"/>
      <c r="AE746" s="1"/>
    </row>
    <row r="747" spans="1:31" ht="15.75" customHeight="1" x14ac:dyDescent="0.25">
      <c r="A747" s="27" t="s">
        <v>1479</v>
      </c>
      <c r="B747" s="27" t="s">
        <v>448</v>
      </c>
      <c r="C747" s="27" t="s">
        <v>31</v>
      </c>
      <c r="D747" s="80">
        <f t="shared" ref="D747:R747" si="192">SUM(D748:D750)</f>
        <v>3.1462854839999999</v>
      </c>
      <c r="E747" s="80">
        <f t="shared" si="192"/>
        <v>0</v>
      </c>
      <c r="F747" s="80">
        <f t="shared" si="192"/>
        <v>3.1462854839999999</v>
      </c>
      <c r="G747" s="80">
        <f t="shared" si="192"/>
        <v>3.1462854839999999</v>
      </c>
      <c r="H747" s="80">
        <f t="shared" si="192"/>
        <v>2.0618930200000003</v>
      </c>
      <c r="I747" s="80">
        <f t="shared" si="192"/>
        <v>0</v>
      </c>
      <c r="J747" s="80">
        <f t="shared" si="192"/>
        <v>0.24696479999999998</v>
      </c>
      <c r="K747" s="80">
        <f t="shared" si="192"/>
        <v>0</v>
      </c>
      <c r="L747" s="80">
        <f t="shared" si="192"/>
        <v>1.8149282200000001</v>
      </c>
      <c r="M747" s="80">
        <f t="shared" si="192"/>
        <v>0</v>
      </c>
      <c r="N747" s="80">
        <f t="shared" si="192"/>
        <v>0</v>
      </c>
      <c r="O747" s="80">
        <f t="shared" si="192"/>
        <v>3.1462854839999999</v>
      </c>
      <c r="P747" s="80">
        <f t="shared" si="192"/>
        <v>0</v>
      </c>
      <c r="Q747" s="80">
        <f t="shared" si="192"/>
        <v>1.3313572639999998</v>
      </c>
      <c r="R747" s="80">
        <f t="shared" si="192"/>
        <v>1.8149282200000001</v>
      </c>
      <c r="S747" s="81">
        <v>1</v>
      </c>
      <c r="T747" s="27" t="s">
        <v>32</v>
      </c>
      <c r="U747" s="1"/>
      <c r="W747" s="3"/>
      <c r="X747" s="3"/>
      <c r="Y747" s="3"/>
      <c r="Z747" s="3"/>
      <c r="AD747" s="1"/>
      <c r="AE747" s="1"/>
    </row>
    <row r="748" spans="1:31" ht="31.5" customHeight="1" x14ac:dyDescent="0.25">
      <c r="A748" s="30" t="s">
        <v>1479</v>
      </c>
      <c r="B748" s="29" t="s">
        <v>1480</v>
      </c>
      <c r="C748" s="30" t="s">
        <v>1481</v>
      </c>
      <c r="D748" s="46">
        <v>1.21930296</v>
      </c>
      <c r="E748" s="46">
        <v>0</v>
      </c>
      <c r="F748" s="46">
        <f>D748-E748</f>
        <v>1.21930296</v>
      </c>
      <c r="G748" s="46">
        <f>I748+K748+M748+O748</f>
        <v>1.21930296</v>
      </c>
      <c r="H748" s="46">
        <f>J748+L748+N748+P748</f>
        <v>0</v>
      </c>
      <c r="I748" s="46">
        <v>0</v>
      </c>
      <c r="J748" s="46">
        <v>0</v>
      </c>
      <c r="K748" s="46">
        <v>0</v>
      </c>
      <c r="L748" s="46">
        <v>0</v>
      </c>
      <c r="M748" s="46">
        <v>0</v>
      </c>
      <c r="N748" s="46">
        <v>0</v>
      </c>
      <c r="O748" s="46">
        <v>1.21930296</v>
      </c>
      <c r="P748" s="46">
        <v>0</v>
      </c>
      <c r="Q748" s="46">
        <f>F748-H748</f>
        <v>1.21930296</v>
      </c>
      <c r="R748" s="46">
        <f>H748-(I748+K748)</f>
        <v>0</v>
      </c>
      <c r="S748" s="86">
        <v>0</v>
      </c>
      <c r="T748" s="30" t="s">
        <v>32</v>
      </c>
      <c r="W748" s="3"/>
      <c r="X748" s="3"/>
      <c r="Y748" s="3"/>
      <c r="Z748" s="3"/>
      <c r="AD748" s="1"/>
      <c r="AE748" s="1"/>
    </row>
    <row r="749" spans="1:31" ht="175.5" customHeight="1" x14ac:dyDescent="0.25">
      <c r="A749" s="30" t="s">
        <v>1479</v>
      </c>
      <c r="B749" s="29" t="s">
        <v>1482</v>
      </c>
      <c r="C749" s="30" t="s">
        <v>1483</v>
      </c>
      <c r="D749" s="46" t="s">
        <v>32</v>
      </c>
      <c r="E749" s="46" t="s">
        <v>32</v>
      </c>
      <c r="F749" s="46" t="s">
        <v>32</v>
      </c>
      <c r="G749" s="46" t="s">
        <v>32</v>
      </c>
      <c r="H749" s="46">
        <f>J749+L749+N749+P749</f>
        <v>0.24696479999999998</v>
      </c>
      <c r="I749" s="46" t="s">
        <v>32</v>
      </c>
      <c r="J749" s="46">
        <v>0.24696479999999998</v>
      </c>
      <c r="K749" s="46" t="s">
        <v>32</v>
      </c>
      <c r="L749" s="46">
        <v>0</v>
      </c>
      <c r="M749" s="46" t="s">
        <v>32</v>
      </c>
      <c r="N749" s="46">
        <v>0</v>
      </c>
      <c r="O749" s="88" t="s">
        <v>32</v>
      </c>
      <c r="P749" s="46">
        <v>0</v>
      </c>
      <c r="Q749" s="46" t="s">
        <v>32</v>
      </c>
      <c r="R749" s="46" t="s">
        <v>32</v>
      </c>
      <c r="S749" s="86" t="s">
        <v>32</v>
      </c>
      <c r="T749" s="30" t="s">
        <v>1484</v>
      </c>
      <c r="W749" s="3"/>
      <c r="X749" s="3"/>
      <c r="Y749" s="3"/>
      <c r="Z749" s="3"/>
      <c r="AD749" s="1"/>
      <c r="AE749" s="1"/>
    </row>
    <row r="750" spans="1:31" ht="60" customHeight="1" x14ac:dyDescent="0.25">
      <c r="A750" s="30" t="s">
        <v>1479</v>
      </c>
      <c r="B750" s="29" t="s">
        <v>1485</v>
      </c>
      <c r="C750" s="30" t="s">
        <v>1486</v>
      </c>
      <c r="D750" s="46">
        <v>1.9269825239999998</v>
      </c>
      <c r="E750" s="46">
        <v>0</v>
      </c>
      <c r="F750" s="46">
        <f>D750-E750</f>
        <v>1.9269825239999998</v>
      </c>
      <c r="G750" s="46">
        <f>I750+K750+M750+O750</f>
        <v>1.9269825239999998</v>
      </c>
      <c r="H750" s="46">
        <f>J750+L750+N750+P750</f>
        <v>1.8149282200000001</v>
      </c>
      <c r="I750" s="46">
        <v>0</v>
      </c>
      <c r="J750" s="46">
        <v>0</v>
      </c>
      <c r="K750" s="46">
        <v>0</v>
      </c>
      <c r="L750" s="46">
        <v>1.8149282200000001</v>
      </c>
      <c r="M750" s="46">
        <v>0</v>
      </c>
      <c r="N750" s="46">
        <v>0</v>
      </c>
      <c r="O750" s="46">
        <v>1.9269825239999998</v>
      </c>
      <c r="P750" s="46">
        <v>0</v>
      </c>
      <c r="Q750" s="46">
        <f>F750-H750</f>
        <v>0.11205430399999972</v>
      </c>
      <c r="R750" s="46">
        <f>H750-(I750+K750)</f>
        <v>1.8149282200000001</v>
      </c>
      <c r="S750" s="86">
        <v>1</v>
      </c>
      <c r="T750" s="30" t="s">
        <v>1199</v>
      </c>
      <c r="W750" s="3"/>
      <c r="X750" s="3"/>
      <c r="Y750" s="3"/>
      <c r="Z750" s="3"/>
      <c r="AD750" s="1"/>
      <c r="AE750" s="1"/>
    </row>
    <row r="751" spans="1:31" x14ac:dyDescent="0.25">
      <c r="X751" s="3"/>
      <c r="Y751" s="3"/>
      <c r="Z751" s="3"/>
      <c r="AD751" s="1"/>
      <c r="AE751" s="1"/>
    </row>
    <row r="752" spans="1:31" x14ac:dyDescent="0.25">
      <c r="X752" s="3"/>
      <c r="Y752" s="3"/>
      <c r="Z752" s="3"/>
      <c r="AD752" s="1"/>
      <c r="AE752" s="1"/>
    </row>
    <row r="753" spans="24:31" x14ac:dyDescent="0.25">
      <c r="X753" s="3"/>
      <c r="Y753" s="3"/>
      <c r="Z753" s="3"/>
      <c r="AD753" s="1"/>
      <c r="AE753" s="1"/>
    </row>
  </sheetData>
  <mergeCells count="26">
    <mergeCell ref="A12:T12"/>
    <mergeCell ref="A4:T4"/>
    <mergeCell ref="A5:T5"/>
    <mergeCell ref="A7:T7"/>
    <mergeCell ref="A8:T8"/>
    <mergeCell ref="A10:T10"/>
    <mergeCell ref="AA14:AC14"/>
    <mergeCell ref="A15:A17"/>
    <mergeCell ref="B15:B17"/>
    <mergeCell ref="C15:C17"/>
    <mergeCell ref="D15:D17"/>
    <mergeCell ref="E15:E17"/>
    <mergeCell ref="F15:F17"/>
    <mergeCell ref="G15:P15"/>
    <mergeCell ref="Q15:Q17"/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  <mergeCell ref="A13:T13"/>
    <mergeCell ref="A14:T14"/>
  </mergeCells>
  <conditionalFormatting sqref="L99:L106 P99:P106 D533:E536 D194:G194 T82:T84 T98:T106 N62:N66 E64:E66 T48:T70 D134:E137 E292:E301 A330:C331 A333:C333 D319:D328 A411:C413 T395:T417 T423:T427 D429:E433 T429:T434 T600:T622 T632:T643 A637:C637 T651:T652 A702:B717 C702:C716 T702:T732 I157:J163 S102 S217:S230 S465 S468:S473 S509 S538 S575 S591 J194 S444 F99:G101 F103:G106 F155:G163 F211:G216 F231:G270 F381:G394 F466:G466 F510:G512 F533:G537 F539:G560 F576:G590 I62 I65 I76:I77 I102 I120:I137 I217:I230 I301 I395:I397 I465 I509 I538 I575 I591 K62 K65 K76:K77 K102 K120:K137 L194 K217:K230 K301 K395:K397 K440:K441 K444 K465 K509 K515:K516 K538 K575 K591 M62 M65 M76:M77 M102 M120:M137 N194 M193:M194 M197 M217:M230 M301 M371 M376 M395:M397 M436 M440:M441 M444 M465 M468:M473 M509 M515:M516 M538 M540:M560 O62 O65 O76:O77 O102 O120:O137 O193:O194 O197 O217:O230 O301 O371 O376 O395:O397 O436 O440:O441 O444 O465 O468:O473 O509 O515:O516 O538 O575 O591 F307:J314 E315:J317 A60:C60 A657:C668 A423:C423 F429:H432 A619:C619 A635:C635 A720:C721 A723:C727 A733:C744 A746:C747 F716:H718 E719:H719 E190:H191 D369:H369 D401:H406 D377:H377 D379:H379 F61:H66 H99:H106 H193:I194 E197:I197 H371:I371 H376:I376 F378:H378 F621:H621 F640:H643 K604:R617 K425:P428 K600:L603 K521:P523 K517:R520 K160:O163 A451:C453 A372:H374 A432:C435 D461:G464 F508:G508 F562:G574 T336:T340 T361:T389 S436:T436 T438:T443 F438:J438 I461:J464 M599:M603 H447:J447 H46:J46 F440:J444 K702:R715 D352:J358 D446:J446 K468:K473 H335:J335 H351:J351 H359:J360 H445:J445 D334:J334 E69:H70 T181:T195 K197 E74:H77 F109:H112 F114:H137 D139:I147 D154:E163 I154:I156 J164:J180 F279:G300 E304:E314 T74:T80 S71:T73 N68:N77 L109:L112 S107:T108 L114:L137 S113:T113 S138:T138 N99:N138 K154:N159 O154:O158 P154:P163 S164:T180 N164:N180 T197:T207 S196:T196 N196 T211:T270 S208:T210 N208:N210 T279 S271:T278 N271:N278 O304:O306 M304:M306 K304:K306 T297:T328 N302:N303 E20:J45 D55:J60 H88:T88 D318:J318 H329:T329 H437:T437 H435:T435 F436:K436 D448:J448 H453:T453 H460:T460 H467:T467 H474:T475 H490:T490 H501:T501 H505:T505 H507:T507 H513:T514 F517:J530 I533:P536 H592:T598 H561:T561 D600:J620 H631:T631 H644:T644 H653:T656 D720:J726 D375:R375 E192:R192 D398:R400 D370:R370 F433:R433 D434:R434 C19:T19 D439:R439 I716:R719 I403:R406 I66:L66 I206:R206 E195:R195 E67:R67 K193:K194 K371 K376 Q205:R205 K307:R321 S451:T451 K720:R721 H341:T343 A15:T18 J208:J210 A208:C210 S347:T347 D380:R380 K413:R424 H450:T450 D727:S727 E47:J54 H151 H154:H163 H177 H274:H301 E345:T346 D348:J350 D361:P362 D363:R368 H381:H397 F645:H652 D672:J672 D728:J750 L562:N591 P562:P591 T562:T591 J562:J591 A588:C598 D674:J715 F673:J673 H165 H167:H168 H170:H173 E199:H206 H209:H270 H304:I306 E319:J326 D413:J428 D451:J452 D454:J459 H461:H466 H468:I473 F476:H480 F482:H489 F491:H500 F502:H504 F506:H506 H508:H512 H515:I516 D531:R532 H533:H560 H562:H591 F599:H599 D407:R412 Q61:S61 Q69:S70 Q99:S101 Q103:S106 E340:S340 Q378:S378 Q442:S443 Q510:S512 Q529:S529 Q621:S621 K728:S732 Q74:S75 P109:T112 K334:T335 Q454:S459 Q476:S480 Q491:S500 Q502:S504 Q506:S506 Q645:S652 K722:S726 Q63:S64 P114:T137 K139:T147 Q155:S163 Q199:S204 Q211:S216 Q231:S270 Q279:S300 K322:S326 E327:S328 K348:T360 Q381:S394 S452 Q451:R452 Q461:S464 Q466:S466 Q482:S489 Q508:S508 Q533:S537 Q539:S560 Q562:S574 Q576:S590 Q599:S599 Q640:S643 S62 S65:S68 D89:S98 S197:S198 D336:S339 S438:S441 D449:T449 D481:S481 D622:S630 A639:S639 S344:T344 K445:T448 D632:S638 K20:T46 K47:S60 S76:S87 D78:R87 D181:S186 S187:S195 S205:S207 S301:S321 D330:T333 S361:S377 S379:S380 S395:S434 S515:S528 S530:S532 S600:S617 K618:S620 D657:T671 K672:S701 S702:S721 K733:T750 J99:J156 T148:T160 S148:S154 K148:R153 A99:C149 A152:C153 A150:B151 A155:C180 A154:B154">
    <cfRule type="containsBlanks" dxfId="982" priority="983">
      <formula>LEN(TRIM(A15))=0</formula>
    </cfRule>
  </conditionalFormatting>
  <conditionalFormatting sqref="M377">
    <cfRule type="containsBlanks" dxfId="981" priority="982">
      <formula>LEN(TRIM(M377))=0</formula>
    </cfRule>
  </conditionalFormatting>
  <conditionalFormatting sqref="M98">
    <cfRule type="containsBlanks" dxfId="980" priority="981">
      <formula>LEN(TRIM(M98))=0</formula>
    </cfRule>
  </conditionalFormatting>
  <conditionalFormatting sqref="K517">
    <cfRule type="containsBlanks" dxfId="979" priority="980">
      <formula>LEN(TRIM(K517))=0</formula>
    </cfRule>
  </conditionalFormatting>
  <conditionalFormatting sqref="K199">
    <cfRule type="containsBlanks" dxfId="978" priority="979">
      <formula>LEN(TRIM(K199))=0</formula>
    </cfRule>
  </conditionalFormatting>
  <conditionalFormatting sqref="K336:K337">
    <cfRule type="containsBlanks" dxfId="977" priority="978">
      <formula>LEN(TRIM(K336))=0</formula>
    </cfRule>
  </conditionalFormatting>
  <conditionalFormatting sqref="K378">
    <cfRule type="containsBlanks" dxfId="976" priority="977">
      <formula>LEN(TRIM(K378))=0</formula>
    </cfRule>
  </conditionalFormatting>
  <conditionalFormatting sqref="I235:I237">
    <cfRule type="containsBlanks" dxfId="975" priority="976">
      <formula>LEN(TRIM(I235))=0</formula>
    </cfRule>
  </conditionalFormatting>
  <conditionalFormatting sqref="I345:I346">
    <cfRule type="containsBlanks" dxfId="974" priority="975">
      <formula>LEN(TRIM(I345))=0</formula>
    </cfRule>
  </conditionalFormatting>
  <conditionalFormatting sqref="I325:I326 I332 I334">
    <cfRule type="containsBlanks" dxfId="973" priority="974">
      <formula>LEN(TRIM(I325))=0</formula>
    </cfRule>
  </conditionalFormatting>
  <conditionalFormatting sqref="I98">
    <cfRule type="containsBlanks" dxfId="972" priority="973">
      <formula>LEN(TRIM(I98))=0</formula>
    </cfRule>
  </conditionalFormatting>
  <conditionalFormatting sqref="I78">
    <cfRule type="containsBlanks" dxfId="971" priority="972">
      <formula>LEN(TRIM(I78))=0</formula>
    </cfRule>
  </conditionalFormatting>
  <conditionalFormatting sqref="I48">
    <cfRule type="containsBlanks" dxfId="970" priority="971">
      <formula>LEN(TRIM(I48))=0</formula>
    </cfRule>
  </conditionalFormatting>
  <conditionalFormatting sqref="I69:I70 I74:I75">
    <cfRule type="containsBlanks" dxfId="969" priority="970">
      <formula>LEN(TRIM(I69))=0</formula>
    </cfRule>
  </conditionalFormatting>
  <conditionalFormatting sqref="E348:E350 E352:E353">
    <cfRule type="containsBlanks" dxfId="968" priority="969">
      <formula>LEN(TRIM(E348))=0</formula>
    </cfRule>
  </conditionalFormatting>
  <conditionalFormatting sqref="E336:E337">
    <cfRule type="containsBlanks" dxfId="967" priority="968">
      <formula>LEN(TRIM(E336))=0</formula>
    </cfRule>
  </conditionalFormatting>
  <conditionalFormatting sqref="O716:R716">
    <cfRule type="containsBlanks" dxfId="966" priority="967">
      <formula>LEN(TRIM(O716))=0</formula>
    </cfRule>
  </conditionalFormatting>
  <conditionalFormatting sqref="N528 N530">
    <cfRule type="containsBlanks" dxfId="965" priority="966">
      <formula>LEN(TRIM(N528))=0</formula>
    </cfRule>
  </conditionalFormatting>
  <conditionalFormatting sqref="A424:B424 A530:B531 A527:B528 A524:C526 I99 I64 O524:R528 N372:R374 O530:R530 N600:R603 K64 K443 M64 L62:L65 K99 O64 M99 N190:R191 N621 O99 J62:J65 J190:J191 J372:J374 J381:J397 J621 J640:J643 D355:D358 L190:L191 L372:L374 L381:L397 L621 L640:L643 D187:E189 D517:E530 L524:N530 I483:I489 M483:M489 J482:J489 L482:L489 K489 L452:P452 I103:I106 K103:K106 M103:M106 O103:O106 D61:E61 A55:C55 A312:C317 A602:C604 E102:G102 D640:E643 T504 F301:G301 D395:G397 T454 T456:T457 T484 T486:T489 T624:T627 T647 F154:G154 F181:F189 N235:N270 I238:I270 K238:K270 M238:M270 O238:O270 T281:T287 P235:P270 D238:E270 J235:J306 L235:L270 I540:I560 O540:O560 L537:L560 J537:J560 N537:N560 F538:G538 T539:T560 P537:P560 K438:R438 A446:C447 A398:C407 A449:C450 D465:G465 D509:G509 A620:C622 D99:E99 A206:C207 A340:C343 D102:D106 A20:C40 T293:T295 D193:G193 L193 J193 T461:T466 P62:R62 O66:R66 Q102:R102 N193 Q361:R362 Q371:R371 N378:P378 N395:N397 Q425:R428 J436 L440:L441 N509 O529:P529 Q538:R538 P621 N640:P643 L197 T517:T537 D64:D70 D292:D301 A319:C321 L376:L379 O377:R377 N376:N377 N379:R379 D436:E436 A606:C610 A625:C626 E103:E106 F217:G230 D378:E378 D381:E394 D466:E466 D476:E480 D482:E489 D510:E512 D575:G575 D621:E621 P65:R65 P63:P64 P76:R77 O69:P70 Q154:R154 Q301:R301 N381:P394 L444 L442:P443 N482:P489 N515:N516 Q575:R575 Q591:R591 J76:J77 J217:J230 I466:J466 J465 I476:J480 J468:J473 I510:I512 I576:I590 D376:G376 D371:G371 D540:E560 D576:E590 D599:E599 L76:L77 L217:L230 L436 N217:N230 N436 N440:N441 N444 L466:P466 L465 N465 L476:P480 L468:L473 N468:N473 M510:P512 P193:R194 N197 P197:R197 P217:R230 P376:R376 P395:R397 P436:R436 P440:R441 P444:R444 P465:R465 P468:R473 P509:R509 P515:R516 O576:O590 I429:J432 L429:R432 K430:K432 K451:P451 D440:E444 D625:D630 D20:D51 D340 D195 A190:D192 A718:D719 E46:G46 D88:G88 D329:G329 D335:G335 D344:D347 D341:G343 D351:G351 D359:G360 D435:G435 D438:E438 D437:G437 D445:G445 D447:G447 D450:G450 D453:G453 D460:G460 D467:G475 D491:E500 D490:G490 D502:E504 D501:G501 D506:E506 D505:G505 D508:E508 D507:G507 D513:G516 D562:E574 D561:G561 D591:G598 D632:D634 D631:G631 D645:E648 D644:G644 D653:G656 L454:P459 L461:P464 T468:T473 T476:T481 T491:T500 I502:J504 L502:P504 K502 L506:P506 I506:J506 T506 I508 M508:P508 J508:J512 L508:L512 L515:L516 J515:J516 O562:O574 I562:I574 T599 N599:P599 P645:P652 L645:L652 J645:J652 N645:N652 O645:O648 J196:J197 I69:J70 O68:R68 E68:J68 I74:J75 D74:D77 D109:E112 I109:I112 D107:I108 I114:I119 D114:E133 D113:I113 D138:I138 D148:I150 D164:I164 D197:D207 D196:I196 D211:E234 D208:I208 D279:E291 D271:I273 D304:D317 F304:G306 D302:I303 O74:P75 O71:R73 D71:J73 O109:O112 M109:M112 K109:K112 O107:R108 K107:L108 K114:K119 M114:M119 O114:O119 O113:R113 K113:L113 O138:R138 K138:L138 O164:R180 K164:L180 O196:R196 K196:L196 O208:R210 K208:L210 L279:L301 P279:P301 O279:O300 M279:M300 K279:K300 N279:N301 O271:R278 K271:L278 N304:N306 L304:L306 P304:R306 O302:R303 K302:L303 I61:P61 K68:L75 I199:P205 I231:P234 I211:P216 J376:J379 I491:P500 I599:L599 E344:R344 E347:R347 E626:R626 D152:I153 D151:G151 I151 D169:I169 D174:I176 D170:G173 I170:I173 D178:I180 D177:G177 I177 D209:G210 I209:I210 D274:G278 I274:I300 E207:R207 E198:R198 D166:I166 D165:G165 I165 D167:G168 I167:I168">
    <cfRule type="containsBlanks" dxfId="964" priority="965">
      <formula>LEN(TRIM(A20))=0</formula>
    </cfRule>
  </conditionalFormatting>
  <conditionalFormatting sqref="E528 H528 J528 L528 L530 J530 H530 E530">
    <cfRule type="containsBlanks" dxfId="963" priority="964">
      <formula>LEN(TRIM(E528))=0</formula>
    </cfRule>
  </conditionalFormatting>
  <conditionalFormatting sqref="J20:J29 L20:L29 J183:J186 J372:J374 J703:J711 J713:J714 L612:L613 E612:E613 J612:J613 L183:L186 L372:L374 L703:L711 L713:L714 H612:H613 H717 H49 H338 E338 E363 E49 E69:E70 H625 E625 E642:E643 E670 E183:E186 E378 E618 H636:H638 H670 J49 J69:J77 J193 J197 J328 J332 J340 J378 J381:J397 J440:J444 J618 J621 J640:J643 J668:J670 L49 L69:L70 L193 L197 L328 L332 L340 L378 L381:L397 L440:L444 L618 L621 L640:L643 L668:L670 L61:L65 J61:J65 L51:L54 J51:J54 E51 H51 T504 T461:T466 T484 T454 T456:T457 T486:T489 T624:T627 T647 S19:T21 T48:T57 T517:T537 T22:T45 T468:T473 T476:T481 T491:T500 L645:L652 J645:J652 E74:E77 L74:L77 S71:S73 S107:S108 T211:T270 T279 S302:S303 S42 S63:S64 S91 S144 S160 S489 S508 S559:S560 S323 S75 S110:S113 S115:S120 S122:S125 S128:S130 S132:S138 S146 S155:S156 S231 S233:S257 S260:S293 S296:S299 S350 S353:S355 S357 S382:S394 S451 S456:S459 S463 S476 S497:S498 S500 S502 S506:T506 S540 S542:S550 S553:S555 S562:S574 S576 S578:S590 S643 S647:S652 S674:S696 S750 S55 S60 S66:S68 S98 S198 S338:S339 S377 S438:S439 S449 S481:S482 S622:S623 S625:S626 S333:S334 S637:S641 S58 S164:S183 S195:S196 S446 S635 S22:S40 S47:S51 S78:S80 S185:S192 S204:S215 S307:S317 S319:S321 S325:S328 S330:S331 S344:S347 S363:S370 S372:S375 S379:S380 S398:S407 S411:S413 S423:S424 S429:S434 S517:S528 S530:S536 S600:S604 S606:S617 S619:S620 S657:S668 S670:S671 S702:S727 S733:S748">
    <cfRule type="containsBlanks" dxfId="962" priority="963">
      <formula>LEN(TRIM(E19))=0</formula>
    </cfRule>
  </conditionalFormatting>
  <conditionalFormatting sqref="A49:B50 A612:B613 A338:B338 A363:B363 A670:B671 A183:B183 A378:B378 A19 A185:B185">
    <cfRule type="containsBlanks" dxfId="961" priority="962">
      <formula>LEN(TRIM(A19))=0</formula>
    </cfRule>
  </conditionalFormatting>
  <conditionalFormatting sqref="D612:D613 D717 D338 D49:D51 D69:D70 D642:D643 D183:D186 D378 D618 D670:D672 D74:D77 D674:D701">
    <cfRule type="containsBlanks" dxfId="960" priority="961">
      <formula>LEN(TRIM(D49))=0</formula>
    </cfRule>
  </conditionalFormatting>
  <conditionalFormatting sqref="G612:G613 G717 G338 G363 G49 G625 G670 G183:G186 G636:G638 G51">
    <cfRule type="containsBlanks" dxfId="959" priority="960">
      <formula>LEN(TRIM(G49))=0</formula>
    </cfRule>
  </conditionalFormatting>
  <conditionalFormatting sqref="O717:R717 O338:R338 O363:R363 O530:R530 O612:R613 O49:R49 O625:R625 O642:O643 O670:R670 O702:R714 O183:R185 O618:P618 O64 O206:R206 R55 O378:P378 O190:R191 O636:R637 O627:P630 O69:P70 O200:P205 O51:P51 O427:P428 O186:P186 O638:P638 P76:P77 O632:P634 O74:P75">
    <cfRule type="containsBlanks" dxfId="958" priority="959">
      <formula>LEN(TRIM(O49))=0</formula>
    </cfRule>
  </conditionalFormatting>
  <conditionalFormatting sqref="O528:R528 O530:R530">
    <cfRule type="containsBlanks" dxfId="957" priority="958">
      <formula>LEN(TRIM(O528))=0</formula>
    </cfRule>
  </conditionalFormatting>
  <conditionalFormatting sqref="O717:R717 O338:R338 O612:R613 O363:R363 O49:R49 O625:R625 O642:O643 O670:R670 O702:R714 O183:R185 O618:P618 O64 O206:R206 R55 O378:P378 O190:R191 O636:R637 O627:P630 O69:P70 O200:P205 O51:P51 O186:P186 O638:P638 P76:P77 O632:P634 O74:P75">
    <cfRule type="containsBlanks" dxfId="956" priority="957">
      <formula>LEN(TRIM(O49))=0</formula>
    </cfRule>
  </conditionalFormatting>
  <conditionalFormatting sqref="J69:J77">
    <cfRule type="containsBlanks" dxfId="955" priority="956">
      <formula>LEN(TRIM(J69))=0</formula>
    </cfRule>
  </conditionalFormatting>
  <conditionalFormatting sqref="J69:J77">
    <cfRule type="containsBlanks" dxfId="954" priority="955">
      <formula>LEN(TRIM(J69))=0</formula>
    </cfRule>
  </conditionalFormatting>
  <conditionalFormatting sqref="J200:J205">
    <cfRule type="containsBlanks" dxfId="953" priority="954">
      <formula>LEN(TRIM(J200))=0</formula>
    </cfRule>
  </conditionalFormatting>
  <conditionalFormatting sqref="J200:J205">
    <cfRule type="containsBlanks" dxfId="952" priority="953">
      <formula>LEN(TRIM(J200))=0</formula>
    </cfRule>
  </conditionalFormatting>
  <conditionalFormatting sqref="J378">
    <cfRule type="containsBlanks" dxfId="951" priority="952">
      <formula>LEN(TRIM(J378))=0</formula>
    </cfRule>
  </conditionalFormatting>
  <conditionalFormatting sqref="J378">
    <cfRule type="containsBlanks" dxfId="950" priority="951">
      <formula>LEN(TRIM(J378))=0</formula>
    </cfRule>
  </conditionalFormatting>
  <conditionalFormatting sqref="J618">
    <cfRule type="containsBlanks" dxfId="949" priority="950">
      <formula>LEN(TRIM(J618))=0</formula>
    </cfRule>
  </conditionalFormatting>
  <conditionalFormatting sqref="J618">
    <cfRule type="containsBlanks" dxfId="948" priority="949">
      <formula>LEN(TRIM(J618))=0</formula>
    </cfRule>
  </conditionalFormatting>
  <conditionalFormatting sqref="J712">
    <cfRule type="containsBlanks" dxfId="947" priority="948">
      <formula>LEN(TRIM(J712))=0</formula>
    </cfRule>
  </conditionalFormatting>
  <conditionalFormatting sqref="J712">
    <cfRule type="containsBlanks" dxfId="946" priority="947">
      <formula>LEN(TRIM(J712))=0</formula>
    </cfRule>
  </conditionalFormatting>
  <conditionalFormatting sqref="J717">
    <cfRule type="containsBlanks" dxfId="945" priority="946">
      <formula>LEN(TRIM(J717))=0</formula>
    </cfRule>
  </conditionalFormatting>
  <conditionalFormatting sqref="J717">
    <cfRule type="containsBlanks" dxfId="944" priority="945">
      <formula>LEN(TRIM(J717))=0</formula>
    </cfRule>
  </conditionalFormatting>
  <conditionalFormatting sqref="L69:L70 L74:L77">
    <cfRule type="containsBlanks" dxfId="943" priority="944">
      <formula>LEN(TRIM(L69))=0</formula>
    </cfRule>
  </conditionalFormatting>
  <conditionalFormatting sqref="L69:L70 L74:L77">
    <cfRule type="containsBlanks" dxfId="942" priority="943">
      <formula>LEN(TRIM(L69))=0</formula>
    </cfRule>
  </conditionalFormatting>
  <conditionalFormatting sqref="L200:L205">
    <cfRule type="containsBlanks" dxfId="941" priority="942">
      <formula>LEN(TRIM(L200))=0</formula>
    </cfRule>
  </conditionalFormatting>
  <conditionalFormatting sqref="L200:L205">
    <cfRule type="containsBlanks" dxfId="940" priority="941">
      <formula>LEN(TRIM(L200))=0</formula>
    </cfRule>
  </conditionalFormatting>
  <conditionalFormatting sqref="L378">
    <cfRule type="containsBlanks" dxfId="939" priority="940">
      <formula>LEN(TRIM(L378))=0</formula>
    </cfRule>
  </conditionalFormatting>
  <conditionalFormatting sqref="L378">
    <cfRule type="containsBlanks" dxfId="938" priority="939">
      <formula>LEN(TRIM(L378))=0</formula>
    </cfRule>
  </conditionalFormatting>
  <conditionalFormatting sqref="L618">
    <cfRule type="containsBlanks" dxfId="937" priority="938">
      <formula>LEN(TRIM(L618))=0</formula>
    </cfRule>
  </conditionalFormatting>
  <conditionalFormatting sqref="L618">
    <cfRule type="containsBlanks" dxfId="936" priority="937">
      <formula>LEN(TRIM(L618))=0</formula>
    </cfRule>
  </conditionalFormatting>
  <conditionalFormatting sqref="L712">
    <cfRule type="containsBlanks" dxfId="935" priority="936">
      <formula>LEN(TRIM(L712))=0</formula>
    </cfRule>
  </conditionalFormatting>
  <conditionalFormatting sqref="L712">
    <cfRule type="containsBlanks" dxfId="934" priority="935">
      <formula>LEN(TRIM(L712))=0</formula>
    </cfRule>
  </conditionalFormatting>
  <conditionalFormatting sqref="L717">
    <cfRule type="containsBlanks" dxfId="933" priority="934">
      <formula>LEN(TRIM(L717))=0</formula>
    </cfRule>
  </conditionalFormatting>
  <conditionalFormatting sqref="L717">
    <cfRule type="containsBlanks" dxfId="932" priority="933">
      <formula>LEN(TRIM(L717))=0</formula>
    </cfRule>
  </conditionalFormatting>
  <conditionalFormatting sqref="N363 N530 N612:N613 N717 N338 N427:N428 N49 N69:N70 N625 N670 N183:N186 N378 N618 N51 N74:N77">
    <cfRule type="containsBlanks" dxfId="931" priority="932">
      <formula>LEN(TRIM(N49))=0</formula>
    </cfRule>
  </conditionalFormatting>
  <conditionalFormatting sqref="N612:N613 N717 N338 N363 N49 N69:N70 N625 N670 N183:N186 N378 N618 N51 N74:N77">
    <cfRule type="containsBlanks" dxfId="930" priority="931">
      <formula>LEN(TRIM(N49))=0</formula>
    </cfRule>
  </conditionalFormatting>
  <conditionalFormatting sqref="H716">
    <cfRule type="containsBlanks" dxfId="929" priority="930">
      <formula>LEN(TRIM(H716))=0</formula>
    </cfRule>
  </conditionalFormatting>
  <conditionalFormatting sqref="H716">
    <cfRule type="containsBlanks" dxfId="928" priority="929">
      <formula>LEN(TRIM(H716))=0</formula>
    </cfRule>
  </conditionalFormatting>
  <conditionalFormatting sqref="D716">
    <cfRule type="containsBlanks" dxfId="927" priority="928">
      <formula>LEN(TRIM(D716))=0</formula>
    </cfRule>
  </conditionalFormatting>
  <conditionalFormatting sqref="G716">
    <cfRule type="containsBlanks" dxfId="926" priority="927">
      <formula>LEN(TRIM(G716))=0</formula>
    </cfRule>
  </conditionalFormatting>
  <conditionalFormatting sqref="O716:R716">
    <cfRule type="containsBlanks" dxfId="925" priority="926">
      <formula>LEN(TRIM(O716))=0</formula>
    </cfRule>
  </conditionalFormatting>
  <conditionalFormatting sqref="J716">
    <cfRule type="containsBlanks" dxfId="924" priority="925">
      <formula>LEN(TRIM(J716))=0</formula>
    </cfRule>
  </conditionalFormatting>
  <conditionalFormatting sqref="J716">
    <cfRule type="containsBlanks" dxfId="923" priority="924">
      <formula>LEN(TRIM(J716))=0</formula>
    </cfRule>
  </conditionalFormatting>
  <conditionalFormatting sqref="L716">
    <cfRule type="containsBlanks" dxfId="922" priority="923">
      <formula>LEN(TRIM(L716))=0</formula>
    </cfRule>
  </conditionalFormatting>
  <conditionalFormatting sqref="L716">
    <cfRule type="containsBlanks" dxfId="921" priority="922">
      <formula>LEN(TRIM(L716))=0</formula>
    </cfRule>
  </conditionalFormatting>
  <conditionalFormatting sqref="N716">
    <cfRule type="containsBlanks" dxfId="920" priority="921">
      <formula>LEN(TRIM(N716))=0</formula>
    </cfRule>
  </conditionalFormatting>
  <conditionalFormatting sqref="N716">
    <cfRule type="containsBlanks" dxfId="919" priority="920">
      <formula>LEN(TRIM(N716))=0</formula>
    </cfRule>
  </conditionalFormatting>
  <conditionalFormatting sqref="D716:D717 A338:B338 A363:B363 A424:B424 A530:B531 A527:B528 A670:B671 A49:B50 A183:B183 A378:B378 A612:B613 A19 A185:B185">
    <cfRule type="containsBlanks" dxfId="918" priority="919">
      <formula>LEN(TRIM(A19))=0</formula>
    </cfRule>
  </conditionalFormatting>
  <conditionalFormatting sqref="C717 C338 C363 C527:C528 C670:C671 C49:C50 C183 C378 C612:C613 C424 C530:C531 C185">
    <cfRule type="containsBlanks" dxfId="917" priority="918">
      <formula>LEN(TRIM(C49))=0</formula>
    </cfRule>
  </conditionalFormatting>
  <conditionalFormatting sqref="C183 C185">
    <cfRule type="containsBlanks" dxfId="916" priority="917">
      <formula>LEN(TRIM(C183))=0</formula>
    </cfRule>
  </conditionalFormatting>
  <conditionalFormatting sqref="H718 H720:H726">
    <cfRule type="containsBlanks" dxfId="915" priority="916">
      <formula>LEN(TRIM(H718))=0</formula>
    </cfRule>
  </conditionalFormatting>
  <conditionalFormatting sqref="H718 H720:H726">
    <cfRule type="containsBlanks" dxfId="914" priority="915">
      <formula>LEN(TRIM(H718))=0</formula>
    </cfRule>
  </conditionalFormatting>
  <conditionalFormatting sqref="O718:R718 O720:R721 O723:R726 O722:P722">
    <cfRule type="containsBlanks" dxfId="913" priority="914">
      <formula>LEN(TRIM(O718))=0</formula>
    </cfRule>
  </conditionalFormatting>
  <conditionalFormatting sqref="O718:R718 O720:R721 O723:R726 O722:P722">
    <cfRule type="containsBlanks" dxfId="912" priority="913">
      <formula>LEN(TRIM(O718))=0</formula>
    </cfRule>
  </conditionalFormatting>
  <conditionalFormatting sqref="D718:D719">
    <cfRule type="containsBlanks" dxfId="911" priority="912">
      <formula>LEN(TRIM(D718))=0</formula>
    </cfRule>
  </conditionalFormatting>
  <conditionalFormatting sqref="E19:E29">
    <cfRule type="containsBlanks" dxfId="910" priority="911">
      <formula>LEN(TRIM(E19))=0</formula>
    </cfRule>
  </conditionalFormatting>
  <conditionalFormatting sqref="E49 E51">
    <cfRule type="containsBlanks" dxfId="909" priority="910">
      <formula>LEN(TRIM(E49))=0</formula>
    </cfRule>
  </conditionalFormatting>
  <conditionalFormatting sqref="E61">
    <cfRule type="containsBlanks" dxfId="908" priority="909">
      <formula>LEN(TRIM(E61))=0</formula>
    </cfRule>
  </conditionalFormatting>
  <conditionalFormatting sqref="E183:E186">
    <cfRule type="containsBlanks" dxfId="907" priority="908">
      <formula>LEN(TRIM(E183))=0</formula>
    </cfRule>
  </conditionalFormatting>
  <conditionalFormatting sqref="E206">
    <cfRule type="containsBlanks" dxfId="906" priority="907">
      <formula>LEN(TRIM(E206))=0</formula>
    </cfRule>
  </conditionalFormatting>
  <conditionalFormatting sqref="E338">
    <cfRule type="containsBlanks" dxfId="905" priority="906">
      <formula>LEN(TRIM(E338))=0</formula>
    </cfRule>
  </conditionalFormatting>
  <conditionalFormatting sqref="E363">
    <cfRule type="containsBlanks" dxfId="904" priority="905">
      <formula>LEN(TRIM(E363))=0</formula>
    </cfRule>
  </conditionalFormatting>
  <conditionalFormatting sqref="E372:E374">
    <cfRule type="containsBlanks" dxfId="903" priority="904">
      <formula>LEN(TRIM(E372))=0</formula>
    </cfRule>
  </conditionalFormatting>
  <conditionalFormatting sqref="E612:E613">
    <cfRule type="containsBlanks" dxfId="902" priority="903">
      <formula>LEN(TRIM(E612))=0</formula>
    </cfRule>
  </conditionalFormatting>
  <conditionalFormatting sqref="E621 E624">
    <cfRule type="containsBlanks" dxfId="901" priority="902">
      <formula>LEN(TRIM(E621))=0</formula>
    </cfRule>
  </conditionalFormatting>
  <conditionalFormatting sqref="E625 E627:E630 E632:E634">
    <cfRule type="containsBlanks" dxfId="900" priority="901">
      <formula>LEN(TRIM(E625))=0</formula>
    </cfRule>
  </conditionalFormatting>
  <conditionalFormatting sqref="E636:E638">
    <cfRule type="containsBlanks" dxfId="899" priority="900">
      <formula>LEN(TRIM(E636))=0</formula>
    </cfRule>
  </conditionalFormatting>
  <conditionalFormatting sqref="E670">
    <cfRule type="containsBlanks" dxfId="898" priority="899">
      <formula>LEN(TRIM(E670))=0</formula>
    </cfRule>
  </conditionalFormatting>
  <conditionalFormatting sqref="E702:E714">
    <cfRule type="containsBlanks" dxfId="897" priority="898">
      <formula>LEN(TRIM(E702))=0</formula>
    </cfRule>
  </conditionalFormatting>
  <conditionalFormatting sqref="E717">
    <cfRule type="containsBlanks" dxfId="896" priority="897">
      <formula>LEN(TRIM(E717))=0</formula>
    </cfRule>
  </conditionalFormatting>
  <conditionalFormatting sqref="E716">
    <cfRule type="containsBlanks" dxfId="895" priority="896">
      <formula>LEN(TRIM(E716))=0</formula>
    </cfRule>
  </conditionalFormatting>
  <conditionalFormatting sqref="E716:E717">
    <cfRule type="containsBlanks" dxfId="894" priority="895">
      <formula>LEN(TRIM(E716))=0</formula>
    </cfRule>
  </conditionalFormatting>
  <conditionalFormatting sqref="E718">
    <cfRule type="containsBlanks" dxfId="893" priority="894">
      <formula>LEN(TRIM(E718))=0</formula>
    </cfRule>
  </conditionalFormatting>
  <conditionalFormatting sqref="E718">
    <cfRule type="containsBlanks" dxfId="892" priority="893">
      <formula>LEN(TRIM(E718))=0</formula>
    </cfRule>
  </conditionalFormatting>
  <conditionalFormatting sqref="E720:E722">
    <cfRule type="containsBlanks" dxfId="891" priority="892">
      <formula>LEN(TRIM(E720))=0</formula>
    </cfRule>
  </conditionalFormatting>
  <conditionalFormatting sqref="E723:E726">
    <cfRule type="containsBlanks" dxfId="890" priority="891">
      <formula>LEN(TRIM(E723))=0</formula>
    </cfRule>
  </conditionalFormatting>
  <conditionalFormatting sqref="E336:E337">
    <cfRule type="containsBlanks" dxfId="889" priority="890">
      <formula>LEN(TRIM(E336))=0</formula>
    </cfRule>
  </conditionalFormatting>
  <conditionalFormatting sqref="D336:D337">
    <cfRule type="containsBlanks" dxfId="888" priority="889">
      <formula>LEN(TRIM(D336))=0</formula>
    </cfRule>
  </conditionalFormatting>
  <conditionalFormatting sqref="O336:P337">
    <cfRule type="containsBlanks" dxfId="887" priority="888">
      <formula>LEN(TRIM(O336))=0</formula>
    </cfRule>
  </conditionalFormatting>
  <conditionalFormatting sqref="O336:P337">
    <cfRule type="containsBlanks" dxfId="886" priority="887">
      <formula>LEN(TRIM(O336))=0</formula>
    </cfRule>
  </conditionalFormatting>
  <conditionalFormatting sqref="J336:J337">
    <cfRule type="containsBlanks" dxfId="885" priority="886">
      <formula>LEN(TRIM(J336))=0</formula>
    </cfRule>
  </conditionalFormatting>
  <conditionalFormatting sqref="J336:J337">
    <cfRule type="containsBlanks" dxfId="884" priority="885">
      <formula>LEN(TRIM(J336))=0</formula>
    </cfRule>
  </conditionalFormatting>
  <conditionalFormatting sqref="L336:L337">
    <cfRule type="containsBlanks" dxfId="883" priority="884">
      <formula>LEN(TRIM(L336))=0</formula>
    </cfRule>
  </conditionalFormatting>
  <conditionalFormatting sqref="L336:L337">
    <cfRule type="containsBlanks" dxfId="882" priority="883">
      <formula>LEN(TRIM(L336))=0</formula>
    </cfRule>
  </conditionalFormatting>
  <conditionalFormatting sqref="N336:N337">
    <cfRule type="containsBlanks" dxfId="881" priority="882">
      <formula>LEN(TRIM(N336))=0</formula>
    </cfRule>
  </conditionalFormatting>
  <conditionalFormatting sqref="N336:N337">
    <cfRule type="containsBlanks" dxfId="880" priority="881">
      <formula>LEN(TRIM(N336))=0</formula>
    </cfRule>
  </conditionalFormatting>
  <conditionalFormatting sqref="E348:E350 E352:E353">
    <cfRule type="containsBlanks" dxfId="879" priority="880">
      <formula>LEN(TRIM(E348))=0</formula>
    </cfRule>
  </conditionalFormatting>
  <conditionalFormatting sqref="D348:D350 D352:D353">
    <cfRule type="containsBlanks" dxfId="878" priority="879">
      <formula>LEN(TRIM(D348))=0</formula>
    </cfRule>
  </conditionalFormatting>
  <conditionalFormatting sqref="O348:P350 O352:P353">
    <cfRule type="containsBlanks" dxfId="877" priority="878">
      <formula>LEN(TRIM(O348))=0</formula>
    </cfRule>
  </conditionalFormatting>
  <conditionalFormatting sqref="O348:P350 O352:P353">
    <cfRule type="containsBlanks" dxfId="876" priority="877">
      <formula>LEN(TRIM(O348))=0</formula>
    </cfRule>
  </conditionalFormatting>
  <conditionalFormatting sqref="J348:J350 J352:J353">
    <cfRule type="containsBlanks" dxfId="875" priority="876">
      <formula>LEN(TRIM(J348))=0</formula>
    </cfRule>
  </conditionalFormatting>
  <conditionalFormatting sqref="J348:J350 J352:J353">
    <cfRule type="containsBlanks" dxfId="874" priority="875">
      <formula>LEN(TRIM(J348))=0</formula>
    </cfRule>
  </conditionalFormatting>
  <conditionalFormatting sqref="L348:L350 L352:L353">
    <cfRule type="containsBlanks" dxfId="873" priority="874">
      <formula>LEN(TRIM(L348))=0</formula>
    </cfRule>
  </conditionalFormatting>
  <conditionalFormatting sqref="L348:L350 L352:L353">
    <cfRule type="containsBlanks" dxfId="872" priority="873">
      <formula>LEN(TRIM(L348))=0</formula>
    </cfRule>
  </conditionalFormatting>
  <conditionalFormatting sqref="N348:N350 N352:N353">
    <cfRule type="containsBlanks" dxfId="871" priority="872">
      <formula>LEN(TRIM(N348))=0</formula>
    </cfRule>
  </conditionalFormatting>
  <conditionalFormatting sqref="N348:N350 N352:N353">
    <cfRule type="containsBlanks" dxfId="870" priority="871">
      <formula>LEN(TRIM(N348))=0</formula>
    </cfRule>
  </conditionalFormatting>
  <conditionalFormatting sqref="E381:E397">
    <cfRule type="containsBlanks" dxfId="869" priority="870">
      <formula>LEN(TRIM(E381))=0</formula>
    </cfRule>
  </conditionalFormatting>
  <conditionalFormatting sqref="E381:E397">
    <cfRule type="containsBlanks" dxfId="868" priority="869">
      <formula>LEN(TRIM(E381))=0</formula>
    </cfRule>
  </conditionalFormatting>
  <conditionalFormatting sqref="J381:J397">
    <cfRule type="containsBlanks" dxfId="867" priority="865">
      <formula>LEN(TRIM(J381))=0</formula>
    </cfRule>
  </conditionalFormatting>
  <conditionalFormatting sqref="D381:D397">
    <cfRule type="containsBlanks" dxfId="866" priority="868">
      <formula>LEN(TRIM(D381))=0</formula>
    </cfRule>
  </conditionalFormatting>
  <conditionalFormatting sqref="O381:P394 P395:P397">
    <cfRule type="containsBlanks" dxfId="865" priority="867">
      <formula>LEN(TRIM(O381))=0</formula>
    </cfRule>
  </conditionalFormatting>
  <conditionalFormatting sqref="O381:P394 P395:P397">
    <cfRule type="containsBlanks" dxfId="864" priority="866">
      <formula>LEN(TRIM(O381))=0</formula>
    </cfRule>
  </conditionalFormatting>
  <conditionalFormatting sqref="J381:J397">
    <cfRule type="containsBlanks" dxfId="863" priority="864">
      <formula>LEN(TRIM(J381))=0</formula>
    </cfRule>
  </conditionalFormatting>
  <conditionalFormatting sqref="L381:L397">
    <cfRule type="containsBlanks" dxfId="862" priority="863">
      <formula>LEN(TRIM(L381))=0</formula>
    </cfRule>
  </conditionalFormatting>
  <conditionalFormatting sqref="L381:L397">
    <cfRule type="containsBlanks" dxfId="861" priority="862">
      <formula>LEN(TRIM(L381))=0</formula>
    </cfRule>
  </conditionalFormatting>
  <conditionalFormatting sqref="N381:N397">
    <cfRule type="containsBlanks" dxfId="860" priority="861">
      <formula>LEN(TRIM(N381))=0</formula>
    </cfRule>
  </conditionalFormatting>
  <conditionalFormatting sqref="N381:N397">
    <cfRule type="containsBlanks" dxfId="859" priority="860">
      <formula>LEN(TRIM(N381))=0</formula>
    </cfRule>
  </conditionalFormatting>
  <conditionalFormatting sqref="A529:B529">
    <cfRule type="containsBlanks" dxfId="858" priority="859">
      <formula>LEN(TRIM(A529))=0</formula>
    </cfRule>
  </conditionalFormatting>
  <conditionalFormatting sqref="A529:B529">
    <cfRule type="containsBlanks" dxfId="857" priority="858">
      <formula>LEN(TRIM(A529))=0</formula>
    </cfRule>
  </conditionalFormatting>
  <conditionalFormatting sqref="C529">
    <cfRule type="containsBlanks" dxfId="856" priority="857">
      <formula>LEN(TRIM(C529))=0</formula>
    </cfRule>
  </conditionalFormatting>
  <conditionalFormatting sqref="L524:L526 J524:J526">
    <cfRule type="containsBlanks" dxfId="855" priority="856">
      <formula>LEN(TRIM(J524))=0</formula>
    </cfRule>
  </conditionalFormatting>
  <conditionalFormatting sqref="E193">
    <cfRule type="containsBlanks" dxfId="854" priority="855">
      <formula>LEN(TRIM(E193))=0</formula>
    </cfRule>
  </conditionalFormatting>
  <conditionalFormatting sqref="E193">
    <cfRule type="containsBlanks" dxfId="853" priority="854">
      <formula>LEN(TRIM(E193))=0</formula>
    </cfRule>
  </conditionalFormatting>
  <conditionalFormatting sqref="D193">
    <cfRule type="containsBlanks" dxfId="852" priority="853">
      <formula>LEN(TRIM(D193))=0</formula>
    </cfRule>
  </conditionalFormatting>
  <conditionalFormatting sqref="P193:P194">
    <cfRule type="containsBlanks" dxfId="851" priority="852">
      <formula>LEN(TRIM(P193))=0</formula>
    </cfRule>
  </conditionalFormatting>
  <conditionalFormatting sqref="P193:P194">
    <cfRule type="containsBlanks" dxfId="850" priority="851">
      <formula>LEN(TRIM(P193))=0</formula>
    </cfRule>
  </conditionalFormatting>
  <conditionalFormatting sqref="J193">
    <cfRule type="containsBlanks" dxfId="849" priority="850">
      <formula>LEN(TRIM(J193))=0</formula>
    </cfRule>
  </conditionalFormatting>
  <conditionalFormatting sqref="J193">
    <cfRule type="containsBlanks" dxfId="848" priority="849">
      <formula>LEN(TRIM(J193))=0</formula>
    </cfRule>
  </conditionalFormatting>
  <conditionalFormatting sqref="L193">
    <cfRule type="containsBlanks" dxfId="847" priority="848">
      <formula>LEN(TRIM(L193))=0</formula>
    </cfRule>
  </conditionalFormatting>
  <conditionalFormatting sqref="L193">
    <cfRule type="containsBlanks" dxfId="846" priority="847">
      <formula>LEN(TRIM(L193))=0</formula>
    </cfRule>
  </conditionalFormatting>
  <conditionalFormatting sqref="N193">
    <cfRule type="containsBlanks" dxfId="845" priority="846">
      <formula>LEN(TRIM(N193))=0</formula>
    </cfRule>
  </conditionalFormatting>
  <conditionalFormatting sqref="N193">
    <cfRule type="containsBlanks" dxfId="844" priority="845">
      <formula>LEN(TRIM(N193))=0</formula>
    </cfRule>
  </conditionalFormatting>
  <conditionalFormatting sqref="E197">
    <cfRule type="containsBlanks" dxfId="843" priority="844">
      <formula>LEN(TRIM(E197))=0</formula>
    </cfRule>
  </conditionalFormatting>
  <conditionalFormatting sqref="E197">
    <cfRule type="containsBlanks" dxfId="842" priority="843">
      <formula>LEN(TRIM(E197))=0</formula>
    </cfRule>
  </conditionalFormatting>
  <conditionalFormatting sqref="D197">
    <cfRule type="containsBlanks" dxfId="841" priority="842">
      <formula>LEN(TRIM(D197))=0</formula>
    </cfRule>
  </conditionalFormatting>
  <conditionalFormatting sqref="E199">
    <cfRule type="containsBlanks" dxfId="840" priority="841">
      <formula>LEN(TRIM(E199))=0</formula>
    </cfRule>
  </conditionalFormatting>
  <conditionalFormatting sqref="E199">
    <cfRule type="containsBlanks" dxfId="839" priority="840">
      <formula>LEN(TRIM(E199))=0</formula>
    </cfRule>
  </conditionalFormatting>
  <conditionalFormatting sqref="D199">
    <cfRule type="containsBlanks" dxfId="838" priority="839">
      <formula>LEN(TRIM(D199))=0</formula>
    </cfRule>
  </conditionalFormatting>
  <conditionalFormatting sqref="O199:P199">
    <cfRule type="containsBlanks" dxfId="837" priority="838">
      <formula>LEN(TRIM(O199))=0</formula>
    </cfRule>
  </conditionalFormatting>
  <conditionalFormatting sqref="O199:P199">
    <cfRule type="containsBlanks" dxfId="836" priority="837">
      <formula>LEN(TRIM(O199))=0</formula>
    </cfRule>
  </conditionalFormatting>
  <conditionalFormatting sqref="J199">
    <cfRule type="containsBlanks" dxfId="835" priority="836">
      <formula>LEN(TRIM(J199))=0</formula>
    </cfRule>
  </conditionalFormatting>
  <conditionalFormatting sqref="J199">
    <cfRule type="containsBlanks" dxfId="834" priority="835">
      <formula>LEN(TRIM(J199))=0</formula>
    </cfRule>
  </conditionalFormatting>
  <conditionalFormatting sqref="L199">
    <cfRule type="containsBlanks" dxfId="833" priority="834">
      <formula>LEN(TRIM(L199))=0</formula>
    </cfRule>
  </conditionalFormatting>
  <conditionalFormatting sqref="L199">
    <cfRule type="containsBlanks" dxfId="832" priority="833">
      <formula>LEN(TRIM(L199))=0</formula>
    </cfRule>
  </conditionalFormatting>
  <conditionalFormatting sqref="N199">
    <cfRule type="containsBlanks" dxfId="831" priority="832">
      <formula>LEN(TRIM(N199))=0</formula>
    </cfRule>
  </conditionalFormatting>
  <conditionalFormatting sqref="N199">
    <cfRule type="containsBlanks" dxfId="830" priority="831">
      <formula>LEN(TRIM(N199))=0</formula>
    </cfRule>
  </conditionalFormatting>
  <conditionalFormatting sqref="E669">
    <cfRule type="containsBlanks" dxfId="829" priority="830">
      <formula>LEN(TRIM(E669))=0</formula>
    </cfRule>
  </conditionalFormatting>
  <conditionalFormatting sqref="E669">
    <cfRule type="containsBlanks" dxfId="828" priority="829">
      <formula>LEN(TRIM(E669))=0</formula>
    </cfRule>
  </conditionalFormatting>
  <conditionalFormatting sqref="D669">
    <cfRule type="containsBlanks" dxfId="827" priority="828">
      <formula>LEN(TRIM(D669))=0</formula>
    </cfRule>
  </conditionalFormatting>
  <conditionalFormatting sqref="O669:P669">
    <cfRule type="containsBlanks" dxfId="826" priority="827">
      <formula>LEN(TRIM(O669))=0</formula>
    </cfRule>
  </conditionalFormatting>
  <conditionalFormatting sqref="O669:P669">
    <cfRule type="containsBlanks" dxfId="825" priority="826">
      <formula>LEN(TRIM(O669))=0</formula>
    </cfRule>
  </conditionalFormatting>
  <conditionalFormatting sqref="J669">
    <cfRule type="containsBlanks" dxfId="824" priority="825">
      <formula>LEN(TRIM(J669))=0</formula>
    </cfRule>
  </conditionalFormatting>
  <conditionalFormatting sqref="J669">
    <cfRule type="containsBlanks" dxfId="823" priority="824">
      <formula>LEN(TRIM(J669))=0</formula>
    </cfRule>
  </conditionalFormatting>
  <conditionalFormatting sqref="L669">
    <cfRule type="containsBlanks" dxfId="822" priority="823">
      <formula>LEN(TRIM(L669))=0</formula>
    </cfRule>
  </conditionalFormatting>
  <conditionalFormatting sqref="L669">
    <cfRule type="containsBlanks" dxfId="821" priority="822">
      <formula>LEN(TRIM(L669))=0</formula>
    </cfRule>
  </conditionalFormatting>
  <conditionalFormatting sqref="N669">
    <cfRule type="containsBlanks" dxfId="820" priority="821">
      <formula>LEN(TRIM(N669))=0</formula>
    </cfRule>
  </conditionalFormatting>
  <conditionalFormatting sqref="N669">
    <cfRule type="containsBlanks" dxfId="819" priority="820">
      <formula>LEN(TRIM(N669))=0</formula>
    </cfRule>
  </conditionalFormatting>
  <conditionalFormatting sqref="E48 J48 L48 H48">
    <cfRule type="containsBlanks" dxfId="818" priority="819">
      <formula>LEN(TRIM(E48))=0</formula>
    </cfRule>
  </conditionalFormatting>
  <conditionalFormatting sqref="E48 J48 L48 H48">
    <cfRule type="containsBlanks" dxfId="817" priority="818">
      <formula>LEN(TRIM(E48))=0</formula>
    </cfRule>
  </conditionalFormatting>
  <conditionalFormatting sqref="A48:B48">
    <cfRule type="containsBlanks" dxfId="816" priority="817">
      <formula>LEN(TRIM(A48))=0</formula>
    </cfRule>
  </conditionalFormatting>
  <conditionalFormatting sqref="D48">
    <cfRule type="containsBlanks" dxfId="815" priority="816">
      <formula>LEN(TRIM(D48))=0</formula>
    </cfRule>
  </conditionalFormatting>
  <conditionalFormatting sqref="G48">
    <cfRule type="containsBlanks" dxfId="814" priority="815">
      <formula>LEN(TRIM(G48))=0</formula>
    </cfRule>
  </conditionalFormatting>
  <conditionalFormatting sqref="O48:R48">
    <cfRule type="containsBlanks" dxfId="813" priority="814">
      <formula>LEN(TRIM(O48))=0</formula>
    </cfRule>
  </conditionalFormatting>
  <conditionalFormatting sqref="O48:R48">
    <cfRule type="containsBlanks" dxfId="812" priority="813">
      <formula>LEN(TRIM(O48))=0</formula>
    </cfRule>
  </conditionalFormatting>
  <conditionalFormatting sqref="N48">
    <cfRule type="containsBlanks" dxfId="811" priority="812">
      <formula>LEN(TRIM(N48))=0</formula>
    </cfRule>
  </conditionalFormatting>
  <conditionalFormatting sqref="N48">
    <cfRule type="containsBlanks" dxfId="810" priority="811">
      <formula>LEN(TRIM(N48))=0</formula>
    </cfRule>
  </conditionalFormatting>
  <conditionalFormatting sqref="A48:B48">
    <cfRule type="containsBlanks" dxfId="809" priority="810">
      <formula>LEN(TRIM(A48))=0</formula>
    </cfRule>
  </conditionalFormatting>
  <conditionalFormatting sqref="C48">
    <cfRule type="containsBlanks" dxfId="808" priority="809">
      <formula>LEN(TRIM(C48))=0</formula>
    </cfRule>
  </conditionalFormatting>
  <conditionalFormatting sqref="E48">
    <cfRule type="containsBlanks" dxfId="807" priority="808">
      <formula>LEN(TRIM(E48))=0</formula>
    </cfRule>
  </conditionalFormatting>
  <conditionalFormatting sqref="A58:B58">
    <cfRule type="containsBlanks" dxfId="806" priority="807">
      <formula>LEN(TRIM(A58))=0</formula>
    </cfRule>
  </conditionalFormatting>
  <conditionalFormatting sqref="A58:B58">
    <cfRule type="containsBlanks" dxfId="805" priority="806">
      <formula>LEN(TRIM(A58))=0</formula>
    </cfRule>
  </conditionalFormatting>
  <conditionalFormatting sqref="C58">
    <cfRule type="containsBlanks" dxfId="804" priority="805">
      <formula>LEN(TRIM(C58))=0</formula>
    </cfRule>
  </conditionalFormatting>
  <conditionalFormatting sqref="E66 J66 L66 H66 J68 L68 L71:L73 L107:L108 L113 L138 L164:L180 L196 L208:L210 L271:L278 L302:L303">
    <cfRule type="containsBlanks" dxfId="803" priority="804">
      <formula>LEN(TRIM(E66))=0</formula>
    </cfRule>
  </conditionalFormatting>
  <conditionalFormatting sqref="E66 J66 L66 H66 J68 L68 L71:L73 L107:L108 L113 L138 L164:L180 L196 L208:L210 L271:L278 L302:L303">
    <cfRule type="containsBlanks" dxfId="802" priority="803">
      <formula>LEN(TRIM(E66))=0</formula>
    </cfRule>
  </conditionalFormatting>
  <conditionalFormatting sqref="A66:B68">
    <cfRule type="containsBlanks" dxfId="801" priority="802">
      <formula>LEN(TRIM(A66))=0</formula>
    </cfRule>
  </conditionalFormatting>
  <conditionalFormatting sqref="D66:D68 L68 N68:R68 E68:J68 D71:I73 D107:I108 D113:I113 D138:I138 D148:I150 D164:I164 D196:I196 D208:I208 D271:I273 D302:I303 L71:L73 N71:R73 L107:L108 N107:R108 L113 N113:R113 L138 N138:R138 L164:L180 N164:R180 L196 N196:R196 L208:L210 N208:R210 L271:L278 N271:R278 L302:L303 N302:R303 D152:I153 D151:G151 I151 D169:I169 D174:I176 D170:G173 I170:I173 D178:I180 D177:G177 I177 D209:G210 I209:I210 D274:G278 I274:I278 D166:I166 D165:G165 I165 D167:G168 I167:I168">
    <cfRule type="containsBlanks" dxfId="800" priority="801">
      <formula>LEN(TRIM(D66))=0</formula>
    </cfRule>
  </conditionalFormatting>
  <conditionalFormatting sqref="G66">
    <cfRule type="containsBlanks" dxfId="799" priority="800">
      <formula>LEN(TRIM(G66))=0</formula>
    </cfRule>
  </conditionalFormatting>
  <conditionalFormatting sqref="O66:R66 O68:R68 P67:R67 O71:R73 O107:R108 O113:R113 O138:R138 O164:R180 O196:R196 O208:R210 O271:R278 O302:R303">
    <cfRule type="containsBlanks" dxfId="798" priority="799">
      <formula>LEN(TRIM(O66))=0</formula>
    </cfRule>
  </conditionalFormatting>
  <conditionalFormatting sqref="O66:R66 O68:R68 P67:R67 O71:R73 O107:R108 O113:R113 O138:R138 O164:R180 O196:R196 O208:R210 O271:R278 O302:R303">
    <cfRule type="containsBlanks" dxfId="797" priority="798">
      <formula>LEN(TRIM(O66))=0</formula>
    </cfRule>
  </conditionalFormatting>
  <conditionalFormatting sqref="N66 N68 N71:N73 N107:N108 N113 N138 N164:N180 N196 N208:N210 N271:N278 N302:N303">
    <cfRule type="containsBlanks" dxfId="796" priority="797">
      <formula>LEN(TRIM(N66))=0</formula>
    </cfRule>
  </conditionalFormatting>
  <conditionalFormatting sqref="N66 N68 N71:N73 N107:N108 N113 N138 N164:N180 N196 N208:N210 N271:N278 N302:N303">
    <cfRule type="containsBlanks" dxfId="795" priority="796">
      <formula>LEN(TRIM(N66))=0</formula>
    </cfRule>
  </conditionalFormatting>
  <conditionalFormatting sqref="A66:B68">
    <cfRule type="containsBlanks" dxfId="794" priority="795">
      <formula>LEN(TRIM(A66))=0</formula>
    </cfRule>
  </conditionalFormatting>
  <conditionalFormatting sqref="C66:C68">
    <cfRule type="containsBlanks" dxfId="793" priority="794">
      <formula>LEN(TRIM(C66))=0</formula>
    </cfRule>
  </conditionalFormatting>
  <conditionalFormatting sqref="E66">
    <cfRule type="containsBlanks" dxfId="792" priority="793">
      <formula>LEN(TRIM(E66))=0</formula>
    </cfRule>
  </conditionalFormatting>
  <conditionalFormatting sqref="E78 J78 L78 H78">
    <cfRule type="containsBlanks" dxfId="791" priority="792">
      <formula>LEN(TRIM(E78))=0</formula>
    </cfRule>
  </conditionalFormatting>
  <conditionalFormatting sqref="E78 J78 L78 H78">
    <cfRule type="containsBlanks" dxfId="790" priority="791">
      <formula>LEN(TRIM(E78))=0</formula>
    </cfRule>
  </conditionalFormatting>
  <conditionalFormatting sqref="A78:B78">
    <cfRule type="containsBlanks" dxfId="789" priority="790">
      <formula>LEN(TRIM(A78))=0</formula>
    </cfRule>
  </conditionalFormatting>
  <conditionalFormatting sqref="D78">
    <cfRule type="containsBlanks" dxfId="788" priority="789">
      <formula>LEN(TRIM(D78))=0</formula>
    </cfRule>
  </conditionalFormatting>
  <conditionalFormatting sqref="G78">
    <cfRule type="containsBlanks" dxfId="787" priority="788">
      <formula>LEN(TRIM(G78))=0</formula>
    </cfRule>
  </conditionalFormatting>
  <conditionalFormatting sqref="O78:R78">
    <cfRule type="containsBlanks" dxfId="786" priority="787">
      <formula>LEN(TRIM(O78))=0</formula>
    </cfRule>
  </conditionalFormatting>
  <conditionalFormatting sqref="O78:R78">
    <cfRule type="containsBlanks" dxfId="785" priority="786">
      <formula>LEN(TRIM(O78))=0</formula>
    </cfRule>
  </conditionalFormatting>
  <conditionalFormatting sqref="N78">
    <cfRule type="containsBlanks" dxfId="784" priority="785">
      <formula>LEN(TRIM(N78))=0</formula>
    </cfRule>
  </conditionalFormatting>
  <conditionalFormatting sqref="N78">
    <cfRule type="containsBlanks" dxfId="783" priority="784">
      <formula>LEN(TRIM(N78))=0</formula>
    </cfRule>
  </conditionalFormatting>
  <conditionalFormatting sqref="A78:B78">
    <cfRule type="containsBlanks" dxfId="782" priority="783">
      <formula>LEN(TRIM(A78))=0</formula>
    </cfRule>
  </conditionalFormatting>
  <conditionalFormatting sqref="C78">
    <cfRule type="containsBlanks" dxfId="781" priority="782">
      <formula>LEN(TRIM(C78))=0</formula>
    </cfRule>
  </conditionalFormatting>
  <conditionalFormatting sqref="E78">
    <cfRule type="containsBlanks" dxfId="780" priority="781">
      <formula>LEN(TRIM(E78))=0</formula>
    </cfRule>
  </conditionalFormatting>
  <conditionalFormatting sqref="A79:B79">
    <cfRule type="containsBlanks" dxfId="779" priority="780">
      <formula>LEN(TRIM(A79))=0</formula>
    </cfRule>
  </conditionalFormatting>
  <conditionalFormatting sqref="A79:B79">
    <cfRule type="containsBlanks" dxfId="778" priority="779">
      <formula>LEN(TRIM(A79))=0</formula>
    </cfRule>
  </conditionalFormatting>
  <conditionalFormatting sqref="C79">
    <cfRule type="containsBlanks" dxfId="777" priority="778">
      <formula>LEN(TRIM(C79))=0</formula>
    </cfRule>
  </conditionalFormatting>
  <conditionalFormatting sqref="E98 J98 L98 H98">
    <cfRule type="containsBlanks" dxfId="776" priority="777">
      <formula>LEN(TRIM(E98))=0</formula>
    </cfRule>
  </conditionalFormatting>
  <conditionalFormatting sqref="E98 J98 L98 H98">
    <cfRule type="containsBlanks" dxfId="775" priority="776">
      <formula>LEN(TRIM(E98))=0</formula>
    </cfRule>
  </conditionalFormatting>
  <conditionalFormatting sqref="A98:B98">
    <cfRule type="containsBlanks" dxfId="774" priority="775">
      <formula>LEN(TRIM(A98))=0</formula>
    </cfRule>
  </conditionalFormatting>
  <conditionalFormatting sqref="G98">
    <cfRule type="containsBlanks" dxfId="773" priority="774">
      <formula>LEN(TRIM(G98))=0</formula>
    </cfRule>
  </conditionalFormatting>
  <conditionalFormatting sqref="O98:R98">
    <cfRule type="containsBlanks" dxfId="772" priority="773">
      <formula>LEN(TRIM(O98))=0</formula>
    </cfRule>
  </conditionalFormatting>
  <conditionalFormatting sqref="O98:R98">
    <cfRule type="containsBlanks" dxfId="771" priority="772">
      <formula>LEN(TRIM(O98))=0</formula>
    </cfRule>
  </conditionalFormatting>
  <conditionalFormatting sqref="N98">
    <cfRule type="containsBlanks" dxfId="770" priority="771">
      <formula>LEN(TRIM(N98))=0</formula>
    </cfRule>
  </conditionalFormatting>
  <conditionalFormatting sqref="N98">
    <cfRule type="containsBlanks" dxfId="769" priority="770">
      <formula>LEN(TRIM(N98))=0</formula>
    </cfRule>
  </conditionalFormatting>
  <conditionalFormatting sqref="A98:B98">
    <cfRule type="containsBlanks" dxfId="768" priority="769">
      <formula>LEN(TRIM(A98))=0</formula>
    </cfRule>
  </conditionalFormatting>
  <conditionalFormatting sqref="C98">
    <cfRule type="containsBlanks" dxfId="767" priority="768">
      <formula>LEN(TRIM(C98))=0</formula>
    </cfRule>
  </conditionalFormatting>
  <conditionalFormatting sqref="E98">
    <cfRule type="containsBlanks" dxfId="766" priority="767">
      <formula>LEN(TRIM(E98))=0</formula>
    </cfRule>
  </conditionalFormatting>
  <conditionalFormatting sqref="E181 J181 L181 H181">
    <cfRule type="containsBlanks" dxfId="765" priority="766">
      <formula>LEN(TRIM(E181))=0</formula>
    </cfRule>
  </conditionalFormatting>
  <conditionalFormatting sqref="E181 J181 L181 H181">
    <cfRule type="containsBlanks" dxfId="764" priority="765">
      <formula>LEN(TRIM(E181))=0</formula>
    </cfRule>
  </conditionalFormatting>
  <conditionalFormatting sqref="A181:B181">
    <cfRule type="containsBlanks" dxfId="763" priority="764">
      <formula>LEN(TRIM(A181))=0</formula>
    </cfRule>
  </conditionalFormatting>
  <conditionalFormatting sqref="D181">
    <cfRule type="containsBlanks" dxfId="762" priority="763">
      <formula>LEN(TRIM(D181))=0</formula>
    </cfRule>
  </conditionalFormatting>
  <conditionalFormatting sqref="G181">
    <cfRule type="containsBlanks" dxfId="761" priority="762">
      <formula>LEN(TRIM(G181))=0</formula>
    </cfRule>
  </conditionalFormatting>
  <conditionalFormatting sqref="O181:R181">
    <cfRule type="containsBlanks" dxfId="760" priority="761">
      <formula>LEN(TRIM(O181))=0</formula>
    </cfRule>
  </conditionalFormatting>
  <conditionalFormatting sqref="O181:R181">
    <cfRule type="containsBlanks" dxfId="759" priority="760">
      <formula>LEN(TRIM(O181))=0</formula>
    </cfRule>
  </conditionalFormatting>
  <conditionalFormatting sqref="N181">
    <cfRule type="containsBlanks" dxfId="758" priority="759">
      <formula>LEN(TRIM(N181))=0</formula>
    </cfRule>
  </conditionalFormatting>
  <conditionalFormatting sqref="N181">
    <cfRule type="containsBlanks" dxfId="757" priority="758">
      <formula>LEN(TRIM(N181))=0</formula>
    </cfRule>
  </conditionalFormatting>
  <conditionalFormatting sqref="A181:B181">
    <cfRule type="containsBlanks" dxfId="756" priority="757">
      <formula>LEN(TRIM(A181))=0</formula>
    </cfRule>
  </conditionalFormatting>
  <conditionalFormatting sqref="C181">
    <cfRule type="containsBlanks" dxfId="755" priority="756">
      <formula>LEN(TRIM(C181))=0</formula>
    </cfRule>
  </conditionalFormatting>
  <conditionalFormatting sqref="E181">
    <cfRule type="containsBlanks" dxfId="754" priority="755">
      <formula>LEN(TRIM(E181))=0</formula>
    </cfRule>
  </conditionalFormatting>
  <conditionalFormatting sqref="E182 J182 L182 H182">
    <cfRule type="containsBlanks" dxfId="753" priority="754">
      <formula>LEN(TRIM(E182))=0</formula>
    </cfRule>
  </conditionalFormatting>
  <conditionalFormatting sqref="E182 J182 L182 H182">
    <cfRule type="containsBlanks" dxfId="752" priority="753">
      <formula>LEN(TRIM(E182))=0</formula>
    </cfRule>
  </conditionalFormatting>
  <conditionalFormatting sqref="A182:B182">
    <cfRule type="containsBlanks" dxfId="751" priority="752">
      <formula>LEN(TRIM(A182))=0</formula>
    </cfRule>
  </conditionalFormatting>
  <conditionalFormatting sqref="D182">
    <cfRule type="containsBlanks" dxfId="750" priority="751">
      <formula>LEN(TRIM(D182))=0</formula>
    </cfRule>
  </conditionalFormatting>
  <conditionalFormatting sqref="G182">
    <cfRule type="containsBlanks" dxfId="749" priority="750">
      <formula>LEN(TRIM(G182))=0</formula>
    </cfRule>
  </conditionalFormatting>
  <conditionalFormatting sqref="O182:R182">
    <cfRule type="containsBlanks" dxfId="748" priority="749">
      <formula>LEN(TRIM(O182))=0</formula>
    </cfRule>
  </conditionalFormatting>
  <conditionalFormatting sqref="O182:R182">
    <cfRule type="containsBlanks" dxfId="747" priority="748">
      <formula>LEN(TRIM(O182))=0</formula>
    </cfRule>
  </conditionalFormatting>
  <conditionalFormatting sqref="N182">
    <cfRule type="containsBlanks" dxfId="746" priority="747">
      <formula>LEN(TRIM(N182))=0</formula>
    </cfRule>
  </conditionalFormatting>
  <conditionalFormatting sqref="N182">
    <cfRule type="containsBlanks" dxfId="745" priority="746">
      <formula>LEN(TRIM(N182))=0</formula>
    </cfRule>
  </conditionalFormatting>
  <conditionalFormatting sqref="A182:B182">
    <cfRule type="containsBlanks" dxfId="744" priority="745">
      <formula>LEN(TRIM(A182))=0</formula>
    </cfRule>
  </conditionalFormatting>
  <conditionalFormatting sqref="C182">
    <cfRule type="containsBlanks" dxfId="743" priority="744">
      <formula>LEN(TRIM(C182))=0</formula>
    </cfRule>
  </conditionalFormatting>
  <conditionalFormatting sqref="E182">
    <cfRule type="containsBlanks" dxfId="742" priority="743">
      <formula>LEN(TRIM(E182))=0</formula>
    </cfRule>
  </conditionalFormatting>
  <conditionalFormatting sqref="J196">
    <cfRule type="containsBlanks" dxfId="741" priority="742">
      <formula>LEN(TRIM(J196))=0</formula>
    </cfRule>
  </conditionalFormatting>
  <conditionalFormatting sqref="J196">
    <cfRule type="containsBlanks" dxfId="740" priority="741">
      <formula>LEN(TRIM(J196))=0</formula>
    </cfRule>
  </conditionalFormatting>
  <conditionalFormatting sqref="A195:B196">
    <cfRule type="containsBlanks" dxfId="739" priority="740">
      <formula>LEN(TRIM(A195))=0</formula>
    </cfRule>
  </conditionalFormatting>
  <conditionalFormatting sqref="Q195:R195">
    <cfRule type="containsBlanks" dxfId="738" priority="739">
      <formula>LEN(TRIM(Q195))=0</formula>
    </cfRule>
  </conditionalFormatting>
  <conditionalFormatting sqref="Q195:R195">
    <cfRule type="containsBlanks" dxfId="737" priority="738">
      <formula>LEN(TRIM(Q195))=0</formula>
    </cfRule>
  </conditionalFormatting>
  <conditionalFormatting sqref="A195:B196">
    <cfRule type="containsBlanks" dxfId="736" priority="737">
      <formula>LEN(TRIM(A195))=0</formula>
    </cfRule>
  </conditionalFormatting>
  <conditionalFormatting sqref="C195:C196">
    <cfRule type="containsBlanks" dxfId="735" priority="736">
      <formula>LEN(TRIM(C195))=0</formula>
    </cfRule>
  </conditionalFormatting>
  <conditionalFormatting sqref="C195:C196">
    <cfRule type="containsBlanks" dxfId="734" priority="735">
      <formula>LEN(TRIM(C195))=0</formula>
    </cfRule>
  </conditionalFormatting>
  <conditionalFormatting sqref="A198:B198">
    <cfRule type="containsBlanks" dxfId="733" priority="734">
      <formula>LEN(TRIM(A198))=0</formula>
    </cfRule>
  </conditionalFormatting>
  <conditionalFormatting sqref="A198:B198">
    <cfRule type="containsBlanks" dxfId="732" priority="733">
      <formula>LEN(TRIM(A198))=0</formula>
    </cfRule>
  </conditionalFormatting>
  <conditionalFormatting sqref="C198">
    <cfRule type="containsBlanks" dxfId="731" priority="732">
      <formula>LEN(TRIM(C198))=0</formula>
    </cfRule>
  </conditionalFormatting>
  <conditionalFormatting sqref="C198">
    <cfRule type="containsBlanks" dxfId="730" priority="731">
      <formula>LEN(TRIM(C198))=0</formula>
    </cfRule>
  </conditionalFormatting>
  <conditionalFormatting sqref="H307:H308 E307:E308 L307:L308 J307:J308">
    <cfRule type="containsBlanks" dxfId="729" priority="730">
      <formula>LEN(TRIM(E307))=0</formula>
    </cfRule>
  </conditionalFormatting>
  <conditionalFormatting sqref="H307:H308 E307:E308 L307:L308 J307:J308">
    <cfRule type="containsBlanks" dxfId="728" priority="729">
      <formula>LEN(TRIM(E307))=0</formula>
    </cfRule>
  </conditionalFormatting>
  <conditionalFormatting sqref="A307:B308">
    <cfRule type="containsBlanks" dxfId="727" priority="728">
      <formula>LEN(TRIM(A307))=0</formula>
    </cfRule>
  </conditionalFormatting>
  <conditionalFormatting sqref="G307:G308">
    <cfRule type="containsBlanks" dxfId="726" priority="727">
      <formula>LEN(TRIM(G307))=0</formula>
    </cfRule>
  </conditionalFormatting>
  <conditionalFormatting sqref="O307:R308">
    <cfRule type="containsBlanks" dxfId="725" priority="726">
      <formula>LEN(TRIM(O307))=0</formula>
    </cfRule>
  </conditionalFormatting>
  <conditionalFormatting sqref="O307:R308">
    <cfRule type="containsBlanks" dxfId="724" priority="725">
      <formula>LEN(TRIM(O307))=0</formula>
    </cfRule>
  </conditionalFormatting>
  <conditionalFormatting sqref="N307:N308">
    <cfRule type="containsBlanks" dxfId="723" priority="724">
      <formula>LEN(TRIM(N307))=0</formula>
    </cfRule>
  </conditionalFormatting>
  <conditionalFormatting sqref="N307:N308">
    <cfRule type="containsBlanks" dxfId="722" priority="723">
      <formula>LEN(TRIM(N307))=0</formula>
    </cfRule>
  </conditionalFormatting>
  <conditionalFormatting sqref="A307:B308">
    <cfRule type="containsBlanks" dxfId="721" priority="722">
      <formula>LEN(TRIM(A307))=0</formula>
    </cfRule>
  </conditionalFormatting>
  <conditionalFormatting sqref="C307:C308">
    <cfRule type="containsBlanks" dxfId="720" priority="721">
      <formula>LEN(TRIM(C307))=0</formula>
    </cfRule>
  </conditionalFormatting>
  <conditionalFormatting sqref="C307:C308">
    <cfRule type="containsBlanks" dxfId="719" priority="720">
      <formula>LEN(TRIM(C307))=0</formula>
    </cfRule>
  </conditionalFormatting>
  <conditionalFormatting sqref="E307:E308">
    <cfRule type="containsBlanks" dxfId="718" priority="719">
      <formula>LEN(TRIM(E307))=0</formula>
    </cfRule>
  </conditionalFormatting>
  <conditionalFormatting sqref="H309:H311 E309:E311 L309:L311 J309:J311">
    <cfRule type="containsBlanks" dxfId="717" priority="718">
      <formula>LEN(TRIM(E309))=0</formula>
    </cfRule>
  </conditionalFormatting>
  <conditionalFormatting sqref="H309:H311 E309:E311 L309:L311 J309:J311">
    <cfRule type="containsBlanks" dxfId="716" priority="717">
      <formula>LEN(TRIM(E309))=0</formula>
    </cfRule>
  </conditionalFormatting>
  <conditionalFormatting sqref="A309:B311">
    <cfRule type="containsBlanks" dxfId="715" priority="716">
      <formula>LEN(TRIM(A309))=0</formula>
    </cfRule>
  </conditionalFormatting>
  <conditionalFormatting sqref="G309:G311">
    <cfRule type="containsBlanks" dxfId="714" priority="715">
      <formula>LEN(TRIM(G309))=0</formula>
    </cfRule>
  </conditionalFormatting>
  <conditionalFormatting sqref="O309:R311">
    <cfRule type="containsBlanks" dxfId="713" priority="714">
      <formula>LEN(TRIM(O309))=0</formula>
    </cfRule>
  </conditionalFormatting>
  <conditionalFormatting sqref="O309:R311">
    <cfRule type="containsBlanks" dxfId="712" priority="713">
      <formula>LEN(TRIM(O309))=0</formula>
    </cfRule>
  </conditionalFormatting>
  <conditionalFormatting sqref="N309:N311">
    <cfRule type="containsBlanks" dxfId="711" priority="712">
      <formula>LEN(TRIM(N309))=0</formula>
    </cfRule>
  </conditionalFormatting>
  <conditionalFormatting sqref="N309:N311">
    <cfRule type="containsBlanks" dxfId="710" priority="711">
      <formula>LEN(TRIM(N309))=0</formula>
    </cfRule>
  </conditionalFormatting>
  <conditionalFormatting sqref="A309:B311">
    <cfRule type="containsBlanks" dxfId="709" priority="710">
      <formula>LEN(TRIM(A309))=0</formula>
    </cfRule>
  </conditionalFormatting>
  <conditionalFormatting sqref="C309:C311">
    <cfRule type="containsBlanks" dxfId="708" priority="709">
      <formula>LEN(TRIM(C309))=0</formula>
    </cfRule>
  </conditionalFormatting>
  <conditionalFormatting sqref="C309:C311">
    <cfRule type="containsBlanks" dxfId="707" priority="708">
      <formula>LEN(TRIM(C309))=0</formula>
    </cfRule>
  </conditionalFormatting>
  <conditionalFormatting sqref="E309:E311">
    <cfRule type="containsBlanks" dxfId="706" priority="707">
      <formula>LEN(TRIM(E309))=0</formula>
    </cfRule>
  </conditionalFormatting>
  <conditionalFormatting sqref="H325:H326 E325:E326 L325:L326 J325:J326 J330 L330 H330 E332 L332 J332 J334 L334 E334">
    <cfRule type="containsBlanks" dxfId="705" priority="706">
      <formula>LEN(TRIM(E325))=0</formula>
    </cfRule>
  </conditionalFormatting>
  <conditionalFormatting sqref="H325:H326 E325:E326 L325:L326 J325:J326 J330 L330 H330 E332 L332 J332 J334 L334 E334">
    <cfRule type="containsBlanks" dxfId="704" priority="705">
      <formula>LEN(TRIM(E325))=0</formula>
    </cfRule>
  </conditionalFormatting>
  <conditionalFormatting sqref="A325:B327">
    <cfRule type="containsBlanks" dxfId="703" priority="704">
      <formula>LEN(TRIM(A325))=0</formula>
    </cfRule>
  </conditionalFormatting>
  <conditionalFormatting sqref="G325:G326 G330">
    <cfRule type="containsBlanks" dxfId="702" priority="703">
      <formula>LEN(TRIM(G325))=0</formula>
    </cfRule>
  </conditionalFormatting>
  <conditionalFormatting sqref="O325:R326 O330:R330 O332:P332 O334:P334">
    <cfRule type="containsBlanks" dxfId="701" priority="702">
      <formula>LEN(TRIM(O325))=0</formula>
    </cfRule>
  </conditionalFormatting>
  <conditionalFormatting sqref="O325:R326 O330:R330 O332:P332 O334:P334">
    <cfRule type="containsBlanks" dxfId="700" priority="701">
      <formula>LEN(TRIM(O325))=0</formula>
    </cfRule>
  </conditionalFormatting>
  <conditionalFormatting sqref="N325:N326 N330 N332 N334">
    <cfRule type="containsBlanks" dxfId="699" priority="700">
      <formula>LEN(TRIM(N325))=0</formula>
    </cfRule>
  </conditionalFormatting>
  <conditionalFormatting sqref="N325:N326 N330 N332 N334">
    <cfRule type="containsBlanks" dxfId="698" priority="699">
      <formula>LEN(TRIM(N325))=0</formula>
    </cfRule>
  </conditionalFormatting>
  <conditionalFormatting sqref="A325:B327">
    <cfRule type="containsBlanks" dxfId="697" priority="698">
      <formula>LEN(TRIM(A325))=0</formula>
    </cfRule>
  </conditionalFormatting>
  <conditionalFormatting sqref="C325:C327">
    <cfRule type="containsBlanks" dxfId="696" priority="697">
      <formula>LEN(TRIM(C325))=0</formula>
    </cfRule>
  </conditionalFormatting>
  <conditionalFormatting sqref="C325:C327">
    <cfRule type="containsBlanks" dxfId="695" priority="696">
      <formula>LEN(TRIM(C325))=0</formula>
    </cfRule>
  </conditionalFormatting>
  <conditionalFormatting sqref="E325:E326 E332 E334">
    <cfRule type="containsBlanks" dxfId="694" priority="695">
      <formula>LEN(TRIM(E325))=0</formula>
    </cfRule>
  </conditionalFormatting>
  <conditionalFormatting sqref="A339:B339">
    <cfRule type="containsBlanks" dxfId="693" priority="694">
      <formula>LEN(TRIM(A339))=0</formula>
    </cfRule>
  </conditionalFormatting>
  <conditionalFormatting sqref="A339:B339">
    <cfRule type="containsBlanks" dxfId="692" priority="693">
      <formula>LEN(TRIM(A339))=0</formula>
    </cfRule>
  </conditionalFormatting>
  <conditionalFormatting sqref="C339">
    <cfRule type="containsBlanks" dxfId="691" priority="692">
      <formula>LEN(TRIM(C339))=0</formula>
    </cfRule>
  </conditionalFormatting>
  <conditionalFormatting sqref="C339">
    <cfRule type="containsBlanks" dxfId="690" priority="691">
      <formula>LEN(TRIM(C339))=0</formula>
    </cfRule>
  </conditionalFormatting>
  <conditionalFormatting sqref="H345:H346 E345:E346 L345:L346 J345:J346">
    <cfRule type="containsBlanks" dxfId="689" priority="690">
      <formula>LEN(TRIM(E345))=0</formula>
    </cfRule>
  </conditionalFormatting>
  <conditionalFormatting sqref="H345:H346 E345:E346 L345:L346 J345:J346">
    <cfRule type="containsBlanks" dxfId="688" priority="689">
      <formula>LEN(TRIM(E345))=0</formula>
    </cfRule>
  </conditionalFormatting>
  <conditionalFormatting sqref="A344:B344 A346:B347 A345">
    <cfRule type="containsBlanks" dxfId="687" priority="688">
      <formula>LEN(TRIM(A344))=0</formula>
    </cfRule>
  </conditionalFormatting>
  <conditionalFormatting sqref="G345:G346">
    <cfRule type="containsBlanks" dxfId="686" priority="687">
      <formula>LEN(TRIM(G345))=0</formula>
    </cfRule>
  </conditionalFormatting>
  <conditionalFormatting sqref="O345:R346">
    <cfRule type="containsBlanks" dxfId="685" priority="686">
      <formula>LEN(TRIM(O345))=0</formula>
    </cfRule>
  </conditionalFormatting>
  <conditionalFormatting sqref="O345:R346">
    <cfRule type="containsBlanks" dxfId="684" priority="685">
      <formula>LEN(TRIM(O345))=0</formula>
    </cfRule>
  </conditionalFormatting>
  <conditionalFormatting sqref="N345:N346">
    <cfRule type="containsBlanks" dxfId="683" priority="684">
      <formula>LEN(TRIM(N345))=0</formula>
    </cfRule>
  </conditionalFormatting>
  <conditionalFormatting sqref="N345:N346">
    <cfRule type="containsBlanks" dxfId="682" priority="683">
      <formula>LEN(TRIM(N345))=0</formula>
    </cfRule>
  </conditionalFormatting>
  <conditionalFormatting sqref="A344:B344 A346:B347 A345">
    <cfRule type="containsBlanks" dxfId="681" priority="682">
      <formula>LEN(TRIM(A344))=0</formula>
    </cfRule>
  </conditionalFormatting>
  <conditionalFormatting sqref="C344:C347">
    <cfRule type="containsBlanks" dxfId="680" priority="681">
      <formula>LEN(TRIM(C344))=0</formula>
    </cfRule>
  </conditionalFormatting>
  <conditionalFormatting sqref="C344:C347">
    <cfRule type="containsBlanks" dxfId="679" priority="680">
      <formula>LEN(TRIM(C344))=0</formula>
    </cfRule>
  </conditionalFormatting>
  <conditionalFormatting sqref="E345:E346">
    <cfRule type="containsBlanks" dxfId="678" priority="679">
      <formula>LEN(TRIM(E345))=0</formula>
    </cfRule>
  </conditionalFormatting>
  <conditionalFormatting sqref="H364:H365 E364:E365 L364:L365 J364:J365">
    <cfRule type="containsBlanks" dxfId="677" priority="678">
      <formula>LEN(TRIM(E364))=0</formula>
    </cfRule>
  </conditionalFormatting>
  <conditionalFormatting sqref="H364:H365 E364:E365 L364:L365 J364:J365">
    <cfRule type="containsBlanks" dxfId="676" priority="677">
      <formula>LEN(TRIM(E364))=0</formula>
    </cfRule>
  </conditionalFormatting>
  <conditionalFormatting sqref="A364:B367">
    <cfRule type="containsBlanks" dxfId="675" priority="676">
      <formula>LEN(TRIM(A364))=0</formula>
    </cfRule>
  </conditionalFormatting>
  <conditionalFormatting sqref="G364:G365">
    <cfRule type="containsBlanks" dxfId="674" priority="675">
      <formula>LEN(TRIM(G364))=0</formula>
    </cfRule>
  </conditionalFormatting>
  <conditionalFormatting sqref="O364:R365">
    <cfRule type="containsBlanks" dxfId="673" priority="674">
      <formula>LEN(TRIM(O364))=0</formula>
    </cfRule>
  </conditionalFormatting>
  <conditionalFormatting sqref="O364:R365">
    <cfRule type="containsBlanks" dxfId="672" priority="673">
      <formula>LEN(TRIM(O364))=0</formula>
    </cfRule>
  </conditionalFormatting>
  <conditionalFormatting sqref="N364:N365">
    <cfRule type="containsBlanks" dxfId="671" priority="672">
      <formula>LEN(TRIM(N364))=0</formula>
    </cfRule>
  </conditionalFormatting>
  <conditionalFormatting sqref="N364:N365">
    <cfRule type="containsBlanks" dxfId="670" priority="671">
      <formula>LEN(TRIM(N364))=0</formula>
    </cfRule>
  </conditionalFormatting>
  <conditionalFormatting sqref="A364:B367">
    <cfRule type="containsBlanks" dxfId="669" priority="670">
      <formula>LEN(TRIM(A364))=0</formula>
    </cfRule>
  </conditionalFormatting>
  <conditionalFormatting sqref="C364:C367">
    <cfRule type="containsBlanks" dxfId="668" priority="669">
      <formula>LEN(TRIM(C364))=0</formula>
    </cfRule>
  </conditionalFormatting>
  <conditionalFormatting sqref="C364:C367">
    <cfRule type="containsBlanks" dxfId="667" priority="668">
      <formula>LEN(TRIM(C364))=0</formula>
    </cfRule>
  </conditionalFormatting>
  <conditionalFormatting sqref="E364:E365">
    <cfRule type="containsBlanks" dxfId="666" priority="667">
      <formula>LEN(TRIM(E364))=0</formula>
    </cfRule>
  </conditionalFormatting>
  <conditionalFormatting sqref="L376:L377 H377 E376:E377 J376:J377">
    <cfRule type="containsBlanks" dxfId="665" priority="666">
      <formula>LEN(TRIM(E376))=0</formula>
    </cfRule>
  </conditionalFormatting>
  <conditionalFormatting sqref="L376:L377 H377 E376:E377 J376:J377">
    <cfRule type="containsBlanks" dxfId="664" priority="665">
      <formula>LEN(TRIM(E376))=0</formula>
    </cfRule>
  </conditionalFormatting>
  <conditionalFormatting sqref="A375:B375 A377:B377">
    <cfRule type="containsBlanks" dxfId="663" priority="664">
      <formula>LEN(TRIM(A375))=0</formula>
    </cfRule>
  </conditionalFormatting>
  <conditionalFormatting sqref="D375:D377">
    <cfRule type="containsBlanks" dxfId="662" priority="663">
      <formula>LEN(TRIM(D375))=0</formula>
    </cfRule>
  </conditionalFormatting>
  <conditionalFormatting sqref="G376:G377">
    <cfRule type="containsBlanks" dxfId="661" priority="662">
      <formula>LEN(TRIM(G376))=0</formula>
    </cfRule>
  </conditionalFormatting>
  <conditionalFormatting sqref="O377:R377 P376:R376">
    <cfRule type="containsBlanks" dxfId="660" priority="661">
      <formula>LEN(TRIM(O376))=0</formula>
    </cfRule>
  </conditionalFormatting>
  <conditionalFormatting sqref="O377:R377 P376:R376">
    <cfRule type="containsBlanks" dxfId="659" priority="660">
      <formula>LEN(TRIM(O376))=0</formula>
    </cfRule>
  </conditionalFormatting>
  <conditionalFormatting sqref="N376:N377">
    <cfRule type="containsBlanks" dxfId="658" priority="659">
      <formula>LEN(TRIM(N376))=0</formula>
    </cfRule>
  </conditionalFormatting>
  <conditionalFormatting sqref="N376:N377">
    <cfRule type="containsBlanks" dxfId="657" priority="658">
      <formula>LEN(TRIM(N376))=0</formula>
    </cfRule>
  </conditionalFormatting>
  <conditionalFormatting sqref="A375:B375 A377:B377">
    <cfRule type="containsBlanks" dxfId="656" priority="657">
      <formula>LEN(TRIM(A375))=0</formula>
    </cfRule>
  </conditionalFormatting>
  <conditionalFormatting sqref="C375 C377">
    <cfRule type="containsBlanks" dxfId="655" priority="656">
      <formula>LEN(TRIM(C375))=0</formula>
    </cfRule>
  </conditionalFormatting>
  <conditionalFormatting sqref="E376:E377">
    <cfRule type="containsBlanks" dxfId="654" priority="655">
      <formula>LEN(TRIM(E376))=0</formula>
    </cfRule>
  </conditionalFormatting>
  <conditionalFormatting sqref="J379 L379 H379 E379">
    <cfRule type="containsBlanks" dxfId="653" priority="654">
      <formula>LEN(TRIM(E379))=0</formula>
    </cfRule>
  </conditionalFormatting>
  <conditionalFormatting sqref="J379 L379 H379 E379">
    <cfRule type="containsBlanks" dxfId="652" priority="653">
      <formula>LEN(TRIM(E379))=0</formula>
    </cfRule>
  </conditionalFormatting>
  <conditionalFormatting sqref="A379:B380">
    <cfRule type="containsBlanks" dxfId="651" priority="652">
      <formula>LEN(TRIM(A379))=0</formula>
    </cfRule>
  </conditionalFormatting>
  <conditionalFormatting sqref="D379:D380 E380:R380">
    <cfRule type="containsBlanks" dxfId="650" priority="651">
      <formula>LEN(TRIM(D379))=0</formula>
    </cfRule>
  </conditionalFormatting>
  <conditionalFormatting sqref="G379">
    <cfRule type="containsBlanks" dxfId="649" priority="650">
      <formula>LEN(TRIM(G379))=0</formula>
    </cfRule>
  </conditionalFormatting>
  <conditionalFormatting sqref="O379:R379">
    <cfRule type="containsBlanks" dxfId="648" priority="649">
      <formula>LEN(TRIM(O379))=0</formula>
    </cfRule>
  </conditionalFormatting>
  <conditionalFormatting sqref="O379:R379">
    <cfRule type="containsBlanks" dxfId="647" priority="648">
      <formula>LEN(TRIM(O379))=0</formula>
    </cfRule>
  </conditionalFormatting>
  <conditionalFormatting sqref="N379">
    <cfRule type="containsBlanks" dxfId="646" priority="647">
      <formula>LEN(TRIM(N379))=0</formula>
    </cfRule>
  </conditionalFormatting>
  <conditionalFormatting sqref="N379">
    <cfRule type="containsBlanks" dxfId="645" priority="646">
      <formula>LEN(TRIM(N379))=0</formula>
    </cfRule>
  </conditionalFormatting>
  <conditionalFormatting sqref="A379:B380">
    <cfRule type="containsBlanks" dxfId="644" priority="645">
      <formula>LEN(TRIM(A379))=0</formula>
    </cfRule>
  </conditionalFormatting>
  <conditionalFormatting sqref="C379:C380">
    <cfRule type="containsBlanks" dxfId="643" priority="644">
      <formula>LEN(TRIM(C379))=0</formula>
    </cfRule>
  </conditionalFormatting>
  <conditionalFormatting sqref="E379">
    <cfRule type="containsBlanks" dxfId="642" priority="643">
      <formula>LEN(TRIM(E379))=0</formula>
    </cfRule>
  </conditionalFormatting>
  <conditionalFormatting sqref="J429:J430 L429:L430 H429:H430 E429:E430">
    <cfRule type="containsBlanks" dxfId="641" priority="642">
      <formula>LEN(TRIM(E429))=0</formula>
    </cfRule>
  </conditionalFormatting>
  <conditionalFormatting sqref="J429:J430 L429:L430 H429:H430 E429:E430">
    <cfRule type="containsBlanks" dxfId="640" priority="641">
      <formula>LEN(TRIM(E429))=0</formula>
    </cfRule>
  </conditionalFormatting>
  <conditionalFormatting sqref="A429:B430">
    <cfRule type="containsBlanks" dxfId="639" priority="640">
      <formula>LEN(TRIM(A429))=0</formula>
    </cfRule>
  </conditionalFormatting>
  <conditionalFormatting sqref="D429:D430">
    <cfRule type="containsBlanks" dxfId="638" priority="639">
      <formula>LEN(TRIM(D429))=0</formula>
    </cfRule>
  </conditionalFormatting>
  <conditionalFormatting sqref="G429:G430">
    <cfRule type="containsBlanks" dxfId="637" priority="638">
      <formula>LEN(TRIM(G429))=0</formula>
    </cfRule>
  </conditionalFormatting>
  <conditionalFormatting sqref="O429:R430">
    <cfRule type="containsBlanks" dxfId="636" priority="637">
      <formula>LEN(TRIM(O429))=0</formula>
    </cfRule>
  </conditionalFormatting>
  <conditionalFormatting sqref="O429:R430">
    <cfRule type="containsBlanks" dxfId="635" priority="636">
      <formula>LEN(TRIM(O429))=0</formula>
    </cfRule>
  </conditionalFormatting>
  <conditionalFormatting sqref="N429:N430">
    <cfRule type="containsBlanks" dxfId="634" priority="635">
      <formula>LEN(TRIM(N429))=0</formula>
    </cfRule>
  </conditionalFormatting>
  <conditionalFormatting sqref="N429:N430">
    <cfRule type="containsBlanks" dxfId="633" priority="634">
      <formula>LEN(TRIM(N429))=0</formula>
    </cfRule>
  </conditionalFormatting>
  <conditionalFormatting sqref="A429:B430">
    <cfRule type="containsBlanks" dxfId="632" priority="633">
      <formula>LEN(TRIM(A429))=0</formula>
    </cfRule>
  </conditionalFormatting>
  <conditionalFormatting sqref="C429:C430">
    <cfRule type="containsBlanks" dxfId="631" priority="632">
      <formula>LEN(TRIM(C429))=0</formula>
    </cfRule>
  </conditionalFormatting>
  <conditionalFormatting sqref="E429:E430">
    <cfRule type="containsBlanks" dxfId="630" priority="631">
      <formula>LEN(TRIM(E429))=0</formula>
    </cfRule>
  </conditionalFormatting>
  <conditionalFormatting sqref="A431:B431">
    <cfRule type="containsBlanks" dxfId="629" priority="630">
      <formula>LEN(TRIM(A431))=0</formula>
    </cfRule>
  </conditionalFormatting>
  <conditionalFormatting sqref="A431:B431">
    <cfRule type="containsBlanks" dxfId="628" priority="629">
      <formula>LEN(TRIM(A431))=0</formula>
    </cfRule>
  </conditionalFormatting>
  <conditionalFormatting sqref="C431">
    <cfRule type="containsBlanks" dxfId="627" priority="628">
      <formula>LEN(TRIM(C431))=0</formula>
    </cfRule>
  </conditionalFormatting>
  <conditionalFormatting sqref="J432 L432 H432 E432">
    <cfRule type="containsBlanks" dxfId="626" priority="627">
      <formula>LEN(TRIM(E432))=0</formula>
    </cfRule>
  </conditionalFormatting>
  <conditionalFormatting sqref="J432 L432 H432 E432">
    <cfRule type="containsBlanks" dxfId="625" priority="626">
      <formula>LEN(TRIM(E432))=0</formula>
    </cfRule>
  </conditionalFormatting>
  <conditionalFormatting sqref="G432">
    <cfRule type="containsBlanks" dxfId="624" priority="625">
      <formula>LEN(TRIM(G432))=0</formula>
    </cfRule>
  </conditionalFormatting>
  <conditionalFormatting sqref="O432:R432">
    <cfRule type="containsBlanks" dxfId="623" priority="624">
      <formula>LEN(TRIM(O432))=0</formula>
    </cfRule>
  </conditionalFormatting>
  <conditionalFormatting sqref="O432:R432">
    <cfRule type="containsBlanks" dxfId="622" priority="623">
      <formula>LEN(TRIM(O432))=0</formula>
    </cfRule>
  </conditionalFormatting>
  <conditionalFormatting sqref="N432">
    <cfRule type="containsBlanks" dxfId="621" priority="622">
      <formula>LEN(TRIM(N432))=0</formula>
    </cfRule>
  </conditionalFormatting>
  <conditionalFormatting sqref="N432">
    <cfRule type="containsBlanks" dxfId="620" priority="621">
      <formula>LEN(TRIM(N432))=0</formula>
    </cfRule>
  </conditionalFormatting>
  <conditionalFormatting sqref="E432">
    <cfRule type="containsBlanks" dxfId="619" priority="620">
      <formula>LEN(TRIM(E432))=0</formula>
    </cfRule>
  </conditionalFormatting>
  <conditionalFormatting sqref="J438 L438 H438 E438">
    <cfRule type="containsBlanks" dxfId="618" priority="619">
      <formula>LEN(TRIM(E438))=0</formula>
    </cfRule>
  </conditionalFormatting>
  <conditionalFormatting sqref="J438 L438 H438 E438">
    <cfRule type="containsBlanks" dxfId="617" priority="618">
      <formula>LEN(TRIM(E438))=0</formula>
    </cfRule>
  </conditionalFormatting>
  <conditionalFormatting sqref="A438:B439">
    <cfRule type="containsBlanks" dxfId="616" priority="617">
      <formula>LEN(TRIM(A438))=0</formula>
    </cfRule>
  </conditionalFormatting>
  <conditionalFormatting sqref="D438:D439">
    <cfRule type="containsBlanks" dxfId="615" priority="616">
      <formula>LEN(TRIM(D438))=0</formula>
    </cfRule>
  </conditionalFormatting>
  <conditionalFormatting sqref="G438">
    <cfRule type="containsBlanks" dxfId="614" priority="615">
      <formula>LEN(TRIM(G438))=0</formula>
    </cfRule>
  </conditionalFormatting>
  <conditionalFormatting sqref="O438:R438">
    <cfRule type="containsBlanks" dxfId="613" priority="614">
      <formula>LEN(TRIM(O438))=0</formula>
    </cfRule>
  </conditionalFormatting>
  <conditionalFormatting sqref="O438:R438">
    <cfRule type="containsBlanks" dxfId="612" priority="613">
      <formula>LEN(TRIM(O438))=0</formula>
    </cfRule>
  </conditionalFormatting>
  <conditionalFormatting sqref="N438">
    <cfRule type="containsBlanks" dxfId="611" priority="612">
      <formula>LEN(TRIM(N438))=0</formula>
    </cfRule>
  </conditionalFormatting>
  <conditionalFormatting sqref="N438">
    <cfRule type="containsBlanks" dxfId="610" priority="611">
      <formula>LEN(TRIM(N438))=0</formula>
    </cfRule>
  </conditionalFormatting>
  <conditionalFormatting sqref="A438:B439">
    <cfRule type="containsBlanks" dxfId="609" priority="610">
      <formula>LEN(TRIM(A438))=0</formula>
    </cfRule>
  </conditionalFormatting>
  <conditionalFormatting sqref="C438:C439">
    <cfRule type="containsBlanks" dxfId="608" priority="609">
      <formula>LEN(TRIM(C438))=0</formula>
    </cfRule>
  </conditionalFormatting>
  <conditionalFormatting sqref="E438">
    <cfRule type="containsBlanks" dxfId="607" priority="608">
      <formula>LEN(TRIM(E438))=0</formula>
    </cfRule>
  </conditionalFormatting>
  <conditionalFormatting sqref="A481:B481">
    <cfRule type="containsBlanks" dxfId="606" priority="607">
      <formula>LEN(TRIM(A481))=0</formula>
    </cfRule>
  </conditionalFormatting>
  <conditionalFormatting sqref="A481:B481">
    <cfRule type="containsBlanks" dxfId="605" priority="606">
      <formula>LEN(TRIM(A481))=0</formula>
    </cfRule>
  </conditionalFormatting>
  <conditionalFormatting sqref="C481">
    <cfRule type="containsBlanks" dxfId="604" priority="605">
      <formula>LEN(TRIM(C481))=0</formula>
    </cfRule>
  </conditionalFormatting>
  <conditionalFormatting sqref="J517 L517 H517 E517">
    <cfRule type="containsBlanks" dxfId="603" priority="604">
      <formula>LEN(TRIM(E517))=0</formula>
    </cfRule>
  </conditionalFormatting>
  <conditionalFormatting sqref="J517 L517 H517 E517">
    <cfRule type="containsBlanks" dxfId="602" priority="603">
      <formula>LEN(TRIM(E517))=0</formula>
    </cfRule>
  </conditionalFormatting>
  <conditionalFormatting sqref="A517:B517">
    <cfRule type="containsBlanks" dxfId="601" priority="602">
      <formula>LEN(TRIM(A517))=0</formula>
    </cfRule>
  </conditionalFormatting>
  <conditionalFormatting sqref="D517">
    <cfRule type="containsBlanks" dxfId="600" priority="601">
      <formula>LEN(TRIM(D517))=0</formula>
    </cfRule>
  </conditionalFormatting>
  <conditionalFormatting sqref="G517">
    <cfRule type="containsBlanks" dxfId="599" priority="600">
      <formula>LEN(TRIM(G517))=0</formula>
    </cfRule>
  </conditionalFormatting>
  <conditionalFormatting sqref="O517:R517">
    <cfRule type="containsBlanks" dxfId="598" priority="599">
      <formula>LEN(TRIM(O517))=0</formula>
    </cfRule>
  </conditionalFormatting>
  <conditionalFormatting sqref="O517:R517">
    <cfRule type="containsBlanks" dxfId="597" priority="598">
      <formula>LEN(TRIM(O517))=0</formula>
    </cfRule>
  </conditionalFormatting>
  <conditionalFormatting sqref="N517">
    <cfRule type="containsBlanks" dxfId="596" priority="597">
      <formula>LEN(TRIM(N517))=0</formula>
    </cfRule>
  </conditionalFormatting>
  <conditionalFormatting sqref="N517">
    <cfRule type="containsBlanks" dxfId="595" priority="596">
      <formula>LEN(TRIM(N517))=0</formula>
    </cfRule>
  </conditionalFormatting>
  <conditionalFormatting sqref="A517:B517">
    <cfRule type="containsBlanks" dxfId="594" priority="595">
      <formula>LEN(TRIM(A517))=0</formula>
    </cfRule>
  </conditionalFormatting>
  <conditionalFormatting sqref="C517">
    <cfRule type="containsBlanks" dxfId="593" priority="594">
      <formula>LEN(TRIM(C517))=0</formula>
    </cfRule>
  </conditionalFormatting>
  <conditionalFormatting sqref="E517">
    <cfRule type="containsBlanks" dxfId="592" priority="593">
      <formula>LEN(TRIM(E517))=0</formula>
    </cfRule>
  </conditionalFormatting>
  <conditionalFormatting sqref="J518:J520 L518:L520 H518:H520 E518:E520">
    <cfRule type="containsBlanks" dxfId="591" priority="592">
      <formula>LEN(TRIM(E518))=0</formula>
    </cfRule>
  </conditionalFormatting>
  <conditionalFormatting sqref="J518:J520 L518:L520 H518:H520 E518:E520">
    <cfRule type="containsBlanks" dxfId="590" priority="591">
      <formula>LEN(TRIM(E518))=0</formula>
    </cfRule>
  </conditionalFormatting>
  <conditionalFormatting sqref="A518:B520">
    <cfRule type="containsBlanks" dxfId="589" priority="590">
      <formula>LEN(TRIM(A518))=0</formula>
    </cfRule>
  </conditionalFormatting>
  <conditionalFormatting sqref="D518:D520">
    <cfRule type="containsBlanks" dxfId="588" priority="589">
      <formula>LEN(TRIM(D518))=0</formula>
    </cfRule>
  </conditionalFormatting>
  <conditionalFormatting sqref="G518:G520">
    <cfRule type="containsBlanks" dxfId="587" priority="588">
      <formula>LEN(TRIM(G518))=0</formula>
    </cfRule>
  </conditionalFormatting>
  <conditionalFormatting sqref="O518:R520">
    <cfRule type="containsBlanks" dxfId="586" priority="587">
      <formula>LEN(TRIM(O518))=0</formula>
    </cfRule>
  </conditionalFormatting>
  <conditionalFormatting sqref="O518:R520">
    <cfRule type="containsBlanks" dxfId="585" priority="586">
      <formula>LEN(TRIM(O518))=0</formula>
    </cfRule>
  </conditionalFormatting>
  <conditionalFormatting sqref="N518:N520">
    <cfRule type="containsBlanks" dxfId="584" priority="585">
      <formula>LEN(TRIM(N518))=0</formula>
    </cfRule>
  </conditionalFormatting>
  <conditionalFormatting sqref="N518:N520">
    <cfRule type="containsBlanks" dxfId="583" priority="584">
      <formula>LEN(TRIM(N518))=0</formula>
    </cfRule>
  </conditionalFormatting>
  <conditionalFormatting sqref="A518:B520">
    <cfRule type="containsBlanks" dxfId="582" priority="583">
      <formula>LEN(TRIM(A518))=0</formula>
    </cfRule>
  </conditionalFormatting>
  <conditionalFormatting sqref="C518:C520">
    <cfRule type="containsBlanks" dxfId="581" priority="582">
      <formula>LEN(TRIM(C518))=0</formula>
    </cfRule>
  </conditionalFormatting>
  <conditionalFormatting sqref="E518:E520">
    <cfRule type="containsBlanks" dxfId="580" priority="581">
      <formula>LEN(TRIM(E518))=0</formula>
    </cfRule>
  </conditionalFormatting>
  <conditionalFormatting sqref="A600:B601">
    <cfRule type="containsBlanks" dxfId="579" priority="580">
      <formula>LEN(TRIM(A600))=0</formula>
    </cfRule>
  </conditionalFormatting>
  <conditionalFormatting sqref="L600:L601 J600:J601 H600:H601 E600:E601">
    <cfRule type="containsBlanks" dxfId="578" priority="579">
      <formula>LEN(TRIM(E600))=0</formula>
    </cfRule>
  </conditionalFormatting>
  <conditionalFormatting sqref="L600:L601 J600:J601">
    <cfRule type="containsBlanks" dxfId="577" priority="578">
      <formula>LEN(TRIM(J600))=0</formula>
    </cfRule>
  </conditionalFormatting>
  <conditionalFormatting sqref="O600:R601">
    <cfRule type="containsBlanks" dxfId="576" priority="577">
      <formula>LEN(TRIM(O600))=0</formula>
    </cfRule>
  </conditionalFormatting>
  <conditionalFormatting sqref="O600:R601">
    <cfRule type="containsBlanks" dxfId="575" priority="576">
      <formula>LEN(TRIM(O600))=0</formula>
    </cfRule>
  </conditionalFormatting>
  <conditionalFormatting sqref="N600:N601">
    <cfRule type="containsBlanks" dxfId="574" priority="575">
      <formula>LEN(TRIM(N600))=0</formula>
    </cfRule>
  </conditionalFormatting>
  <conditionalFormatting sqref="N600:N601">
    <cfRule type="containsBlanks" dxfId="573" priority="574">
      <formula>LEN(TRIM(N600))=0</formula>
    </cfRule>
  </conditionalFormatting>
  <conditionalFormatting sqref="A600:B601">
    <cfRule type="containsBlanks" dxfId="572" priority="573">
      <formula>LEN(TRIM(A600))=0</formula>
    </cfRule>
  </conditionalFormatting>
  <conditionalFormatting sqref="C600:C601">
    <cfRule type="containsBlanks" dxfId="571" priority="572">
      <formula>LEN(TRIM(C600))=0</formula>
    </cfRule>
  </conditionalFormatting>
  <conditionalFormatting sqref="A611:B611">
    <cfRule type="containsBlanks" dxfId="570" priority="571">
      <formula>LEN(TRIM(A611))=0</formula>
    </cfRule>
  </conditionalFormatting>
  <conditionalFormatting sqref="J611 L611">
    <cfRule type="containsBlanks" dxfId="569" priority="570">
      <formula>LEN(TRIM(J611))=0</formula>
    </cfRule>
  </conditionalFormatting>
  <conditionalFormatting sqref="O611:R611">
    <cfRule type="containsBlanks" dxfId="568" priority="569">
      <formula>LEN(TRIM(O611))=0</formula>
    </cfRule>
  </conditionalFormatting>
  <conditionalFormatting sqref="N611">
    <cfRule type="containsBlanks" dxfId="567" priority="568">
      <formula>LEN(TRIM(N611))=0</formula>
    </cfRule>
  </conditionalFormatting>
  <conditionalFormatting sqref="A611:B611">
    <cfRule type="containsBlanks" dxfId="566" priority="567">
      <formula>LEN(TRIM(A611))=0</formula>
    </cfRule>
  </conditionalFormatting>
  <conditionalFormatting sqref="C611">
    <cfRule type="containsBlanks" dxfId="565" priority="566">
      <formula>LEN(TRIM(C611))=0</formula>
    </cfRule>
  </conditionalFormatting>
  <conditionalFormatting sqref="A614:B614">
    <cfRule type="containsBlanks" dxfId="564" priority="565">
      <formula>LEN(TRIM(A614))=0</formula>
    </cfRule>
  </conditionalFormatting>
  <conditionalFormatting sqref="A614:B614">
    <cfRule type="containsBlanks" dxfId="563" priority="564">
      <formula>LEN(TRIM(A614))=0</formula>
    </cfRule>
  </conditionalFormatting>
  <conditionalFormatting sqref="C614">
    <cfRule type="containsBlanks" dxfId="562" priority="563">
      <formula>LEN(TRIM(C614))=0</formula>
    </cfRule>
  </conditionalFormatting>
  <conditionalFormatting sqref="A615:B617">
    <cfRule type="containsBlanks" dxfId="561" priority="562">
      <formula>LEN(TRIM(A615))=0</formula>
    </cfRule>
  </conditionalFormatting>
  <conditionalFormatting sqref="J615:J617 L615:L617">
    <cfRule type="containsBlanks" dxfId="560" priority="561">
      <formula>LEN(TRIM(J615))=0</formula>
    </cfRule>
  </conditionalFormatting>
  <conditionalFormatting sqref="O615:R617">
    <cfRule type="containsBlanks" dxfId="559" priority="560">
      <formula>LEN(TRIM(O615))=0</formula>
    </cfRule>
  </conditionalFormatting>
  <conditionalFormatting sqref="N615:N617">
    <cfRule type="containsBlanks" dxfId="558" priority="559">
      <formula>LEN(TRIM(N615))=0</formula>
    </cfRule>
  </conditionalFormatting>
  <conditionalFormatting sqref="A615:B617">
    <cfRule type="containsBlanks" dxfId="557" priority="558">
      <formula>LEN(TRIM(A615))=0</formula>
    </cfRule>
  </conditionalFormatting>
  <conditionalFormatting sqref="C615:C617">
    <cfRule type="containsBlanks" dxfId="556" priority="557">
      <formula>LEN(TRIM(C615))=0</formula>
    </cfRule>
  </conditionalFormatting>
  <conditionalFormatting sqref="B19">
    <cfRule type="containsBlanks" dxfId="555" priority="556">
      <formula>LEN(TRIM(B19))=0</formula>
    </cfRule>
  </conditionalFormatting>
  <conditionalFormatting sqref="E62:E63 O63">
    <cfRule type="containsBlanks" dxfId="554" priority="555">
      <formula>LEN(TRIM(E62))=0</formula>
    </cfRule>
  </conditionalFormatting>
  <conditionalFormatting sqref="E62:E63">
    <cfRule type="containsBlanks" dxfId="553" priority="554">
      <formula>LEN(TRIM(E62))=0</formula>
    </cfRule>
  </conditionalFormatting>
  <conditionalFormatting sqref="O63">
    <cfRule type="containsBlanks" dxfId="552" priority="553">
      <formula>LEN(TRIM(O63))=0</formula>
    </cfRule>
  </conditionalFormatting>
  <conditionalFormatting sqref="O63">
    <cfRule type="containsBlanks" dxfId="551" priority="552">
      <formula>LEN(TRIM(O63))=0</formula>
    </cfRule>
  </conditionalFormatting>
  <conditionalFormatting sqref="H187:H189">
    <cfRule type="containsBlanks" dxfId="550" priority="551">
      <formula>LEN(TRIM(H187))=0</formula>
    </cfRule>
  </conditionalFormatting>
  <conditionalFormatting sqref="H187:H189">
    <cfRule type="containsBlanks" dxfId="549" priority="550">
      <formula>LEN(TRIM(H187))=0</formula>
    </cfRule>
  </conditionalFormatting>
  <conditionalFormatting sqref="E187">
    <cfRule type="containsBlanks" dxfId="548" priority="549">
      <formula>LEN(TRIM(E187))=0</formula>
    </cfRule>
  </conditionalFormatting>
  <conditionalFormatting sqref="E187">
    <cfRule type="containsBlanks" dxfId="547" priority="548">
      <formula>LEN(TRIM(E187))=0</formula>
    </cfRule>
  </conditionalFormatting>
  <conditionalFormatting sqref="A187:B189">
    <cfRule type="containsBlanks" dxfId="546" priority="547">
      <formula>LEN(TRIM(A187))=0</formula>
    </cfRule>
  </conditionalFormatting>
  <conditionalFormatting sqref="D187">
    <cfRule type="containsBlanks" dxfId="545" priority="546">
      <formula>LEN(TRIM(D187))=0</formula>
    </cfRule>
  </conditionalFormatting>
  <conditionalFormatting sqref="G187">
    <cfRule type="containsBlanks" dxfId="544" priority="545">
      <formula>LEN(TRIM(G187))=0</formula>
    </cfRule>
  </conditionalFormatting>
  <conditionalFormatting sqref="O187:P189">
    <cfRule type="containsBlanks" dxfId="543" priority="544">
      <formula>LEN(TRIM(O187))=0</formula>
    </cfRule>
  </conditionalFormatting>
  <conditionalFormatting sqref="O187:P189">
    <cfRule type="containsBlanks" dxfId="542" priority="543">
      <formula>LEN(TRIM(O187))=0</formula>
    </cfRule>
  </conditionalFormatting>
  <conditionalFormatting sqref="J187:J189">
    <cfRule type="containsBlanks" dxfId="541" priority="542">
      <formula>LEN(TRIM(J187))=0</formula>
    </cfRule>
  </conditionalFormatting>
  <conditionalFormatting sqref="J187:J189">
    <cfRule type="containsBlanks" dxfId="540" priority="541">
      <formula>LEN(TRIM(J187))=0</formula>
    </cfRule>
  </conditionalFormatting>
  <conditionalFormatting sqref="L187:L189">
    <cfRule type="containsBlanks" dxfId="539" priority="540">
      <formula>LEN(TRIM(L187))=0</formula>
    </cfRule>
  </conditionalFormatting>
  <conditionalFormatting sqref="L187:L189">
    <cfRule type="containsBlanks" dxfId="538" priority="539">
      <formula>LEN(TRIM(L187))=0</formula>
    </cfRule>
  </conditionalFormatting>
  <conditionalFormatting sqref="N187:N189">
    <cfRule type="containsBlanks" dxfId="537" priority="538">
      <formula>LEN(TRIM(N187))=0</formula>
    </cfRule>
  </conditionalFormatting>
  <conditionalFormatting sqref="N187:N189">
    <cfRule type="containsBlanks" dxfId="536" priority="537">
      <formula>LEN(TRIM(N187))=0</formula>
    </cfRule>
  </conditionalFormatting>
  <conditionalFormatting sqref="A187:B189 J187:J189 G187 L187:L189 N187:P189">
    <cfRule type="containsBlanks" dxfId="535" priority="536">
      <formula>LEN(TRIM(A187))=0</formula>
    </cfRule>
  </conditionalFormatting>
  <conditionalFormatting sqref="C187:C189">
    <cfRule type="containsBlanks" dxfId="534" priority="535">
      <formula>LEN(TRIM(C187))=0</formula>
    </cfRule>
  </conditionalFormatting>
  <conditionalFormatting sqref="C187:C189">
    <cfRule type="containsBlanks" dxfId="533" priority="534">
      <formula>LEN(TRIM(C187))=0</formula>
    </cfRule>
  </conditionalFormatting>
  <conditionalFormatting sqref="O235:O237 D235:E237">
    <cfRule type="containsBlanks" dxfId="532" priority="533">
      <formula>LEN(TRIM(D235))=0</formula>
    </cfRule>
  </conditionalFormatting>
  <conditionalFormatting sqref="E235:E237">
    <cfRule type="containsBlanks" dxfId="531" priority="532">
      <formula>LEN(TRIM(E235))=0</formula>
    </cfRule>
  </conditionalFormatting>
  <conditionalFormatting sqref="D235:D237">
    <cfRule type="containsBlanks" dxfId="530" priority="531">
      <formula>LEN(TRIM(D235))=0</formula>
    </cfRule>
  </conditionalFormatting>
  <conditionalFormatting sqref="O235:O237">
    <cfRule type="containsBlanks" dxfId="529" priority="530">
      <formula>LEN(TRIM(O235))=0</formula>
    </cfRule>
  </conditionalFormatting>
  <conditionalFormatting sqref="O235:O237">
    <cfRule type="containsBlanks" dxfId="528" priority="529">
      <formula>LEN(TRIM(O235))=0</formula>
    </cfRule>
  </conditionalFormatting>
  <conditionalFormatting sqref="H369 E369 L369 J369 J371 L371 E371">
    <cfRule type="containsBlanks" dxfId="527" priority="526">
      <formula>LEN(TRIM(E369))=0</formula>
    </cfRule>
  </conditionalFormatting>
  <conditionalFormatting sqref="H369 E369 L369 J369 J371 L371 E371">
    <cfRule type="containsBlanks" dxfId="526" priority="525">
      <formula>LEN(TRIM(E369))=0</formula>
    </cfRule>
  </conditionalFormatting>
  <conditionalFormatting sqref="A368:B370">
    <cfRule type="containsBlanks" dxfId="525" priority="524">
      <formula>LEN(TRIM(A368))=0</formula>
    </cfRule>
  </conditionalFormatting>
  <conditionalFormatting sqref="E235:E237">
    <cfRule type="containsBlanks" dxfId="524" priority="528">
      <formula>LEN(TRIM(E235))=0</formula>
    </cfRule>
  </conditionalFormatting>
  <conditionalFormatting sqref="J369 L369 N369:R369 N371 L371 J371 P371">
    <cfRule type="containsBlanks" dxfId="523" priority="527">
      <formula>LEN(TRIM(J369))=0</formula>
    </cfRule>
  </conditionalFormatting>
  <conditionalFormatting sqref="C368:C370">
    <cfRule type="containsBlanks" dxfId="522" priority="517">
      <formula>LEN(TRIM(C368))=0</formula>
    </cfRule>
  </conditionalFormatting>
  <conditionalFormatting sqref="G369 G371">
    <cfRule type="containsBlanks" dxfId="521" priority="523">
      <formula>LEN(TRIM(G369))=0</formula>
    </cfRule>
  </conditionalFormatting>
  <conditionalFormatting sqref="O369:R369 P371">
    <cfRule type="containsBlanks" dxfId="520" priority="522">
      <formula>LEN(TRIM(O369))=0</formula>
    </cfRule>
  </conditionalFormatting>
  <conditionalFormatting sqref="O369:R369 P371">
    <cfRule type="containsBlanks" dxfId="519" priority="521">
      <formula>LEN(TRIM(O369))=0</formula>
    </cfRule>
  </conditionalFormatting>
  <conditionalFormatting sqref="N369 N371">
    <cfRule type="containsBlanks" dxfId="518" priority="520">
      <formula>LEN(TRIM(N369))=0</formula>
    </cfRule>
  </conditionalFormatting>
  <conditionalFormatting sqref="N369 N371">
    <cfRule type="containsBlanks" dxfId="517" priority="519">
      <formula>LEN(TRIM(N369))=0</formula>
    </cfRule>
  </conditionalFormatting>
  <conditionalFormatting sqref="A368:B370">
    <cfRule type="containsBlanks" dxfId="516" priority="518">
      <formula>LEN(TRIM(A368))=0</formula>
    </cfRule>
  </conditionalFormatting>
  <conditionalFormatting sqref="C368:C370">
    <cfRule type="containsBlanks" dxfId="515" priority="516">
      <formula>LEN(TRIM(C368))=0</formula>
    </cfRule>
  </conditionalFormatting>
  <conditionalFormatting sqref="E369 E371">
    <cfRule type="containsBlanks" dxfId="514" priority="515">
      <formula>LEN(TRIM(E369))=0</formula>
    </cfRule>
  </conditionalFormatting>
  <conditionalFormatting sqref="J401:J402 L401:L402 N401:R402">
    <cfRule type="containsBlanks" dxfId="513" priority="514">
      <formula>LEN(TRIM(J401))=0</formula>
    </cfRule>
  </conditionalFormatting>
  <conditionalFormatting sqref="D537:D539 O537 O539">
    <cfRule type="containsBlanks" dxfId="512" priority="513">
      <formula>LEN(TRIM(D537))=0</formula>
    </cfRule>
  </conditionalFormatting>
  <conditionalFormatting sqref="O537 O539">
    <cfRule type="containsBlanks" dxfId="511" priority="512">
      <formula>LEN(TRIM(O537))=0</formula>
    </cfRule>
  </conditionalFormatting>
  <conditionalFormatting sqref="D537:D539">
    <cfRule type="containsBlanks" dxfId="510" priority="511">
      <formula>LEN(TRIM(D537))=0</formula>
    </cfRule>
  </conditionalFormatting>
  <conditionalFormatting sqref="O537 O539">
    <cfRule type="containsBlanks" dxfId="509" priority="510">
      <formula>LEN(TRIM(O537))=0</formula>
    </cfRule>
  </conditionalFormatting>
  <conditionalFormatting sqref="Q521:R523">
    <cfRule type="containsBlanks" dxfId="508" priority="509">
      <formula>LEN(TRIM(Q521))=0</formula>
    </cfRule>
  </conditionalFormatting>
  <conditionalFormatting sqref="E521:E523 H521:H523">
    <cfRule type="containsBlanks" dxfId="507" priority="508">
      <formula>LEN(TRIM(E521))=0</formula>
    </cfRule>
  </conditionalFormatting>
  <conditionalFormatting sqref="E521:E523 H521:H523">
    <cfRule type="containsBlanks" dxfId="506" priority="507">
      <formula>LEN(TRIM(E521))=0</formula>
    </cfRule>
  </conditionalFormatting>
  <conditionalFormatting sqref="A521:B523">
    <cfRule type="containsBlanks" dxfId="505" priority="506">
      <formula>LEN(TRIM(A521))=0</formula>
    </cfRule>
  </conditionalFormatting>
  <conditionalFormatting sqref="D521:D523">
    <cfRule type="containsBlanks" dxfId="504" priority="505">
      <formula>LEN(TRIM(D521))=0</formula>
    </cfRule>
  </conditionalFormatting>
  <conditionalFormatting sqref="G521:G523">
    <cfRule type="containsBlanks" dxfId="503" priority="504">
      <formula>LEN(TRIM(G521))=0</formula>
    </cfRule>
  </conditionalFormatting>
  <conditionalFormatting sqref="Q521:R523">
    <cfRule type="containsBlanks" dxfId="502" priority="503">
      <formula>LEN(TRIM(Q521))=0</formula>
    </cfRule>
  </conditionalFormatting>
  <conditionalFormatting sqref="Q521:R523">
    <cfRule type="containsBlanks" dxfId="501" priority="502">
      <formula>LEN(TRIM(Q521))=0</formula>
    </cfRule>
  </conditionalFormatting>
  <conditionalFormatting sqref="A521:B523">
    <cfRule type="containsBlanks" dxfId="500" priority="501">
      <formula>LEN(TRIM(A521))=0</formula>
    </cfRule>
  </conditionalFormatting>
  <conditionalFormatting sqref="C521:C523">
    <cfRule type="containsBlanks" dxfId="499" priority="500">
      <formula>LEN(TRIM(C521))=0</formula>
    </cfRule>
  </conditionalFormatting>
  <conditionalFormatting sqref="E521:E523">
    <cfRule type="containsBlanks" dxfId="498" priority="499">
      <formula>LEN(TRIM(E521))=0</formula>
    </cfRule>
  </conditionalFormatting>
  <conditionalFormatting sqref="E650:E652 E673">
    <cfRule type="containsBlanks" dxfId="497" priority="493">
      <formula>LEN(TRIM(E650))=0</formula>
    </cfRule>
  </conditionalFormatting>
  <conditionalFormatting sqref="D649:E652 O649:O652 D673:E673">
    <cfRule type="containsBlanks" dxfId="496" priority="498">
      <formula>LEN(TRIM(D649))=0</formula>
    </cfRule>
  </conditionalFormatting>
  <conditionalFormatting sqref="E649">
    <cfRule type="containsBlanks" dxfId="495" priority="497">
      <formula>LEN(TRIM(E649))=0</formula>
    </cfRule>
  </conditionalFormatting>
  <conditionalFormatting sqref="D649">
    <cfRule type="containsBlanks" dxfId="494" priority="496">
      <formula>LEN(TRIM(D649))=0</formula>
    </cfRule>
  </conditionalFormatting>
  <conditionalFormatting sqref="O649:O652">
    <cfRule type="containsBlanks" dxfId="493" priority="495">
      <formula>LEN(TRIM(O649))=0</formula>
    </cfRule>
  </conditionalFormatting>
  <conditionalFormatting sqref="O649:O652">
    <cfRule type="containsBlanks" dxfId="492" priority="494">
      <formula>LEN(TRIM(O649))=0</formula>
    </cfRule>
  </conditionalFormatting>
  <conditionalFormatting sqref="E650:E652 E673">
    <cfRule type="containsBlanks" dxfId="491" priority="492">
      <formula>LEN(TRIM(E650))=0</formula>
    </cfRule>
  </conditionalFormatting>
  <conditionalFormatting sqref="D650:D652 D673">
    <cfRule type="containsBlanks" dxfId="490" priority="491">
      <formula>LEN(TRIM(D650))=0</formula>
    </cfRule>
  </conditionalFormatting>
  <conditionalFormatting sqref="O650:O652">
    <cfRule type="containsBlanks" dxfId="489" priority="490">
      <formula>LEN(TRIM(O650))=0</formula>
    </cfRule>
  </conditionalFormatting>
  <conditionalFormatting sqref="O650:O652">
    <cfRule type="containsBlanks" dxfId="488" priority="489">
      <formula>LEN(TRIM(O650))=0</formula>
    </cfRule>
  </conditionalFormatting>
  <conditionalFormatting sqref="D52:D54">
    <cfRule type="containsBlanks" dxfId="487" priority="488">
      <formula>LEN(TRIM(D52))=0</formula>
    </cfRule>
  </conditionalFormatting>
  <conditionalFormatting sqref="D52:D53">
    <cfRule type="containsBlanks" dxfId="486" priority="487">
      <formula>LEN(TRIM(D52))=0</formula>
    </cfRule>
  </conditionalFormatting>
  <conditionalFormatting sqref="D62:D63">
    <cfRule type="containsBlanks" dxfId="485" priority="486">
      <formula>LEN(TRIM(D62))=0</formula>
    </cfRule>
  </conditionalFormatting>
  <conditionalFormatting sqref="D62:D63">
    <cfRule type="containsBlanks" dxfId="484" priority="485">
      <formula>LEN(TRIM(D62))=0</formula>
    </cfRule>
  </conditionalFormatting>
  <conditionalFormatting sqref="D62:D63">
    <cfRule type="containsBlanks" dxfId="483" priority="484">
      <formula>LEN(TRIM(D62))=0</formula>
    </cfRule>
  </conditionalFormatting>
  <conditionalFormatting sqref="E537:E539">
    <cfRule type="containsBlanks" dxfId="482" priority="483">
      <formula>LEN(TRIM(E537))=0</formula>
    </cfRule>
  </conditionalFormatting>
  <conditionalFormatting sqref="E537:E539">
    <cfRule type="containsBlanks" dxfId="481" priority="482">
      <formula>LEN(TRIM(E537))=0</formula>
    </cfRule>
  </conditionalFormatting>
  <conditionalFormatting sqref="E537:E539">
    <cfRule type="containsBlanks" dxfId="480" priority="481">
      <formula>LEN(TRIM(E537))=0</formula>
    </cfRule>
  </conditionalFormatting>
  <conditionalFormatting sqref="G52:G54 G62:G65 G193 G197 G332 G340 G395:G397 G529 G624 G669 G440:G444 G618 G627:G630 G69:G70 G199:G205 G334 G348:G350 G336:G337 G352:G353 G632:G634 G74:G77">
    <cfRule type="containsBlanks" dxfId="479" priority="480">
      <formula>LEN(TRIM(G52))=0</formula>
    </cfRule>
  </conditionalFormatting>
  <conditionalFormatting sqref="E188">
    <cfRule type="containsBlanks" dxfId="478" priority="479">
      <formula>LEN(TRIM(E188))=0</formula>
    </cfRule>
  </conditionalFormatting>
  <conditionalFormatting sqref="E188">
    <cfRule type="containsBlanks" dxfId="477" priority="478">
      <formula>LEN(TRIM(E188))=0</formula>
    </cfRule>
  </conditionalFormatting>
  <conditionalFormatting sqref="D188">
    <cfRule type="containsBlanks" dxfId="476" priority="477">
      <formula>LEN(TRIM(D188))=0</formula>
    </cfRule>
  </conditionalFormatting>
  <conditionalFormatting sqref="G188">
    <cfRule type="containsBlanks" dxfId="475" priority="476">
      <formula>LEN(TRIM(G188))=0</formula>
    </cfRule>
  </conditionalFormatting>
  <conditionalFormatting sqref="G188">
    <cfRule type="containsBlanks" dxfId="474" priority="475">
      <formula>LEN(TRIM(G188))=0</formula>
    </cfRule>
  </conditionalFormatting>
  <conditionalFormatting sqref="E189">
    <cfRule type="containsBlanks" dxfId="473" priority="474">
      <formula>LEN(TRIM(E189))=0</formula>
    </cfRule>
  </conditionalFormatting>
  <conditionalFormatting sqref="E189">
    <cfRule type="containsBlanks" dxfId="472" priority="473">
      <formula>LEN(TRIM(E189))=0</formula>
    </cfRule>
  </conditionalFormatting>
  <conditionalFormatting sqref="D189">
    <cfRule type="containsBlanks" dxfId="471" priority="472">
      <formula>LEN(TRIM(D189))=0</formula>
    </cfRule>
  </conditionalFormatting>
  <conditionalFormatting sqref="G189">
    <cfRule type="containsBlanks" dxfId="470" priority="471">
      <formula>LEN(TRIM(G189))=0</formula>
    </cfRule>
  </conditionalFormatting>
  <conditionalFormatting sqref="G189">
    <cfRule type="containsBlanks" dxfId="469" priority="470">
      <formula>LEN(TRIM(G189))=0</formula>
    </cfRule>
  </conditionalFormatting>
  <conditionalFormatting sqref="I482 I372:I374 I190:I191 I381:I394 I640:I643 I377:I379 I645:I648">
    <cfRule type="containsBlanks" dxfId="468" priority="469">
      <formula>LEN(TRIM(I190))=0</formula>
    </cfRule>
  </conditionalFormatting>
  <conditionalFormatting sqref="I528 I530">
    <cfRule type="containsBlanks" dxfId="467" priority="468">
      <formula>LEN(TRIM(I528))=0</formula>
    </cfRule>
  </conditionalFormatting>
  <conditionalFormatting sqref="I20:I29 I49 I61 I183:I186 I338 I363 I372:I374 I527:I528 I668 I703:I711 I713:I714 I612:I613 I427:I428 I530 I624:I625 I670 I206 I51">
    <cfRule type="containsBlanks" dxfId="466" priority="467">
      <formula>LEN(TRIM(I20))=0</formula>
    </cfRule>
  </conditionalFormatting>
  <conditionalFormatting sqref="I64">
    <cfRule type="containsBlanks" dxfId="465" priority="466">
      <formula>LEN(TRIM(I64))=0</formula>
    </cfRule>
  </conditionalFormatting>
  <conditionalFormatting sqref="I64">
    <cfRule type="containsBlanks" dxfId="464" priority="465">
      <formula>LEN(TRIM(I64))=0</formula>
    </cfRule>
  </conditionalFormatting>
  <conditionalFormatting sqref="I69:I70 I74:I75">
    <cfRule type="containsBlanks" dxfId="463" priority="464">
      <formula>LEN(TRIM(I69))=0</formula>
    </cfRule>
  </conditionalFormatting>
  <conditionalFormatting sqref="I200:I205">
    <cfRule type="containsBlanks" dxfId="462" priority="463">
      <formula>LEN(TRIM(I200))=0</formula>
    </cfRule>
  </conditionalFormatting>
  <conditionalFormatting sqref="I200:I205">
    <cfRule type="containsBlanks" dxfId="461" priority="462">
      <formula>LEN(TRIM(I200))=0</formula>
    </cfRule>
  </conditionalFormatting>
  <conditionalFormatting sqref="I378">
    <cfRule type="containsBlanks" dxfId="460" priority="461">
      <formula>LEN(TRIM(I378))=0</formula>
    </cfRule>
  </conditionalFormatting>
  <conditionalFormatting sqref="I378">
    <cfRule type="containsBlanks" dxfId="459" priority="460">
      <formula>LEN(TRIM(I378))=0</formula>
    </cfRule>
  </conditionalFormatting>
  <conditionalFormatting sqref="I482">
    <cfRule type="containsBlanks" dxfId="458" priority="459">
      <formula>LEN(TRIM(I482))=0</formula>
    </cfRule>
  </conditionalFormatting>
  <conditionalFormatting sqref="I482">
    <cfRule type="containsBlanks" dxfId="457" priority="458">
      <formula>LEN(TRIM(I482))=0</formula>
    </cfRule>
  </conditionalFormatting>
  <conditionalFormatting sqref="I618">
    <cfRule type="containsBlanks" dxfId="456" priority="457">
      <formula>LEN(TRIM(I618))=0</formula>
    </cfRule>
  </conditionalFormatting>
  <conditionalFormatting sqref="I618">
    <cfRule type="containsBlanks" dxfId="455" priority="456">
      <formula>LEN(TRIM(I618))=0</formula>
    </cfRule>
  </conditionalFormatting>
  <conditionalFormatting sqref="I642:I643">
    <cfRule type="containsBlanks" dxfId="454" priority="455">
      <formula>LEN(TRIM(I642))=0</formula>
    </cfRule>
  </conditionalFormatting>
  <conditionalFormatting sqref="I642:I643">
    <cfRule type="containsBlanks" dxfId="453" priority="454">
      <formula>LEN(TRIM(I642))=0</formula>
    </cfRule>
  </conditionalFormatting>
  <conditionalFormatting sqref="I712">
    <cfRule type="containsBlanks" dxfId="452" priority="453">
      <formula>LEN(TRIM(I712))=0</formula>
    </cfRule>
  </conditionalFormatting>
  <conditionalFormatting sqref="I712">
    <cfRule type="containsBlanks" dxfId="451" priority="452">
      <formula>LEN(TRIM(I712))=0</formula>
    </cfRule>
  </conditionalFormatting>
  <conditionalFormatting sqref="I717">
    <cfRule type="containsBlanks" dxfId="450" priority="451">
      <formula>LEN(TRIM(I717))=0</formula>
    </cfRule>
  </conditionalFormatting>
  <conditionalFormatting sqref="I717">
    <cfRule type="containsBlanks" dxfId="449" priority="450">
      <formula>LEN(TRIM(I717))=0</formula>
    </cfRule>
  </conditionalFormatting>
  <conditionalFormatting sqref="I716">
    <cfRule type="containsBlanks" dxfId="448" priority="449">
      <formula>LEN(TRIM(I716))=0</formula>
    </cfRule>
  </conditionalFormatting>
  <conditionalFormatting sqref="I716">
    <cfRule type="containsBlanks" dxfId="447" priority="448">
      <formula>LEN(TRIM(I716))=0</formula>
    </cfRule>
  </conditionalFormatting>
  <conditionalFormatting sqref="I336:I337">
    <cfRule type="containsBlanks" dxfId="446" priority="447">
      <formula>LEN(TRIM(I336))=0</formula>
    </cfRule>
  </conditionalFormatting>
  <conditionalFormatting sqref="I336:I337">
    <cfRule type="containsBlanks" dxfId="445" priority="446">
      <formula>LEN(TRIM(I336))=0</formula>
    </cfRule>
  </conditionalFormatting>
  <conditionalFormatting sqref="I348:I350 I352:I353">
    <cfRule type="containsBlanks" dxfId="444" priority="445">
      <formula>LEN(TRIM(I348))=0</formula>
    </cfRule>
  </conditionalFormatting>
  <conditionalFormatting sqref="I348:I350 I352:I353">
    <cfRule type="containsBlanks" dxfId="443" priority="444">
      <formula>LEN(TRIM(I348))=0</formula>
    </cfRule>
  </conditionalFormatting>
  <conditionalFormatting sqref="I381:I394">
    <cfRule type="containsBlanks" dxfId="442" priority="443">
      <formula>LEN(TRIM(I381))=0</formula>
    </cfRule>
  </conditionalFormatting>
  <conditionalFormatting sqref="I381:I394">
    <cfRule type="containsBlanks" dxfId="441" priority="442">
      <formula>LEN(TRIM(I381))=0</formula>
    </cfRule>
  </conditionalFormatting>
  <conditionalFormatting sqref="I524:I526">
    <cfRule type="containsBlanks" dxfId="440" priority="441">
      <formula>LEN(TRIM(I524))=0</formula>
    </cfRule>
  </conditionalFormatting>
  <conditionalFormatting sqref="I199">
    <cfRule type="containsBlanks" dxfId="439" priority="440">
      <formula>LEN(TRIM(I199))=0</formula>
    </cfRule>
  </conditionalFormatting>
  <conditionalFormatting sqref="I199">
    <cfRule type="containsBlanks" dxfId="438" priority="439">
      <formula>LEN(TRIM(I199))=0</formula>
    </cfRule>
  </conditionalFormatting>
  <conditionalFormatting sqref="I669">
    <cfRule type="containsBlanks" dxfId="437" priority="438">
      <formula>LEN(TRIM(I669))=0</formula>
    </cfRule>
  </conditionalFormatting>
  <conditionalFormatting sqref="I669">
    <cfRule type="containsBlanks" dxfId="436" priority="437">
      <formula>LEN(TRIM(I669))=0</formula>
    </cfRule>
  </conditionalFormatting>
  <conditionalFormatting sqref="I48">
    <cfRule type="containsBlanks" dxfId="435" priority="436">
      <formula>LEN(TRIM(I48))=0</formula>
    </cfRule>
  </conditionalFormatting>
  <conditionalFormatting sqref="I66">
    <cfRule type="containsBlanks" dxfId="434" priority="435">
      <formula>LEN(TRIM(I66))=0</formula>
    </cfRule>
  </conditionalFormatting>
  <conditionalFormatting sqref="I66">
    <cfRule type="containsBlanks" dxfId="433" priority="434">
      <formula>LEN(TRIM(I66))=0</formula>
    </cfRule>
  </conditionalFormatting>
  <conditionalFormatting sqref="I78">
    <cfRule type="containsBlanks" dxfId="432" priority="433">
      <formula>LEN(TRIM(I78))=0</formula>
    </cfRule>
  </conditionalFormatting>
  <conditionalFormatting sqref="I98">
    <cfRule type="containsBlanks" dxfId="431" priority="432">
      <formula>LEN(TRIM(I98))=0</formula>
    </cfRule>
  </conditionalFormatting>
  <conditionalFormatting sqref="I181">
    <cfRule type="containsBlanks" dxfId="430" priority="431">
      <formula>LEN(TRIM(I181))=0</formula>
    </cfRule>
  </conditionalFormatting>
  <conditionalFormatting sqref="I181">
    <cfRule type="containsBlanks" dxfId="429" priority="430">
      <formula>LEN(TRIM(I181))=0</formula>
    </cfRule>
  </conditionalFormatting>
  <conditionalFormatting sqref="I182">
    <cfRule type="containsBlanks" dxfId="428" priority="429">
      <formula>LEN(TRIM(I182))=0</formula>
    </cfRule>
  </conditionalFormatting>
  <conditionalFormatting sqref="I182">
    <cfRule type="containsBlanks" dxfId="427" priority="428">
      <formula>LEN(TRIM(I182))=0</formula>
    </cfRule>
  </conditionalFormatting>
  <conditionalFormatting sqref="I307:I308">
    <cfRule type="containsBlanks" dxfId="426" priority="427">
      <formula>LEN(TRIM(I307))=0</formula>
    </cfRule>
  </conditionalFormatting>
  <conditionalFormatting sqref="I307:I308">
    <cfRule type="containsBlanks" dxfId="425" priority="426">
      <formula>LEN(TRIM(I307))=0</formula>
    </cfRule>
  </conditionalFormatting>
  <conditionalFormatting sqref="I309:I311">
    <cfRule type="containsBlanks" dxfId="424" priority="425">
      <formula>LEN(TRIM(I309))=0</formula>
    </cfRule>
  </conditionalFormatting>
  <conditionalFormatting sqref="I309:I311">
    <cfRule type="containsBlanks" dxfId="423" priority="424">
      <formula>LEN(TRIM(I309))=0</formula>
    </cfRule>
  </conditionalFormatting>
  <conditionalFormatting sqref="I325:I326 I332 I334">
    <cfRule type="containsBlanks" dxfId="422" priority="423">
      <formula>LEN(TRIM(I325))=0</formula>
    </cfRule>
  </conditionalFormatting>
  <conditionalFormatting sqref="I345:I346">
    <cfRule type="containsBlanks" dxfId="421" priority="422">
      <formula>LEN(TRIM(I345))=0</formula>
    </cfRule>
  </conditionalFormatting>
  <conditionalFormatting sqref="I364:I365">
    <cfRule type="containsBlanks" dxfId="420" priority="421">
      <formula>LEN(TRIM(I364))=0</formula>
    </cfRule>
  </conditionalFormatting>
  <conditionalFormatting sqref="I364:I365">
    <cfRule type="containsBlanks" dxfId="419" priority="420">
      <formula>LEN(TRIM(I364))=0</formula>
    </cfRule>
  </conditionalFormatting>
  <conditionalFormatting sqref="I377">
    <cfRule type="containsBlanks" dxfId="418" priority="419">
      <formula>LEN(TRIM(I377))=0</formula>
    </cfRule>
  </conditionalFormatting>
  <conditionalFormatting sqref="I377">
    <cfRule type="containsBlanks" dxfId="417" priority="418">
      <formula>LEN(TRIM(I377))=0</formula>
    </cfRule>
  </conditionalFormatting>
  <conditionalFormatting sqref="I379">
    <cfRule type="containsBlanks" dxfId="416" priority="417">
      <formula>LEN(TRIM(I379))=0</formula>
    </cfRule>
  </conditionalFormatting>
  <conditionalFormatting sqref="I379">
    <cfRule type="containsBlanks" dxfId="415" priority="416">
      <formula>LEN(TRIM(I379))=0</formula>
    </cfRule>
  </conditionalFormatting>
  <conditionalFormatting sqref="I429:I430">
    <cfRule type="containsBlanks" dxfId="414" priority="415">
      <formula>LEN(TRIM(I429))=0</formula>
    </cfRule>
  </conditionalFormatting>
  <conditionalFormatting sqref="I429:I430">
    <cfRule type="containsBlanks" dxfId="413" priority="414">
      <formula>LEN(TRIM(I429))=0</formula>
    </cfRule>
  </conditionalFormatting>
  <conditionalFormatting sqref="I432">
    <cfRule type="containsBlanks" dxfId="412" priority="413">
      <formula>LEN(TRIM(I432))=0</formula>
    </cfRule>
  </conditionalFormatting>
  <conditionalFormatting sqref="I432">
    <cfRule type="containsBlanks" dxfId="411" priority="412">
      <formula>LEN(TRIM(I432))=0</formula>
    </cfRule>
  </conditionalFormatting>
  <conditionalFormatting sqref="I438">
    <cfRule type="containsBlanks" dxfId="410" priority="411">
      <formula>LEN(TRIM(I438))=0</formula>
    </cfRule>
  </conditionalFormatting>
  <conditionalFormatting sqref="I438">
    <cfRule type="containsBlanks" dxfId="409" priority="410">
      <formula>LEN(TRIM(I438))=0</formula>
    </cfRule>
  </conditionalFormatting>
  <conditionalFormatting sqref="I517">
    <cfRule type="containsBlanks" dxfId="408" priority="409">
      <formula>LEN(TRIM(I517))=0</formula>
    </cfRule>
  </conditionalFormatting>
  <conditionalFormatting sqref="I517">
    <cfRule type="containsBlanks" dxfId="407" priority="408">
      <formula>LEN(TRIM(I517))=0</formula>
    </cfRule>
  </conditionalFormatting>
  <conditionalFormatting sqref="I518:I520">
    <cfRule type="containsBlanks" dxfId="406" priority="407">
      <formula>LEN(TRIM(I518))=0</formula>
    </cfRule>
  </conditionalFormatting>
  <conditionalFormatting sqref="I518:I520">
    <cfRule type="containsBlanks" dxfId="405" priority="406">
      <formula>LEN(TRIM(I518))=0</formula>
    </cfRule>
  </conditionalFormatting>
  <conditionalFormatting sqref="I600:I601">
    <cfRule type="containsBlanks" dxfId="404" priority="405">
      <formula>LEN(TRIM(I600))=0</formula>
    </cfRule>
  </conditionalFormatting>
  <conditionalFormatting sqref="I600:I601">
    <cfRule type="containsBlanks" dxfId="403" priority="404">
      <formula>LEN(TRIM(I600))=0</formula>
    </cfRule>
  </conditionalFormatting>
  <conditionalFormatting sqref="I611">
    <cfRule type="containsBlanks" dxfId="402" priority="403">
      <formula>LEN(TRIM(I611))=0</formula>
    </cfRule>
  </conditionalFormatting>
  <conditionalFormatting sqref="I615:I617">
    <cfRule type="containsBlanks" dxfId="401" priority="402">
      <formula>LEN(TRIM(I615))=0</formula>
    </cfRule>
  </conditionalFormatting>
  <conditionalFormatting sqref="I63">
    <cfRule type="containsBlanks" dxfId="400" priority="401">
      <formula>LEN(TRIM(I63))=0</formula>
    </cfRule>
  </conditionalFormatting>
  <conditionalFormatting sqref="I63">
    <cfRule type="containsBlanks" dxfId="399" priority="400">
      <formula>LEN(TRIM(I63))=0</formula>
    </cfRule>
  </conditionalFormatting>
  <conditionalFormatting sqref="I63">
    <cfRule type="containsBlanks" dxfId="398" priority="399">
      <formula>LEN(TRIM(I63))=0</formula>
    </cfRule>
  </conditionalFormatting>
  <conditionalFormatting sqref="I187:I189">
    <cfRule type="containsBlanks" dxfId="397" priority="398">
      <formula>LEN(TRIM(I187))=0</formula>
    </cfRule>
  </conditionalFormatting>
  <conditionalFormatting sqref="I187:I189">
    <cfRule type="containsBlanks" dxfId="396" priority="397">
      <formula>LEN(TRIM(I187))=0</formula>
    </cfRule>
  </conditionalFormatting>
  <conditionalFormatting sqref="I187:I189">
    <cfRule type="containsBlanks" dxfId="395" priority="396">
      <formula>LEN(TRIM(I187))=0</formula>
    </cfRule>
  </conditionalFormatting>
  <conditionalFormatting sqref="I235:I237">
    <cfRule type="containsBlanks" dxfId="394" priority="395">
      <formula>LEN(TRIM(I235))=0</formula>
    </cfRule>
  </conditionalFormatting>
  <conditionalFormatting sqref="I235:I237">
    <cfRule type="containsBlanks" dxfId="393" priority="394">
      <formula>LEN(TRIM(I235))=0</formula>
    </cfRule>
  </conditionalFormatting>
  <conditionalFormatting sqref="I235:I237">
    <cfRule type="containsBlanks" dxfId="392" priority="393">
      <formula>LEN(TRIM(I235))=0</formula>
    </cfRule>
  </conditionalFormatting>
  <conditionalFormatting sqref="I369">
    <cfRule type="containsBlanks" dxfId="391" priority="392">
      <formula>LEN(TRIM(I369))=0</formula>
    </cfRule>
  </conditionalFormatting>
  <conditionalFormatting sqref="I369">
    <cfRule type="containsBlanks" dxfId="390" priority="391">
      <formula>LEN(TRIM(I369))=0</formula>
    </cfRule>
  </conditionalFormatting>
  <conditionalFormatting sqref="I369">
    <cfRule type="containsBlanks" dxfId="389" priority="390">
      <formula>LEN(TRIM(I369))=0</formula>
    </cfRule>
  </conditionalFormatting>
  <conditionalFormatting sqref="I401:I402">
    <cfRule type="containsBlanks" dxfId="388" priority="389">
      <formula>LEN(TRIM(I401))=0</formula>
    </cfRule>
  </conditionalFormatting>
  <conditionalFormatting sqref="I537 I539">
    <cfRule type="containsBlanks" dxfId="387" priority="388">
      <formula>LEN(TRIM(I537))=0</formula>
    </cfRule>
  </conditionalFormatting>
  <conditionalFormatting sqref="I537 I539">
    <cfRule type="containsBlanks" dxfId="386" priority="387">
      <formula>LEN(TRIM(I537))=0</formula>
    </cfRule>
  </conditionalFormatting>
  <conditionalFormatting sqref="I537 I539">
    <cfRule type="containsBlanks" dxfId="385" priority="386">
      <formula>LEN(TRIM(I537))=0</formula>
    </cfRule>
  </conditionalFormatting>
  <conditionalFormatting sqref="I537 I539">
    <cfRule type="containsBlanks" dxfId="384" priority="385">
      <formula>LEN(TRIM(I537))=0</formula>
    </cfRule>
  </conditionalFormatting>
  <conditionalFormatting sqref="I537 I539">
    <cfRule type="containsBlanks" dxfId="383" priority="384">
      <formula>LEN(TRIM(I537))=0</formula>
    </cfRule>
  </conditionalFormatting>
  <conditionalFormatting sqref="I649:I652">
    <cfRule type="containsBlanks" dxfId="382" priority="383">
      <formula>LEN(TRIM(I649))=0</formula>
    </cfRule>
  </conditionalFormatting>
  <conditionalFormatting sqref="I649">
    <cfRule type="containsBlanks" dxfId="381" priority="382">
      <formula>LEN(TRIM(I649))=0</formula>
    </cfRule>
  </conditionalFormatting>
  <conditionalFormatting sqref="I649">
    <cfRule type="containsBlanks" dxfId="380" priority="381">
      <formula>LEN(TRIM(I649))=0</formula>
    </cfRule>
  </conditionalFormatting>
  <conditionalFormatting sqref="I650:I652">
    <cfRule type="containsBlanks" dxfId="379" priority="380">
      <formula>LEN(TRIM(I650))=0</formula>
    </cfRule>
  </conditionalFormatting>
  <conditionalFormatting sqref="I650:I652">
    <cfRule type="containsBlanks" dxfId="378" priority="379">
      <formula>LEN(TRIM(I650))=0</formula>
    </cfRule>
  </conditionalFormatting>
  <conditionalFormatting sqref="K511 K524:K528 K429:K430 K190:K191 K372:K374 K530 K543:K545 K381:K394 K640:K643 K377:K379 K645:K648">
    <cfRule type="containsBlanks" dxfId="377" priority="378">
      <formula>LEN(TRIM(K190))=0</formula>
    </cfRule>
  </conditionalFormatting>
  <conditionalFormatting sqref="K528 K530">
    <cfRule type="containsBlanks" dxfId="376" priority="377">
      <formula>LEN(TRIM(K528))=0</formula>
    </cfRule>
  </conditionalFormatting>
  <conditionalFormatting sqref="K20:K29 K49 K612:K613 K61 K183:K186 K206 K338 K363 K372:K374 K527:K528 K668 K703:K711 K713:K714 K427:K428 K530 K624:K625 K642:K643 K670 K51">
    <cfRule type="containsBlanks" dxfId="375" priority="376">
      <formula>LEN(TRIM(K20))=0</formula>
    </cfRule>
  </conditionalFormatting>
  <conditionalFormatting sqref="K64">
    <cfRule type="containsBlanks" dxfId="374" priority="375">
      <formula>LEN(TRIM(K64))=0</formula>
    </cfRule>
  </conditionalFormatting>
  <conditionalFormatting sqref="K64">
    <cfRule type="containsBlanks" dxfId="373" priority="374">
      <formula>LEN(TRIM(K64))=0</formula>
    </cfRule>
  </conditionalFormatting>
  <conditionalFormatting sqref="K69:K70 K74:K75">
    <cfRule type="containsBlanks" dxfId="372" priority="373">
      <formula>LEN(TRIM(K69))=0</formula>
    </cfRule>
  </conditionalFormatting>
  <conditionalFormatting sqref="K69:K70 K74:K75">
    <cfRule type="containsBlanks" dxfId="371" priority="372">
      <formula>LEN(TRIM(K69))=0</formula>
    </cfRule>
  </conditionalFormatting>
  <conditionalFormatting sqref="K200:K205">
    <cfRule type="containsBlanks" dxfId="370" priority="371">
      <formula>LEN(TRIM(K200))=0</formula>
    </cfRule>
  </conditionalFormatting>
  <conditionalFormatting sqref="K200:K205">
    <cfRule type="containsBlanks" dxfId="369" priority="370">
      <formula>LEN(TRIM(K200))=0</formula>
    </cfRule>
  </conditionalFormatting>
  <conditionalFormatting sqref="K378">
    <cfRule type="containsBlanks" dxfId="368" priority="369">
      <formula>LEN(TRIM(K378))=0</formula>
    </cfRule>
  </conditionalFormatting>
  <conditionalFormatting sqref="K618">
    <cfRule type="containsBlanks" dxfId="367" priority="368">
      <formula>LEN(TRIM(K618))=0</formula>
    </cfRule>
  </conditionalFormatting>
  <conditionalFormatting sqref="K618">
    <cfRule type="containsBlanks" dxfId="366" priority="367">
      <formula>LEN(TRIM(K618))=0</formula>
    </cfRule>
  </conditionalFormatting>
  <conditionalFormatting sqref="K712">
    <cfRule type="containsBlanks" dxfId="365" priority="366">
      <formula>LEN(TRIM(K712))=0</formula>
    </cfRule>
  </conditionalFormatting>
  <conditionalFormatting sqref="K712">
    <cfRule type="containsBlanks" dxfId="364" priority="365">
      <formula>LEN(TRIM(K712))=0</formula>
    </cfRule>
  </conditionalFormatting>
  <conditionalFormatting sqref="K717">
    <cfRule type="containsBlanks" dxfId="363" priority="364">
      <formula>LEN(TRIM(K717))=0</formula>
    </cfRule>
  </conditionalFormatting>
  <conditionalFormatting sqref="K717">
    <cfRule type="containsBlanks" dxfId="362" priority="363">
      <formula>LEN(TRIM(K717))=0</formula>
    </cfRule>
  </conditionalFormatting>
  <conditionalFormatting sqref="K716">
    <cfRule type="containsBlanks" dxfId="361" priority="362">
      <formula>LEN(TRIM(K716))=0</formula>
    </cfRule>
  </conditionalFormatting>
  <conditionalFormatting sqref="K716">
    <cfRule type="containsBlanks" dxfId="360" priority="361">
      <formula>LEN(TRIM(K716))=0</formula>
    </cfRule>
  </conditionalFormatting>
  <conditionalFormatting sqref="K336:K337">
    <cfRule type="containsBlanks" dxfId="359" priority="360">
      <formula>LEN(TRIM(K336))=0</formula>
    </cfRule>
  </conditionalFormatting>
  <conditionalFormatting sqref="K348:K350 K352:K353">
    <cfRule type="containsBlanks" dxfId="358" priority="359">
      <formula>LEN(TRIM(K348))=0</formula>
    </cfRule>
  </conditionalFormatting>
  <conditionalFormatting sqref="K348:K350 K352:K353">
    <cfRule type="containsBlanks" dxfId="357" priority="358">
      <formula>LEN(TRIM(K348))=0</formula>
    </cfRule>
  </conditionalFormatting>
  <conditionalFormatting sqref="K381:K394">
    <cfRule type="containsBlanks" dxfId="356" priority="357">
      <formula>LEN(TRIM(K381))=0</formula>
    </cfRule>
  </conditionalFormatting>
  <conditionalFormatting sqref="K381:K394">
    <cfRule type="containsBlanks" dxfId="355" priority="356">
      <formula>LEN(TRIM(K381))=0</formula>
    </cfRule>
  </conditionalFormatting>
  <conditionalFormatting sqref="K511">
    <cfRule type="containsBlanks" dxfId="354" priority="355">
      <formula>LEN(TRIM(K511))=0</formula>
    </cfRule>
  </conditionalFormatting>
  <conditionalFormatting sqref="K511">
    <cfRule type="containsBlanks" dxfId="353" priority="354">
      <formula>LEN(TRIM(K511))=0</formula>
    </cfRule>
  </conditionalFormatting>
  <conditionalFormatting sqref="K524:K526">
    <cfRule type="containsBlanks" dxfId="352" priority="353">
      <formula>LEN(TRIM(K524))=0</formula>
    </cfRule>
  </conditionalFormatting>
  <conditionalFormatting sqref="K199">
    <cfRule type="containsBlanks" dxfId="351" priority="352">
      <formula>LEN(TRIM(K199))=0</formula>
    </cfRule>
  </conditionalFormatting>
  <conditionalFormatting sqref="K669">
    <cfRule type="containsBlanks" dxfId="350" priority="351">
      <formula>LEN(TRIM(K669))=0</formula>
    </cfRule>
  </conditionalFormatting>
  <conditionalFormatting sqref="K669">
    <cfRule type="containsBlanks" dxfId="349" priority="350">
      <formula>LEN(TRIM(K669))=0</formula>
    </cfRule>
  </conditionalFormatting>
  <conditionalFormatting sqref="K48">
    <cfRule type="containsBlanks" dxfId="348" priority="349">
      <formula>LEN(TRIM(K48))=0</formula>
    </cfRule>
  </conditionalFormatting>
  <conditionalFormatting sqref="K48">
    <cfRule type="containsBlanks" dxfId="347" priority="348">
      <formula>LEN(TRIM(K48))=0</formula>
    </cfRule>
  </conditionalFormatting>
  <conditionalFormatting sqref="K66 K68 K71:K73 K107:K108 K113 K138 K164:K180 K196 K208:K210 K271:K278 K302:K303">
    <cfRule type="containsBlanks" dxfId="346" priority="347">
      <formula>LEN(TRIM(K66))=0</formula>
    </cfRule>
  </conditionalFormatting>
  <conditionalFormatting sqref="K66 K68 K71:K73 K107:K108 K113 K138 K164:K180 K196 K208:K210 K271:K278 K302:K303">
    <cfRule type="containsBlanks" dxfId="345" priority="346">
      <formula>LEN(TRIM(K66))=0</formula>
    </cfRule>
  </conditionalFormatting>
  <conditionalFormatting sqref="K68 K71:K73 K107:K108 K113 K138 K164:K180 K196 K208:K210 K271:K278 K302:K303">
    <cfRule type="containsBlanks" dxfId="344" priority="345">
      <formula>LEN(TRIM(K68))=0</formula>
    </cfRule>
  </conditionalFormatting>
  <conditionalFormatting sqref="K78">
    <cfRule type="containsBlanks" dxfId="343" priority="344">
      <formula>LEN(TRIM(K78))=0</formula>
    </cfRule>
  </conditionalFormatting>
  <conditionalFormatting sqref="K78">
    <cfRule type="containsBlanks" dxfId="342" priority="343">
      <formula>LEN(TRIM(K78))=0</formula>
    </cfRule>
  </conditionalFormatting>
  <conditionalFormatting sqref="K98">
    <cfRule type="containsBlanks" dxfId="341" priority="342">
      <formula>LEN(TRIM(K98))=0</formula>
    </cfRule>
  </conditionalFormatting>
  <conditionalFormatting sqref="K98">
    <cfRule type="containsBlanks" dxfId="340" priority="341">
      <formula>LEN(TRIM(K98))=0</formula>
    </cfRule>
  </conditionalFormatting>
  <conditionalFormatting sqref="K181">
    <cfRule type="containsBlanks" dxfId="339" priority="340">
      <formula>LEN(TRIM(K181))=0</formula>
    </cfRule>
  </conditionalFormatting>
  <conditionalFormatting sqref="K181">
    <cfRule type="containsBlanks" dxfId="338" priority="339">
      <formula>LEN(TRIM(K181))=0</formula>
    </cfRule>
  </conditionalFormatting>
  <conditionalFormatting sqref="K182">
    <cfRule type="containsBlanks" dxfId="337" priority="338">
      <formula>LEN(TRIM(K182))=0</formula>
    </cfRule>
  </conditionalFormatting>
  <conditionalFormatting sqref="K182">
    <cfRule type="containsBlanks" dxfId="336" priority="337">
      <formula>LEN(TRIM(K182))=0</formula>
    </cfRule>
  </conditionalFormatting>
  <conditionalFormatting sqref="K307:K308">
    <cfRule type="containsBlanks" dxfId="335" priority="336">
      <formula>LEN(TRIM(K307))=0</formula>
    </cfRule>
  </conditionalFormatting>
  <conditionalFormatting sqref="K307:K308">
    <cfRule type="containsBlanks" dxfId="334" priority="335">
      <formula>LEN(TRIM(K307))=0</formula>
    </cfRule>
  </conditionalFormatting>
  <conditionalFormatting sqref="K309:K311">
    <cfRule type="containsBlanks" dxfId="333" priority="334">
      <formula>LEN(TRIM(K309))=0</formula>
    </cfRule>
  </conditionalFormatting>
  <conditionalFormatting sqref="K309:K311">
    <cfRule type="containsBlanks" dxfId="332" priority="333">
      <formula>LEN(TRIM(K309))=0</formula>
    </cfRule>
  </conditionalFormatting>
  <conditionalFormatting sqref="K325:K326 K332 K334">
    <cfRule type="containsBlanks" dxfId="331" priority="332">
      <formula>LEN(TRIM(K325))=0</formula>
    </cfRule>
  </conditionalFormatting>
  <conditionalFormatting sqref="K325:K326 K332 K334">
    <cfRule type="containsBlanks" dxfId="330" priority="331">
      <formula>LEN(TRIM(K325))=0</formula>
    </cfRule>
  </conditionalFormatting>
  <conditionalFormatting sqref="K345:K346">
    <cfRule type="containsBlanks" dxfId="329" priority="330">
      <formula>LEN(TRIM(K345))=0</formula>
    </cfRule>
  </conditionalFormatting>
  <conditionalFormatting sqref="K345:K346">
    <cfRule type="containsBlanks" dxfId="328" priority="329">
      <formula>LEN(TRIM(K345))=0</formula>
    </cfRule>
  </conditionalFormatting>
  <conditionalFormatting sqref="K364:K365">
    <cfRule type="containsBlanks" dxfId="327" priority="328">
      <formula>LEN(TRIM(K364))=0</formula>
    </cfRule>
  </conditionalFormatting>
  <conditionalFormatting sqref="K364:K365">
    <cfRule type="containsBlanks" dxfId="326" priority="327">
      <formula>LEN(TRIM(K364))=0</formula>
    </cfRule>
  </conditionalFormatting>
  <conditionalFormatting sqref="K377">
    <cfRule type="containsBlanks" dxfId="325" priority="326">
      <formula>LEN(TRIM(K377))=0</formula>
    </cfRule>
  </conditionalFormatting>
  <conditionalFormatting sqref="K377">
    <cfRule type="containsBlanks" dxfId="324" priority="325">
      <formula>LEN(TRIM(K377))=0</formula>
    </cfRule>
  </conditionalFormatting>
  <conditionalFormatting sqref="K379">
    <cfRule type="containsBlanks" dxfId="323" priority="324">
      <formula>LEN(TRIM(K379))=0</formula>
    </cfRule>
  </conditionalFormatting>
  <conditionalFormatting sqref="K379">
    <cfRule type="containsBlanks" dxfId="322" priority="323">
      <formula>LEN(TRIM(K379))=0</formula>
    </cfRule>
  </conditionalFormatting>
  <conditionalFormatting sqref="K429:K430">
    <cfRule type="containsBlanks" dxfId="321" priority="322">
      <formula>LEN(TRIM(K429))=0</formula>
    </cfRule>
  </conditionalFormatting>
  <conditionalFormatting sqref="K429:K430">
    <cfRule type="containsBlanks" dxfId="320" priority="321">
      <formula>LEN(TRIM(K429))=0</formula>
    </cfRule>
  </conditionalFormatting>
  <conditionalFormatting sqref="K432">
    <cfRule type="containsBlanks" dxfId="319" priority="320">
      <formula>LEN(TRIM(K432))=0</formula>
    </cfRule>
  </conditionalFormatting>
  <conditionalFormatting sqref="K432">
    <cfRule type="containsBlanks" dxfId="318" priority="319">
      <formula>LEN(TRIM(K432))=0</formula>
    </cfRule>
  </conditionalFormatting>
  <conditionalFormatting sqref="K438">
    <cfRule type="containsBlanks" dxfId="317" priority="318">
      <formula>LEN(TRIM(K438))=0</formula>
    </cfRule>
  </conditionalFormatting>
  <conditionalFormatting sqref="K438">
    <cfRule type="containsBlanks" dxfId="316" priority="317">
      <formula>LEN(TRIM(K438))=0</formula>
    </cfRule>
  </conditionalFormatting>
  <conditionalFormatting sqref="K517">
    <cfRule type="containsBlanks" dxfId="315" priority="316">
      <formula>LEN(TRIM(K517))=0</formula>
    </cfRule>
  </conditionalFormatting>
  <conditionalFormatting sqref="K518:K520">
    <cfRule type="containsBlanks" dxfId="314" priority="315">
      <formula>LEN(TRIM(K518))=0</formula>
    </cfRule>
  </conditionalFormatting>
  <conditionalFormatting sqref="K518:K520">
    <cfRule type="containsBlanks" dxfId="313" priority="314">
      <formula>LEN(TRIM(K518))=0</formula>
    </cfRule>
  </conditionalFormatting>
  <conditionalFormatting sqref="K600:K601">
    <cfRule type="containsBlanks" dxfId="312" priority="313">
      <formula>LEN(TRIM(K600))=0</formula>
    </cfRule>
  </conditionalFormatting>
  <conditionalFormatting sqref="K600:K601">
    <cfRule type="containsBlanks" dxfId="311" priority="312">
      <formula>LEN(TRIM(K600))=0</formula>
    </cfRule>
  </conditionalFormatting>
  <conditionalFormatting sqref="K611">
    <cfRule type="containsBlanks" dxfId="310" priority="311">
      <formula>LEN(TRIM(K611))=0</formula>
    </cfRule>
  </conditionalFormatting>
  <conditionalFormatting sqref="K615:K617">
    <cfRule type="containsBlanks" dxfId="309" priority="310">
      <formula>LEN(TRIM(K615))=0</formula>
    </cfRule>
  </conditionalFormatting>
  <conditionalFormatting sqref="K63">
    <cfRule type="containsBlanks" dxfId="308" priority="309">
      <formula>LEN(TRIM(K63))=0</formula>
    </cfRule>
  </conditionalFormatting>
  <conditionalFormatting sqref="K63">
    <cfRule type="containsBlanks" dxfId="307" priority="308">
      <formula>LEN(TRIM(K63))=0</formula>
    </cfRule>
  </conditionalFormatting>
  <conditionalFormatting sqref="K63">
    <cfRule type="containsBlanks" dxfId="306" priority="307">
      <formula>LEN(TRIM(K63))=0</formula>
    </cfRule>
  </conditionalFormatting>
  <conditionalFormatting sqref="K187:K189">
    <cfRule type="containsBlanks" dxfId="305" priority="306">
      <formula>LEN(TRIM(K187))=0</formula>
    </cfRule>
  </conditionalFormatting>
  <conditionalFormatting sqref="K187:K189">
    <cfRule type="containsBlanks" dxfId="304" priority="305">
      <formula>LEN(TRIM(K187))=0</formula>
    </cfRule>
  </conditionalFormatting>
  <conditionalFormatting sqref="K187:K189">
    <cfRule type="containsBlanks" dxfId="303" priority="304">
      <formula>LEN(TRIM(K187))=0</formula>
    </cfRule>
  </conditionalFormatting>
  <conditionalFormatting sqref="K235:K237">
    <cfRule type="containsBlanks" dxfId="302" priority="303">
      <formula>LEN(TRIM(K235))=0</formula>
    </cfRule>
  </conditionalFormatting>
  <conditionalFormatting sqref="K235:K237">
    <cfRule type="containsBlanks" dxfId="301" priority="302">
      <formula>LEN(TRIM(K235))=0</formula>
    </cfRule>
  </conditionalFormatting>
  <conditionalFormatting sqref="K235:K237">
    <cfRule type="containsBlanks" dxfId="300" priority="301">
      <formula>LEN(TRIM(K235))=0</formula>
    </cfRule>
  </conditionalFormatting>
  <conditionalFormatting sqref="K235:K237">
    <cfRule type="containsBlanks" dxfId="299" priority="300">
      <formula>LEN(TRIM(K235))=0</formula>
    </cfRule>
  </conditionalFormatting>
  <conditionalFormatting sqref="K369">
    <cfRule type="containsBlanks" dxfId="298" priority="299">
      <formula>LEN(TRIM(K369))=0</formula>
    </cfRule>
  </conditionalFormatting>
  <conditionalFormatting sqref="K369">
    <cfRule type="containsBlanks" dxfId="297" priority="298">
      <formula>LEN(TRIM(K369))=0</formula>
    </cfRule>
  </conditionalFormatting>
  <conditionalFormatting sqref="K369">
    <cfRule type="containsBlanks" dxfId="296" priority="297">
      <formula>LEN(TRIM(K369))=0</formula>
    </cfRule>
  </conditionalFormatting>
  <conditionalFormatting sqref="K401:K402">
    <cfRule type="containsBlanks" dxfId="295" priority="296">
      <formula>LEN(TRIM(K401))=0</formula>
    </cfRule>
  </conditionalFormatting>
  <conditionalFormatting sqref="K537 K539">
    <cfRule type="containsBlanks" dxfId="294" priority="295">
      <formula>LEN(TRIM(K537))=0</formula>
    </cfRule>
  </conditionalFormatting>
  <conditionalFormatting sqref="K537 K539">
    <cfRule type="containsBlanks" dxfId="293" priority="294">
      <formula>LEN(TRIM(K537))=0</formula>
    </cfRule>
  </conditionalFormatting>
  <conditionalFormatting sqref="K537 K539">
    <cfRule type="containsBlanks" dxfId="292" priority="293">
      <formula>LEN(TRIM(K537))=0</formula>
    </cfRule>
  </conditionalFormatting>
  <conditionalFormatting sqref="K537 K539">
    <cfRule type="containsBlanks" dxfId="291" priority="292">
      <formula>LEN(TRIM(K537))=0</formula>
    </cfRule>
  </conditionalFormatting>
  <conditionalFormatting sqref="K537 K539">
    <cfRule type="containsBlanks" dxfId="290" priority="291">
      <formula>LEN(TRIM(K537))=0</formula>
    </cfRule>
  </conditionalFormatting>
  <conditionalFormatting sqref="K512">
    <cfRule type="containsBlanks" dxfId="289" priority="290">
      <formula>LEN(TRIM(K512))=0</formula>
    </cfRule>
  </conditionalFormatting>
  <conditionalFormatting sqref="K649:K652">
    <cfRule type="containsBlanks" dxfId="288" priority="289">
      <formula>LEN(TRIM(K649))=0</formula>
    </cfRule>
  </conditionalFormatting>
  <conditionalFormatting sqref="K649">
    <cfRule type="containsBlanks" dxfId="287" priority="288">
      <formula>LEN(TRIM(K649))=0</formula>
    </cfRule>
  </conditionalFormatting>
  <conditionalFormatting sqref="K649">
    <cfRule type="containsBlanks" dxfId="286" priority="287">
      <formula>LEN(TRIM(K649))=0</formula>
    </cfRule>
  </conditionalFormatting>
  <conditionalFormatting sqref="K650:K652">
    <cfRule type="containsBlanks" dxfId="285" priority="286">
      <formula>LEN(TRIM(K650))=0</formula>
    </cfRule>
  </conditionalFormatting>
  <conditionalFormatting sqref="K650:K652">
    <cfRule type="containsBlanks" dxfId="284" priority="285">
      <formula>LEN(TRIM(K650))=0</formula>
    </cfRule>
  </conditionalFormatting>
  <conditionalFormatting sqref="M482 M372:M374 M190:M191 M66 M381:M394 M640:M643 M377:M379 M645:M648 M68:M75 M107:M108 M113 M138 M164:M180 M196 M208:M210 M271:M278 M302:M303">
    <cfRule type="containsBlanks" dxfId="283" priority="284">
      <formula>LEN(TRIM(M66))=0</formula>
    </cfRule>
  </conditionalFormatting>
  <conditionalFormatting sqref="M363 M530 M612:M613 M717 M338 M427:M428 M49 M69:M70 M625 M642:M643 M670 M183:M186 M378 M618 M51 M74:M75">
    <cfRule type="containsBlanks" dxfId="282" priority="283">
      <formula>LEN(TRIM(M49))=0</formula>
    </cfRule>
  </conditionalFormatting>
  <conditionalFormatting sqref="M528 M530">
    <cfRule type="containsBlanks" dxfId="281" priority="282">
      <formula>LEN(TRIM(M528))=0</formula>
    </cfRule>
  </conditionalFormatting>
  <conditionalFormatting sqref="M612:M613 M717 M338 M363 M49 M69:M70 M625 M642:M643 M670 M183:M186 M378 M618 M51 M74:M75">
    <cfRule type="containsBlanks" dxfId="280" priority="281">
      <formula>LEN(TRIM(M49))=0</formula>
    </cfRule>
  </conditionalFormatting>
  <conditionalFormatting sqref="M716">
    <cfRule type="containsBlanks" dxfId="279" priority="280">
      <formula>LEN(TRIM(M716))=0</formula>
    </cfRule>
  </conditionalFormatting>
  <conditionalFormatting sqref="M716">
    <cfRule type="containsBlanks" dxfId="278" priority="279">
      <formula>LEN(TRIM(M716))=0</formula>
    </cfRule>
  </conditionalFormatting>
  <conditionalFormatting sqref="M336:M337">
    <cfRule type="containsBlanks" dxfId="277" priority="278">
      <formula>LEN(TRIM(M336))=0</formula>
    </cfRule>
  </conditionalFormatting>
  <conditionalFormatting sqref="M336:M337">
    <cfRule type="containsBlanks" dxfId="276" priority="277">
      <formula>LEN(TRIM(M336))=0</formula>
    </cfRule>
  </conditionalFormatting>
  <conditionalFormatting sqref="M348:M350 M352:M353">
    <cfRule type="containsBlanks" dxfId="275" priority="276">
      <formula>LEN(TRIM(M348))=0</formula>
    </cfRule>
  </conditionalFormatting>
  <conditionalFormatting sqref="M348:M350 M352:M353">
    <cfRule type="containsBlanks" dxfId="274" priority="275">
      <formula>LEN(TRIM(M348))=0</formula>
    </cfRule>
  </conditionalFormatting>
  <conditionalFormatting sqref="M381:M394">
    <cfRule type="containsBlanks" dxfId="273" priority="274">
      <formula>LEN(TRIM(M381))=0</formula>
    </cfRule>
  </conditionalFormatting>
  <conditionalFormatting sqref="M381:M394">
    <cfRule type="containsBlanks" dxfId="272" priority="273">
      <formula>LEN(TRIM(M381))=0</formula>
    </cfRule>
  </conditionalFormatting>
  <conditionalFormatting sqref="M199">
    <cfRule type="containsBlanks" dxfId="271" priority="272">
      <formula>LEN(TRIM(M199))=0</formula>
    </cfRule>
  </conditionalFormatting>
  <conditionalFormatting sqref="M199">
    <cfRule type="containsBlanks" dxfId="270" priority="271">
      <formula>LEN(TRIM(M199))=0</formula>
    </cfRule>
  </conditionalFormatting>
  <conditionalFormatting sqref="M669">
    <cfRule type="containsBlanks" dxfId="269" priority="270">
      <formula>LEN(TRIM(M669))=0</formula>
    </cfRule>
  </conditionalFormatting>
  <conditionalFormatting sqref="M669">
    <cfRule type="containsBlanks" dxfId="268" priority="269">
      <formula>LEN(TRIM(M669))=0</formula>
    </cfRule>
  </conditionalFormatting>
  <conditionalFormatting sqref="M48">
    <cfRule type="containsBlanks" dxfId="267" priority="268">
      <formula>LEN(TRIM(M48))=0</formula>
    </cfRule>
  </conditionalFormatting>
  <conditionalFormatting sqref="M48">
    <cfRule type="containsBlanks" dxfId="266" priority="267">
      <formula>LEN(TRIM(M48))=0</formula>
    </cfRule>
  </conditionalFormatting>
  <conditionalFormatting sqref="M68 M71:M73 M107:M108 M113 M138 M164:M180 M196 M208:M210 M271:M278 M302:M303">
    <cfRule type="containsBlanks" dxfId="265" priority="266">
      <formula>LEN(TRIM(M68))=0</formula>
    </cfRule>
  </conditionalFormatting>
  <conditionalFormatting sqref="M66 M68 M71:M73 M107:M108 M113 M138 M164:M180 M196 M208:M210 M271:M278 M302:M303">
    <cfRule type="containsBlanks" dxfId="264" priority="265">
      <formula>LEN(TRIM(M66))=0</formula>
    </cfRule>
  </conditionalFormatting>
  <conditionalFormatting sqref="M66 M68 M71:M73 M107:M108 M113 M138 M164:M180 M196 M208:M210 M271:M278 M302:M303">
    <cfRule type="containsBlanks" dxfId="263" priority="264">
      <formula>LEN(TRIM(M66))=0</formula>
    </cfRule>
  </conditionalFormatting>
  <conditionalFormatting sqref="M78">
    <cfRule type="containsBlanks" dxfId="262" priority="263">
      <formula>LEN(TRIM(M78))=0</formula>
    </cfRule>
  </conditionalFormatting>
  <conditionalFormatting sqref="M78">
    <cfRule type="containsBlanks" dxfId="261" priority="262">
      <formula>LEN(TRIM(M78))=0</formula>
    </cfRule>
  </conditionalFormatting>
  <conditionalFormatting sqref="M98">
    <cfRule type="containsBlanks" dxfId="260" priority="261">
      <formula>LEN(TRIM(M98))=0</formula>
    </cfRule>
  </conditionalFormatting>
  <conditionalFormatting sqref="M181">
    <cfRule type="containsBlanks" dxfId="259" priority="260">
      <formula>LEN(TRIM(M181))=0</formula>
    </cfRule>
  </conditionalFormatting>
  <conditionalFormatting sqref="M181">
    <cfRule type="containsBlanks" dxfId="258" priority="259">
      <formula>LEN(TRIM(M181))=0</formula>
    </cfRule>
  </conditionalFormatting>
  <conditionalFormatting sqref="M182">
    <cfRule type="containsBlanks" dxfId="257" priority="258">
      <formula>LEN(TRIM(M182))=0</formula>
    </cfRule>
  </conditionalFormatting>
  <conditionalFormatting sqref="M182">
    <cfRule type="containsBlanks" dxfId="256" priority="257">
      <formula>LEN(TRIM(M182))=0</formula>
    </cfRule>
  </conditionalFormatting>
  <conditionalFormatting sqref="M307:M308">
    <cfRule type="containsBlanks" dxfId="255" priority="256">
      <formula>LEN(TRIM(M307))=0</formula>
    </cfRule>
  </conditionalFormatting>
  <conditionalFormatting sqref="M307:M308">
    <cfRule type="containsBlanks" dxfId="254" priority="255">
      <formula>LEN(TRIM(M307))=0</formula>
    </cfRule>
  </conditionalFormatting>
  <conditionalFormatting sqref="M309:M311">
    <cfRule type="containsBlanks" dxfId="253" priority="254">
      <formula>LEN(TRIM(M309))=0</formula>
    </cfRule>
  </conditionalFormatting>
  <conditionalFormatting sqref="M309:M311">
    <cfRule type="containsBlanks" dxfId="252" priority="253">
      <formula>LEN(TRIM(M309))=0</formula>
    </cfRule>
  </conditionalFormatting>
  <conditionalFormatting sqref="M325:M326 M332 M334">
    <cfRule type="containsBlanks" dxfId="251" priority="252">
      <formula>LEN(TRIM(M325))=0</formula>
    </cfRule>
  </conditionalFormatting>
  <conditionalFormatting sqref="M325:M326 M332 M334">
    <cfRule type="containsBlanks" dxfId="250" priority="251">
      <formula>LEN(TRIM(M325))=0</formula>
    </cfRule>
  </conditionalFormatting>
  <conditionalFormatting sqref="M345:M346">
    <cfRule type="containsBlanks" dxfId="249" priority="250">
      <formula>LEN(TRIM(M345))=0</formula>
    </cfRule>
  </conditionalFormatting>
  <conditionalFormatting sqref="M345:M346">
    <cfRule type="containsBlanks" dxfId="248" priority="249">
      <formula>LEN(TRIM(M345))=0</formula>
    </cfRule>
  </conditionalFormatting>
  <conditionalFormatting sqref="M364:M365">
    <cfRule type="containsBlanks" dxfId="247" priority="248">
      <formula>LEN(TRIM(M364))=0</formula>
    </cfRule>
  </conditionalFormatting>
  <conditionalFormatting sqref="M364:M365">
    <cfRule type="containsBlanks" dxfId="246" priority="247">
      <formula>LEN(TRIM(M364))=0</formula>
    </cfRule>
  </conditionalFormatting>
  <conditionalFormatting sqref="M377">
    <cfRule type="containsBlanks" dxfId="245" priority="246">
      <formula>LEN(TRIM(M377))=0</formula>
    </cfRule>
  </conditionalFormatting>
  <conditionalFormatting sqref="M379">
    <cfRule type="containsBlanks" dxfId="244" priority="245">
      <formula>LEN(TRIM(M379))=0</formula>
    </cfRule>
  </conditionalFormatting>
  <conditionalFormatting sqref="M379">
    <cfRule type="containsBlanks" dxfId="243" priority="244">
      <formula>LEN(TRIM(M379))=0</formula>
    </cfRule>
  </conditionalFormatting>
  <conditionalFormatting sqref="M429:M430">
    <cfRule type="containsBlanks" dxfId="242" priority="243">
      <formula>LEN(TRIM(M429))=0</formula>
    </cfRule>
  </conditionalFormatting>
  <conditionalFormatting sqref="M429:M430">
    <cfRule type="containsBlanks" dxfId="241" priority="242">
      <formula>LEN(TRIM(M429))=0</formula>
    </cfRule>
  </conditionalFormatting>
  <conditionalFormatting sqref="M432">
    <cfRule type="containsBlanks" dxfId="240" priority="241">
      <formula>LEN(TRIM(M432))=0</formula>
    </cfRule>
  </conditionalFormatting>
  <conditionalFormatting sqref="M432">
    <cfRule type="containsBlanks" dxfId="239" priority="240">
      <formula>LEN(TRIM(M432))=0</formula>
    </cfRule>
  </conditionalFormatting>
  <conditionalFormatting sqref="M438">
    <cfRule type="containsBlanks" dxfId="238" priority="239">
      <formula>LEN(TRIM(M438))=0</formula>
    </cfRule>
  </conditionalFormatting>
  <conditionalFormatting sqref="M438">
    <cfRule type="containsBlanks" dxfId="237" priority="238">
      <formula>LEN(TRIM(M438))=0</formula>
    </cfRule>
  </conditionalFormatting>
  <conditionalFormatting sqref="M517">
    <cfRule type="containsBlanks" dxfId="236" priority="237">
      <formula>LEN(TRIM(M517))=0</formula>
    </cfRule>
  </conditionalFormatting>
  <conditionalFormatting sqref="M518:M520">
    <cfRule type="containsBlanks" dxfId="235" priority="236">
      <formula>LEN(TRIM(M518))=0</formula>
    </cfRule>
  </conditionalFormatting>
  <conditionalFormatting sqref="M518:M520">
    <cfRule type="containsBlanks" dxfId="234" priority="235">
      <formula>LEN(TRIM(M518))=0</formula>
    </cfRule>
  </conditionalFormatting>
  <conditionalFormatting sqref="M600:M601">
    <cfRule type="containsBlanks" dxfId="233" priority="234">
      <formula>LEN(TRIM(M600))=0</formula>
    </cfRule>
  </conditionalFormatting>
  <conditionalFormatting sqref="M600:M601">
    <cfRule type="containsBlanks" dxfId="232" priority="233">
      <formula>LEN(TRIM(M600))=0</formula>
    </cfRule>
  </conditionalFormatting>
  <conditionalFormatting sqref="M611">
    <cfRule type="containsBlanks" dxfId="231" priority="232">
      <formula>LEN(TRIM(M611))=0</formula>
    </cfRule>
  </conditionalFormatting>
  <conditionalFormatting sqref="M615:M617">
    <cfRule type="containsBlanks" dxfId="230" priority="231">
      <formula>LEN(TRIM(M615))=0</formula>
    </cfRule>
  </conditionalFormatting>
  <conditionalFormatting sqref="M63">
    <cfRule type="containsBlanks" dxfId="229" priority="230">
      <formula>LEN(TRIM(M63))=0</formula>
    </cfRule>
  </conditionalFormatting>
  <conditionalFormatting sqref="M63">
    <cfRule type="containsBlanks" dxfId="228" priority="229">
      <formula>LEN(TRIM(M63))=0</formula>
    </cfRule>
  </conditionalFormatting>
  <conditionalFormatting sqref="M63">
    <cfRule type="containsBlanks" dxfId="227" priority="228">
      <formula>LEN(TRIM(M63))=0</formula>
    </cfRule>
  </conditionalFormatting>
  <conditionalFormatting sqref="M187:M189">
    <cfRule type="containsBlanks" dxfId="226" priority="227">
      <formula>LEN(TRIM(M187))=0</formula>
    </cfRule>
  </conditionalFormatting>
  <conditionalFormatting sqref="M187:M189">
    <cfRule type="containsBlanks" dxfId="225" priority="226">
      <formula>LEN(TRIM(M187))=0</formula>
    </cfRule>
  </conditionalFormatting>
  <conditionalFormatting sqref="M187:M189">
    <cfRule type="containsBlanks" dxfId="224" priority="225">
      <formula>LEN(TRIM(M187))=0</formula>
    </cfRule>
  </conditionalFormatting>
  <conditionalFormatting sqref="M235:M237">
    <cfRule type="containsBlanks" dxfId="223" priority="224">
      <formula>LEN(TRIM(M235))=0</formula>
    </cfRule>
  </conditionalFormatting>
  <conditionalFormatting sqref="M235:M237">
    <cfRule type="containsBlanks" dxfId="222" priority="223">
      <formula>LEN(TRIM(M235))=0</formula>
    </cfRule>
  </conditionalFormatting>
  <conditionalFormatting sqref="M235:M237">
    <cfRule type="containsBlanks" dxfId="221" priority="222">
      <formula>LEN(TRIM(M235))=0</formula>
    </cfRule>
  </conditionalFormatting>
  <conditionalFormatting sqref="M369">
    <cfRule type="containsBlanks" dxfId="220" priority="221">
      <formula>LEN(TRIM(M369))=0</formula>
    </cfRule>
  </conditionalFormatting>
  <conditionalFormatting sqref="M369">
    <cfRule type="containsBlanks" dxfId="219" priority="220">
      <formula>LEN(TRIM(M369))=0</formula>
    </cfRule>
  </conditionalFormatting>
  <conditionalFormatting sqref="M369">
    <cfRule type="containsBlanks" dxfId="218" priority="219">
      <formula>LEN(TRIM(M369))=0</formula>
    </cfRule>
  </conditionalFormatting>
  <conditionalFormatting sqref="M401:M402">
    <cfRule type="containsBlanks" dxfId="217" priority="218">
      <formula>LEN(TRIM(M401))=0</formula>
    </cfRule>
  </conditionalFormatting>
  <conditionalFormatting sqref="M537 M539">
    <cfRule type="containsBlanks" dxfId="216" priority="217">
      <formula>LEN(TRIM(M537))=0</formula>
    </cfRule>
  </conditionalFormatting>
  <conditionalFormatting sqref="M537 M539">
    <cfRule type="containsBlanks" dxfId="215" priority="216">
      <formula>LEN(TRIM(M537))=0</formula>
    </cfRule>
  </conditionalFormatting>
  <conditionalFormatting sqref="M537 M539">
    <cfRule type="containsBlanks" dxfId="214" priority="215">
      <formula>LEN(TRIM(M537))=0</formula>
    </cfRule>
  </conditionalFormatting>
  <conditionalFormatting sqref="M649:M652">
    <cfRule type="containsBlanks" dxfId="213" priority="214">
      <formula>LEN(TRIM(M649))=0</formula>
    </cfRule>
  </conditionalFormatting>
  <conditionalFormatting sqref="M649">
    <cfRule type="containsBlanks" dxfId="212" priority="213">
      <formula>LEN(TRIM(M649))=0</formula>
    </cfRule>
  </conditionalFormatting>
  <conditionalFormatting sqref="M649">
    <cfRule type="containsBlanks" dxfId="211" priority="212">
      <formula>LEN(TRIM(M649))=0</formula>
    </cfRule>
  </conditionalFormatting>
  <conditionalFormatting sqref="M650:M652">
    <cfRule type="containsBlanks" dxfId="210" priority="211">
      <formula>LEN(TRIM(M650))=0</formula>
    </cfRule>
  </conditionalFormatting>
  <conditionalFormatting sqref="M650:M652">
    <cfRule type="containsBlanks" dxfId="209" priority="210">
      <formula>LEN(TRIM(M650))=0</formula>
    </cfRule>
  </conditionalFormatting>
  <conditionalFormatting sqref="G521:G523">
    <cfRule type="containsBlanks" dxfId="208" priority="209">
      <formula>LEN(TRIM(G521))=0</formula>
    </cfRule>
  </conditionalFormatting>
  <conditionalFormatting sqref="G521:G523">
    <cfRule type="containsBlanks" dxfId="207" priority="208">
      <formula>LEN(TRIM(G521))=0</formula>
    </cfRule>
  </conditionalFormatting>
  <conditionalFormatting sqref="G521:G523">
    <cfRule type="containsBlanks" dxfId="206" priority="207">
      <formula>LEN(TRIM(G521))=0</formula>
    </cfRule>
  </conditionalFormatting>
  <conditionalFormatting sqref="H521:H523">
    <cfRule type="containsBlanks" dxfId="205" priority="206">
      <formula>LEN(TRIM(H521))=0</formula>
    </cfRule>
  </conditionalFormatting>
  <conditionalFormatting sqref="Q521:Q523">
    <cfRule type="containsBlanks" dxfId="204" priority="205">
      <formula>LEN(TRIM(Q521))=0</formula>
    </cfRule>
  </conditionalFormatting>
  <conditionalFormatting sqref="Q521:Q523">
    <cfRule type="containsBlanks" dxfId="203" priority="204">
      <formula>LEN(TRIM(Q521))=0</formula>
    </cfRule>
  </conditionalFormatting>
  <conditionalFormatting sqref="Q521:Q523">
    <cfRule type="containsBlanks" dxfId="202" priority="203">
      <formula>LEN(TRIM(Q521))=0</formula>
    </cfRule>
  </conditionalFormatting>
  <conditionalFormatting sqref="R521:R523">
    <cfRule type="containsBlanks" dxfId="201" priority="202">
      <formula>LEN(TRIM(R521))=0</formula>
    </cfRule>
  </conditionalFormatting>
  <conditionalFormatting sqref="R521:R523">
    <cfRule type="containsBlanks" dxfId="200" priority="201">
      <formula>LEN(TRIM(R521))=0</formula>
    </cfRule>
  </conditionalFormatting>
  <conditionalFormatting sqref="R521:R523">
    <cfRule type="containsBlanks" dxfId="199" priority="200">
      <formula>LEN(TRIM(R521))=0</formula>
    </cfRule>
  </conditionalFormatting>
  <conditionalFormatting sqref="Q187:R189">
    <cfRule type="containsBlanks" dxfId="198" priority="199">
      <formula>LEN(TRIM(Q187))=0</formula>
    </cfRule>
  </conditionalFormatting>
  <conditionalFormatting sqref="Q187:R189">
    <cfRule type="containsBlanks" dxfId="197" priority="198">
      <formula>LEN(TRIM(Q187))=0</formula>
    </cfRule>
  </conditionalFormatting>
  <conditionalFormatting sqref="Q187:R189">
    <cfRule type="containsBlanks" dxfId="196" priority="197">
      <formula>LEN(TRIM(Q187))=0</formula>
    </cfRule>
  </conditionalFormatting>
  <conditionalFormatting sqref="I621">
    <cfRule type="containsBlanks" dxfId="195" priority="196">
      <formula>LEN(TRIM(I621))=0</formula>
    </cfRule>
  </conditionalFormatting>
  <conditionalFormatting sqref="K621">
    <cfRule type="containsBlanks" dxfId="194" priority="195">
      <formula>LEN(TRIM(K621))=0</formula>
    </cfRule>
  </conditionalFormatting>
  <conditionalFormatting sqref="M621">
    <cfRule type="containsBlanks" dxfId="193" priority="194">
      <formula>LEN(TRIM(M621))=0</formula>
    </cfRule>
  </conditionalFormatting>
  <conditionalFormatting sqref="O621">
    <cfRule type="containsBlanks" dxfId="192" priority="193">
      <formula>LEN(TRIM(O621))=0</formula>
    </cfRule>
  </conditionalFormatting>
  <conditionalFormatting sqref="E100:E101 I100:I101 K100:K101 M100:M101 O100:O101">
    <cfRule type="containsBlanks" dxfId="191" priority="192">
      <formula>LEN(TRIM(E100))=0</formula>
    </cfRule>
  </conditionalFormatting>
  <conditionalFormatting sqref="E101">
    <cfRule type="containsBlanks" dxfId="190" priority="191">
      <formula>LEN(TRIM(E101))=0</formula>
    </cfRule>
  </conditionalFormatting>
  <conditionalFormatting sqref="O101">
    <cfRule type="containsBlanks" dxfId="189" priority="190">
      <formula>LEN(TRIM(O101))=0</formula>
    </cfRule>
  </conditionalFormatting>
  <conditionalFormatting sqref="O101">
    <cfRule type="containsBlanks" dxfId="188" priority="189">
      <formula>LEN(TRIM(O101))=0</formula>
    </cfRule>
  </conditionalFormatting>
  <conditionalFormatting sqref="O100 E100">
    <cfRule type="containsBlanks" dxfId="187" priority="188">
      <formula>LEN(TRIM(E100))=0</formula>
    </cfRule>
  </conditionalFormatting>
  <conditionalFormatting sqref="O100 E100">
    <cfRule type="containsBlanks" dxfId="186" priority="187">
      <formula>LEN(TRIM(E100))=0</formula>
    </cfRule>
  </conditionalFormatting>
  <conditionalFormatting sqref="D101">
    <cfRule type="containsBlanks" dxfId="185" priority="186">
      <formula>LEN(TRIM(D101))=0</formula>
    </cfRule>
  </conditionalFormatting>
  <conditionalFormatting sqref="D101">
    <cfRule type="containsBlanks" dxfId="184" priority="185">
      <formula>LEN(TRIM(D101))=0</formula>
    </cfRule>
  </conditionalFormatting>
  <conditionalFormatting sqref="D101">
    <cfRule type="containsBlanks" dxfId="183" priority="184">
      <formula>LEN(TRIM(D101))=0</formula>
    </cfRule>
  </conditionalFormatting>
  <conditionalFormatting sqref="D100">
    <cfRule type="containsBlanks" dxfId="182" priority="183">
      <formula>LEN(TRIM(D100))=0</formula>
    </cfRule>
  </conditionalFormatting>
  <conditionalFormatting sqref="D100">
    <cfRule type="containsBlanks" dxfId="181" priority="182">
      <formula>LEN(TRIM(D100))=0</formula>
    </cfRule>
  </conditionalFormatting>
  <conditionalFormatting sqref="D100">
    <cfRule type="containsBlanks" dxfId="180" priority="181">
      <formula>LEN(TRIM(D100))=0</formula>
    </cfRule>
  </conditionalFormatting>
  <conditionalFormatting sqref="I101">
    <cfRule type="containsBlanks" dxfId="179" priority="180">
      <formula>LEN(TRIM(I101))=0</formula>
    </cfRule>
  </conditionalFormatting>
  <conditionalFormatting sqref="I101">
    <cfRule type="containsBlanks" dxfId="178" priority="179">
      <formula>LEN(TRIM(I101))=0</formula>
    </cfRule>
  </conditionalFormatting>
  <conditionalFormatting sqref="I100">
    <cfRule type="containsBlanks" dxfId="177" priority="178">
      <formula>LEN(TRIM(I100))=0</formula>
    </cfRule>
  </conditionalFormatting>
  <conditionalFormatting sqref="I100">
    <cfRule type="containsBlanks" dxfId="176" priority="177">
      <formula>LEN(TRIM(I100))=0</formula>
    </cfRule>
  </conditionalFormatting>
  <conditionalFormatting sqref="K101">
    <cfRule type="containsBlanks" dxfId="175" priority="176">
      <formula>LEN(TRIM(K101))=0</formula>
    </cfRule>
  </conditionalFormatting>
  <conditionalFormatting sqref="K101">
    <cfRule type="containsBlanks" dxfId="174" priority="175">
      <formula>LEN(TRIM(K101))=0</formula>
    </cfRule>
  </conditionalFormatting>
  <conditionalFormatting sqref="K100">
    <cfRule type="containsBlanks" dxfId="173" priority="174">
      <formula>LEN(TRIM(K100))=0</formula>
    </cfRule>
  </conditionalFormatting>
  <conditionalFormatting sqref="K100">
    <cfRule type="containsBlanks" dxfId="172" priority="173">
      <formula>LEN(TRIM(K100))=0</formula>
    </cfRule>
  </conditionalFormatting>
  <conditionalFormatting sqref="M101">
    <cfRule type="containsBlanks" dxfId="171" priority="172">
      <formula>LEN(TRIM(M101))=0</formula>
    </cfRule>
  </conditionalFormatting>
  <conditionalFormatting sqref="M101">
    <cfRule type="containsBlanks" dxfId="170" priority="171">
      <formula>LEN(TRIM(M101))=0</formula>
    </cfRule>
  </conditionalFormatting>
  <conditionalFormatting sqref="M100">
    <cfRule type="containsBlanks" dxfId="169" priority="170">
      <formula>LEN(TRIM(M100))=0</formula>
    </cfRule>
  </conditionalFormatting>
  <conditionalFormatting sqref="M100">
    <cfRule type="containsBlanks" dxfId="168" priority="169">
      <formula>LEN(TRIM(M100))=0</formula>
    </cfRule>
  </conditionalFormatting>
  <conditionalFormatting sqref="E354">
    <cfRule type="containsBlanks" dxfId="167" priority="168">
      <formula>LEN(TRIM(E354))=0</formula>
    </cfRule>
  </conditionalFormatting>
  <conditionalFormatting sqref="E354">
    <cfRule type="containsBlanks" dxfId="166" priority="167">
      <formula>LEN(TRIM(E354))=0</formula>
    </cfRule>
  </conditionalFormatting>
  <conditionalFormatting sqref="D354">
    <cfRule type="containsBlanks" dxfId="165" priority="166">
      <formula>LEN(TRIM(D354))=0</formula>
    </cfRule>
  </conditionalFormatting>
  <conditionalFormatting sqref="O354:P354">
    <cfRule type="containsBlanks" dxfId="164" priority="165">
      <formula>LEN(TRIM(O354))=0</formula>
    </cfRule>
  </conditionalFormatting>
  <conditionalFormatting sqref="O354:P354">
    <cfRule type="containsBlanks" dxfId="163" priority="164">
      <formula>LEN(TRIM(O354))=0</formula>
    </cfRule>
  </conditionalFormatting>
  <conditionalFormatting sqref="J354">
    <cfRule type="containsBlanks" dxfId="162" priority="163">
      <formula>LEN(TRIM(J354))=0</formula>
    </cfRule>
  </conditionalFormatting>
  <conditionalFormatting sqref="J354">
    <cfRule type="containsBlanks" dxfId="161" priority="162">
      <formula>LEN(TRIM(J354))=0</formula>
    </cfRule>
  </conditionalFormatting>
  <conditionalFormatting sqref="L354">
    <cfRule type="containsBlanks" dxfId="160" priority="161">
      <formula>LEN(TRIM(L354))=0</formula>
    </cfRule>
  </conditionalFormatting>
  <conditionalFormatting sqref="L354">
    <cfRule type="containsBlanks" dxfId="159" priority="160">
      <formula>LEN(TRIM(L354))=0</formula>
    </cfRule>
  </conditionalFormatting>
  <conditionalFormatting sqref="N354">
    <cfRule type="containsBlanks" dxfId="158" priority="159">
      <formula>LEN(TRIM(N354))=0</formula>
    </cfRule>
  </conditionalFormatting>
  <conditionalFormatting sqref="N354">
    <cfRule type="containsBlanks" dxfId="157" priority="158">
      <formula>LEN(TRIM(N354))=0</formula>
    </cfRule>
  </conditionalFormatting>
  <conditionalFormatting sqref="G354">
    <cfRule type="containsBlanks" dxfId="156" priority="157">
      <formula>LEN(TRIM(G354))=0</formula>
    </cfRule>
  </conditionalFormatting>
  <conditionalFormatting sqref="I354">
    <cfRule type="containsBlanks" dxfId="155" priority="156">
      <formula>LEN(TRIM(I354))=0</formula>
    </cfRule>
  </conditionalFormatting>
  <conditionalFormatting sqref="I354">
    <cfRule type="containsBlanks" dxfId="154" priority="155">
      <formula>LEN(TRIM(I354))=0</formula>
    </cfRule>
  </conditionalFormatting>
  <conditionalFormatting sqref="K354">
    <cfRule type="containsBlanks" dxfId="153" priority="154">
      <formula>LEN(TRIM(K354))=0</formula>
    </cfRule>
  </conditionalFormatting>
  <conditionalFormatting sqref="K354">
    <cfRule type="containsBlanks" dxfId="152" priority="153">
      <formula>LEN(TRIM(K354))=0</formula>
    </cfRule>
  </conditionalFormatting>
  <conditionalFormatting sqref="M354">
    <cfRule type="containsBlanks" dxfId="151" priority="152">
      <formula>LEN(TRIM(M354))=0</formula>
    </cfRule>
  </conditionalFormatting>
  <conditionalFormatting sqref="M354">
    <cfRule type="containsBlanks" dxfId="150" priority="151">
      <formula>LEN(TRIM(M354))=0</formula>
    </cfRule>
  </conditionalFormatting>
  <conditionalFormatting sqref="O425:P425">
    <cfRule type="containsBlanks" dxfId="149" priority="150">
      <formula>LEN(TRIM(O425))=0</formula>
    </cfRule>
  </conditionalFormatting>
  <conditionalFormatting sqref="N425">
    <cfRule type="containsBlanks" dxfId="148" priority="149">
      <formula>LEN(TRIM(N425))=0</formula>
    </cfRule>
  </conditionalFormatting>
  <conditionalFormatting sqref="I425">
    <cfRule type="containsBlanks" dxfId="147" priority="148">
      <formula>LEN(TRIM(I425))=0</formula>
    </cfRule>
  </conditionalFormatting>
  <conditionalFormatting sqref="K425">
    <cfRule type="containsBlanks" dxfId="146" priority="147">
      <formula>LEN(TRIM(K425))=0</formula>
    </cfRule>
  </conditionalFormatting>
  <conditionalFormatting sqref="M425">
    <cfRule type="containsBlanks" dxfId="145" priority="146">
      <formula>LEN(TRIM(M425))=0</formula>
    </cfRule>
  </conditionalFormatting>
  <conditionalFormatting sqref="T296">
    <cfRule type="containsBlanks" dxfId="144" priority="145">
      <formula>LEN(TRIM(T296))=0</formula>
    </cfRule>
  </conditionalFormatting>
  <conditionalFormatting sqref="T280">
    <cfRule type="containsBlanks" dxfId="143" priority="144">
      <formula>LEN(TRIM(T280))=0</formula>
    </cfRule>
  </conditionalFormatting>
  <conditionalFormatting sqref="T418:T422">
    <cfRule type="containsBlanks" dxfId="142" priority="143">
      <formula>LEN(TRIM(T418))=0</formula>
    </cfRule>
  </conditionalFormatting>
  <conditionalFormatting sqref="T428">
    <cfRule type="containsBlanks" dxfId="141" priority="142">
      <formula>LEN(TRIM(T428))=0</formula>
    </cfRule>
  </conditionalFormatting>
  <conditionalFormatting sqref="T502">
    <cfRule type="containsBlanks" dxfId="140" priority="141">
      <formula>LEN(TRIM(T502))=0</formula>
    </cfRule>
  </conditionalFormatting>
  <conditionalFormatting sqref="T502">
    <cfRule type="containsBlanks" dxfId="139" priority="140">
      <formula>LEN(TRIM(T502))=0</formula>
    </cfRule>
  </conditionalFormatting>
  <conditionalFormatting sqref="T508:T511">
    <cfRule type="containsBlanks" dxfId="138" priority="139">
      <formula>LEN(TRIM(T508))=0</formula>
    </cfRule>
  </conditionalFormatting>
  <conditionalFormatting sqref="T508:T511">
    <cfRule type="containsBlanks" dxfId="137" priority="138">
      <formula>LEN(TRIM(T508))=0</formula>
    </cfRule>
  </conditionalFormatting>
  <conditionalFormatting sqref="T458:T459">
    <cfRule type="containsBlanks" dxfId="136" priority="137">
      <formula>LEN(TRIM(T458))=0</formula>
    </cfRule>
  </conditionalFormatting>
  <conditionalFormatting sqref="T444">
    <cfRule type="containsBlanks" dxfId="135" priority="136">
      <formula>LEN(TRIM(T444))=0</formula>
    </cfRule>
  </conditionalFormatting>
  <conditionalFormatting sqref="T444">
    <cfRule type="containsBlanks" dxfId="134" priority="135">
      <formula>LEN(TRIM(T444))=0</formula>
    </cfRule>
  </conditionalFormatting>
  <conditionalFormatting sqref="T452">
    <cfRule type="containsBlanks" dxfId="133" priority="134">
      <formula>LEN(TRIM(T452))=0</formula>
    </cfRule>
  </conditionalFormatting>
  <conditionalFormatting sqref="T452">
    <cfRule type="containsBlanks" dxfId="132" priority="133">
      <formula>LEN(TRIM(T452))=0</formula>
    </cfRule>
  </conditionalFormatting>
  <conditionalFormatting sqref="T455">
    <cfRule type="containsBlanks" dxfId="131" priority="132">
      <formula>LEN(TRIM(T455))=0</formula>
    </cfRule>
  </conditionalFormatting>
  <conditionalFormatting sqref="T455">
    <cfRule type="containsBlanks" dxfId="130" priority="131">
      <formula>LEN(TRIM(T455))=0</formula>
    </cfRule>
  </conditionalFormatting>
  <conditionalFormatting sqref="T482">
    <cfRule type="containsBlanks" dxfId="129" priority="130">
      <formula>LEN(TRIM(T482))=0</formula>
    </cfRule>
  </conditionalFormatting>
  <conditionalFormatting sqref="T482">
    <cfRule type="containsBlanks" dxfId="128" priority="129">
      <formula>LEN(TRIM(T482))=0</formula>
    </cfRule>
  </conditionalFormatting>
  <conditionalFormatting sqref="T483">
    <cfRule type="containsBlanks" dxfId="127" priority="128">
      <formula>LEN(TRIM(T483))=0</formula>
    </cfRule>
  </conditionalFormatting>
  <conditionalFormatting sqref="T483">
    <cfRule type="containsBlanks" dxfId="126" priority="127">
      <formula>LEN(TRIM(T483))=0</formula>
    </cfRule>
  </conditionalFormatting>
  <conditionalFormatting sqref="T485">
    <cfRule type="containsBlanks" dxfId="125" priority="126">
      <formula>LEN(TRIM(T485))=0</formula>
    </cfRule>
  </conditionalFormatting>
  <conditionalFormatting sqref="T485">
    <cfRule type="containsBlanks" dxfId="124" priority="125">
      <formula>LEN(TRIM(T485))=0</formula>
    </cfRule>
  </conditionalFormatting>
  <conditionalFormatting sqref="T503">
    <cfRule type="containsBlanks" dxfId="123" priority="124">
      <formula>LEN(TRIM(T503))=0</formula>
    </cfRule>
  </conditionalFormatting>
  <conditionalFormatting sqref="T503">
    <cfRule type="containsBlanks" dxfId="122" priority="123">
      <formula>LEN(TRIM(T503))=0</formula>
    </cfRule>
  </conditionalFormatting>
  <conditionalFormatting sqref="T512 T515:T516">
    <cfRule type="containsBlanks" dxfId="121" priority="122">
      <formula>LEN(TRIM(T512))=0</formula>
    </cfRule>
  </conditionalFormatting>
  <conditionalFormatting sqref="T512 T515:T516">
    <cfRule type="containsBlanks" dxfId="120" priority="121">
      <formula>LEN(TRIM(T512))=0</formula>
    </cfRule>
  </conditionalFormatting>
  <conditionalFormatting sqref="T538">
    <cfRule type="containsBlanks" dxfId="119" priority="120">
      <formula>LEN(TRIM(T538))=0</formula>
    </cfRule>
  </conditionalFormatting>
  <conditionalFormatting sqref="T538">
    <cfRule type="containsBlanks" dxfId="118" priority="119">
      <formula>LEN(TRIM(T538))=0</formula>
    </cfRule>
  </conditionalFormatting>
  <conditionalFormatting sqref="T623">
    <cfRule type="containsBlanks" dxfId="117" priority="118">
      <formula>LEN(TRIM(T623))=0</formula>
    </cfRule>
  </conditionalFormatting>
  <conditionalFormatting sqref="T623">
    <cfRule type="containsBlanks" dxfId="116" priority="117">
      <formula>LEN(TRIM(T623))=0</formula>
    </cfRule>
  </conditionalFormatting>
  <conditionalFormatting sqref="T628">
    <cfRule type="containsBlanks" dxfId="115" priority="116">
      <formula>LEN(TRIM(T628))=0</formula>
    </cfRule>
  </conditionalFormatting>
  <conditionalFormatting sqref="T628">
    <cfRule type="containsBlanks" dxfId="114" priority="115">
      <formula>LEN(TRIM(T628))=0</formula>
    </cfRule>
  </conditionalFormatting>
  <conditionalFormatting sqref="T629">
    <cfRule type="containsBlanks" dxfId="113" priority="114">
      <formula>LEN(TRIM(T629))=0</formula>
    </cfRule>
  </conditionalFormatting>
  <conditionalFormatting sqref="T629">
    <cfRule type="containsBlanks" dxfId="112" priority="113">
      <formula>LEN(TRIM(T629))=0</formula>
    </cfRule>
  </conditionalFormatting>
  <conditionalFormatting sqref="T630">
    <cfRule type="containsBlanks" dxfId="111" priority="112">
      <formula>LEN(TRIM(T630))=0</formula>
    </cfRule>
  </conditionalFormatting>
  <conditionalFormatting sqref="T630">
    <cfRule type="containsBlanks" dxfId="110" priority="111">
      <formula>LEN(TRIM(T630))=0</formula>
    </cfRule>
  </conditionalFormatting>
  <conditionalFormatting sqref="T645:T646">
    <cfRule type="containsBlanks" dxfId="109" priority="110">
      <formula>LEN(TRIM(T645))=0</formula>
    </cfRule>
  </conditionalFormatting>
  <conditionalFormatting sqref="T645:T646">
    <cfRule type="containsBlanks" dxfId="108" priority="109">
      <formula>LEN(TRIM(T645))=0</formula>
    </cfRule>
  </conditionalFormatting>
  <conditionalFormatting sqref="T648">
    <cfRule type="containsBlanks" dxfId="107" priority="108">
      <formula>LEN(TRIM(T648))=0</formula>
    </cfRule>
  </conditionalFormatting>
  <conditionalFormatting sqref="T648">
    <cfRule type="containsBlanks" dxfId="106" priority="107">
      <formula>LEN(TRIM(T648))=0</formula>
    </cfRule>
  </conditionalFormatting>
  <conditionalFormatting sqref="T649:T650">
    <cfRule type="containsBlanks" dxfId="105" priority="106">
      <formula>LEN(TRIM(T649))=0</formula>
    </cfRule>
  </conditionalFormatting>
  <conditionalFormatting sqref="T649:T650">
    <cfRule type="containsBlanks" dxfId="104" priority="105">
      <formula>LEN(TRIM(T649))=0</formula>
    </cfRule>
  </conditionalFormatting>
  <conditionalFormatting sqref="T161">
    <cfRule type="containsBlanks" dxfId="103" priority="104">
      <formula>LEN(TRIM(T161))=0</formula>
    </cfRule>
  </conditionalFormatting>
  <conditionalFormatting sqref="T288:T289">
    <cfRule type="containsBlanks" dxfId="102" priority="103">
      <formula>LEN(TRIM(T288))=0</formula>
    </cfRule>
  </conditionalFormatting>
  <conditionalFormatting sqref="T290:T291">
    <cfRule type="containsBlanks" dxfId="101" priority="102">
      <formula>LEN(TRIM(T290))=0</formula>
    </cfRule>
  </conditionalFormatting>
  <conditionalFormatting sqref="T292">
    <cfRule type="containsBlanks" dxfId="100" priority="101">
      <formula>LEN(TRIM(T292))=0</formula>
    </cfRule>
  </conditionalFormatting>
  <conditionalFormatting sqref="O159">
    <cfRule type="containsBlanks" dxfId="99" priority="100">
      <formula>LEN(TRIM(O159))=0</formula>
    </cfRule>
  </conditionalFormatting>
  <conditionalFormatting sqref="T672:T701">
    <cfRule type="containsBlanks" dxfId="98" priority="99">
      <formula>LEN(TRIM(T672))=0</formula>
    </cfRule>
  </conditionalFormatting>
  <conditionalFormatting sqref="T672:T701">
    <cfRule type="containsBlanks" dxfId="97" priority="98">
      <formula>LEN(TRIM(T672))=0</formula>
    </cfRule>
  </conditionalFormatting>
  <conditionalFormatting sqref="T47">
    <cfRule type="containsBlanks" dxfId="96" priority="97">
      <formula>LEN(TRIM(T47))=0</formula>
    </cfRule>
  </conditionalFormatting>
  <conditionalFormatting sqref="T81">
    <cfRule type="containsBlanks" dxfId="95" priority="96">
      <formula>LEN(TRIM(T81))=0</formula>
    </cfRule>
  </conditionalFormatting>
  <conditionalFormatting sqref="T85">
    <cfRule type="containsBlanks" dxfId="94" priority="95">
      <formula>LEN(TRIM(T85))=0</formula>
    </cfRule>
  </conditionalFormatting>
  <conditionalFormatting sqref="T86">
    <cfRule type="containsBlanks" dxfId="93" priority="94">
      <formula>LEN(TRIM(T86))=0</formula>
    </cfRule>
  </conditionalFormatting>
  <conditionalFormatting sqref="T87 T89 T94:T97">
    <cfRule type="containsBlanks" dxfId="92" priority="93">
      <formula>LEN(TRIM(T87))=0</formula>
    </cfRule>
  </conditionalFormatting>
  <conditionalFormatting sqref="T90:T93">
    <cfRule type="containsBlanks" dxfId="91" priority="92">
      <formula>LEN(TRIM(T90))=0</formula>
    </cfRule>
  </conditionalFormatting>
  <conditionalFormatting sqref="T90:T93">
    <cfRule type="containsBlanks" dxfId="90" priority="91">
      <formula>LEN(TRIM(T90))=0</formula>
    </cfRule>
  </conditionalFormatting>
  <conditionalFormatting sqref="T162:T163">
    <cfRule type="containsBlanks" dxfId="89" priority="90">
      <formula>LEN(TRIM(T162))=0</formula>
    </cfRule>
  </conditionalFormatting>
  <conditionalFormatting sqref="A41:C44 A46:C47 A45:B45">
    <cfRule type="containsBlanks" dxfId="88" priority="89">
      <formula>LEN(TRIM(A41))=0</formula>
    </cfRule>
  </conditionalFormatting>
  <conditionalFormatting sqref="A51:C54">
    <cfRule type="containsBlanks" dxfId="87" priority="88">
      <formula>LEN(TRIM(A51))=0</formula>
    </cfRule>
  </conditionalFormatting>
  <conditionalFormatting sqref="A56:C57">
    <cfRule type="containsBlanks" dxfId="86" priority="87">
      <formula>LEN(TRIM(A56))=0</formula>
    </cfRule>
  </conditionalFormatting>
  <conditionalFormatting sqref="A61:C61">
    <cfRule type="containsBlanks" dxfId="85" priority="82">
      <formula>LEN(TRIM(A61))=0</formula>
    </cfRule>
  </conditionalFormatting>
  <conditionalFormatting sqref="A59:B59">
    <cfRule type="containsBlanks" dxfId="84" priority="86">
      <formula>LEN(TRIM(A59))=0</formula>
    </cfRule>
  </conditionalFormatting>
  <conditionalFormatting sqref="A59:B59">
    <cfRule type="containsBlanks" dxfId="83" priority="85">
      <formula>LEN(TRIM(A59))=0</formula>
    </cfRule>
  </conditionalFormatting>
  <conditionalFormatting sqref="C59">
    <cfRule type="containsBlanks" dxfId="82" priority="84">
      <formula>LEN(TRIM(C59))=0</formula>
    </cfRule>
  </conditionalFormatting>
  <conditionalFormatting sqref="A62:C64 B65:C65">
    <cfRule type="containsBlanks" dxfId="81" priority="83">
      <formula>LEN(TRIM(A62))=0</formula>
    </cfRule>
  </conditionalFormatting>
  <conditionalFormatting sqref="A69:C77">
    <cfRule type="containsBlanks" dxfId="80" priority="81">
      <formula>LEN(TRIM(A69))=0</formula>
    </cfRule>
  </conditionalFormatting>
  <conditionalFormatting sqref="A80:C97">
    <cfRule type="containsBlanks" dxfId="79" priority="80">
      <formula>LEN(TRIM(A80))=0</formula>
    </cfRule>
  </conditionalFormatting>
  <conditionalFormatting sqref="A184:C184">
    <cfRule type="containsBlanks" dxfId="78" priority="79">
      <formula>LEN(TRIM(A184))=0</formula>
    </cfRule>
  </conditionalFormatting>
  <conditionalFormatting sqref="A186:C186">
    <cfRule type="containsBlanks" dxfId="77" priority="78">
      <formula>LEN(TRIM(A186))=0</formula>
    </cfRule>
  </conditionalFormatting>
  <conditionalFormatting sqref="A193:C194">
    <cfRule type="containsBlanks" dxfId="76" priority="77">
      <formula>LEN(TRIM(A193))=0</formula>
    </cfRule>
  </conditionalFormatting>
  <conditionalFormatting sqref="A197:C197">
    <cfRule type="containsBlanks" dxfId="75" priority="76">
      <formula>LEN(TRIM(A197))=0</formula>
    </cfRule>
  </conditionalFormatting>
  <conditionalFormatting sqref="A199:C205">
    <cfRule type="containsBlanks" dxfId="74" priority="75">
      <formula>LEN(TRIM(A199))=0</formula>
    </cfRule>
  </conditionalFormatting>
  <conditionalFormatting sqref="A251:C259">
    <cfRule type="containsBlanks" dxfId="73" priority="65">
      <formula>LEN(TRIM(A251))=0</formula>
    </cfRule>
  </conditionalFormatting>
  <conditionalFormatting sqref="A260:C306">
    <cfRule type="containsBlanks" dxfId="72" priority="74">
      <formula>LEN(TRIM(A260))=0</formula>
    </cfRule>
  </conditionalFormatting>
  <conditionalFormatting sqref="A214:C236">
    <cfRule type="containsBlanks" dxfId="71" priority="73">
      <formula>LEN(TRIM(A214))=0</formula>
    </cfRule>
  </conditionalFormatting>
  <conditionalFormatting sqref="A211:B211 A213:B213">
    <cfRule type="containsBlanks" dxfId="70" priority="72">
      <formula>LEN(TRIM(A211))=0</formula>
    </cfRule>
  </conditionalFormatting>
  <conditionalFormatting sqref="A211:B211 A213:B213">
    <cfRule type="containsBlanks" dxfId="69" priority="71">
      <formula>LEN(TRIM(A211))=0</formula>
    </cfRule>
  </conditionalFormatting>
  <conditionalFormatting sqref="C211 C213">
    <cfRule type="containsBlanks" dxfId="68" priority="70">
      <formula>LEN(TRIM(C211))=0</formula>
    </cfRule>
  </conditionalFormatting>
  <conditionalFormatting sqref="C211 C213">
    <cfRule type="containsBlanks" dxfId="67" priority="69">
      <formula>LEN(TRIM(C211))=0</formula>
    </cfRule>
  </conditionalFormatting>
  <conditionalFormatting sqref="A237:C243">
    <cfRule type="containsBlanks" dxfId="66" priority="68">
      <formula>LEN(TRIM(A237))=0</formula>
    </cfRule>
  </conditionalFormatting>
  <conditionalFormatting sqref="A245:C250">
    <cfRule type="containsBlanks" dxfId="65" priority="67">
      <formula>LEN(TRIM(A245))=0</formula>
    </cfRule>
  </conditionalFormatting>
  <conditionalFormatting sqref="A244:C244">
    <cfRule type="containsBlanks" dxfId="64" priority="66">
      <formula>LEN(TRIM(A244))=0</formula>
    </cfRule>
  </conditionalFormatting>
  <conditionalFormatting sqref="A318:C318">
    <cfRule type="containsBlanks" dxfId="63" priority="64">
      <formula>LEN(TRIM(A318))=0</formula>
    </cfRule>
  </conditionalFormatting>
  <conditionalFormatting sqref="A322:C324">
    <cfRule type="containsBlanks" dxfId="62" priority="63">
      <formula>LEN(TRIM(A322))=0</formula>
    </cfRule>
  </conditionalFormatting>
  <conditionalFormatting sqref="A328:C329">
    <cfRule type="containsBlanks" dxfId="61" priority="62">
      <formula>LEN(TRIM(A328))=0</formula>
    </cfRule>
  </conditionalFormatting>
  <conditionalFormatting sqref="A332:C332">
    <cfRule type="containsBlanks" dxfId="60" priority="61">
      <formula>LEN(TRIM(A332))=0</formula>
    </cfRule>
  </conditionalFormatting>
  <conditionalFormatting sqref="A334:C337">
    <cfRule type="containsBlanks" dxfId="59" priority="60">
      <formula>LEN(TRIM(A334))=0</formula>
    </cfRule>
  </conditionalFormatting>
  <conditionalFormatting sqref="A348:C357 A361:C362">
    <cfRule type="containsBlanks" dxfId="58" priority="59">
      <formula>LEN(TRIM(A348))=0</formula>
    </cfRule>
  </conditionalFormatting>
  <conditionalFormatting sqref="A371:C371">
    <cfRule type="containsBlanks" dxfId="57" priority="58">
      <formula>LEN(TRIM(A371))=0</formula>
    </cfRule>
  </conditionalFormatting>
  <conditionalFormatting sqref="A376:C376">
    <cfRule type="cellIs" dxfId="56" priority="57" operator="equal">
      <formula>""</formula>
    </cfRule>
  </conditionalFormatting>
  <conditionalFormatting sqref="A408:C410">
    <cfRule type="containsBlanks" dxfId="55" priority="52">
      <formula>LEN(TRIM(A408))=0</formula>
    </cfRule>
  </conditionalFormatting>
  <conditionalFormatting sqref="A381:C390">
    <cfRule type="containsBlanks" dxfId="54" priority="56">
      <formula>LEN(TRIM(A381))=0</formula>
    </cfRule>
  </conditionalFormatting>
  <conditionalFormatting sqref="C391:C397">
    <cfRule type="containsBlanks" dxfId="53" priority="53">
      <formula>LEN(TRIM(C391))=0</formula>
    </cfRule>
  </conditionalFormatting>
  <conditionalFormatting sqref="A391:B397">
    <cfRule type="containsBlanks" dxfId="52" priority="55">
      <formula>LEN(TRIM(A391))=0</formula>
    </cfRule>
  </conditionalFormatting>
  <conditionalFormatting sqref="A391:B397">
    <cfRule type="containsBlanks" dxfId="51" priority="54">
      <formula>LEN(TRIM(A391))=0</formula>
    </cfRule>
  </conditionalFormatting>
  <conditionalFormatting sqref="A418:C422 B414:C417">
    <cfRule type="containsBlanks" dxfId="50" priority="51">
      <formula>LEN(TRIM(A414))=0</formula>
    </cfRule>
  </conditionalFormatting>
  <conditionalFormatting sqref="A436:C437">
    <cfRule type="containsBlanks" dxfId="49" priority="50">
      <formula>LEN(TRIM(A436))=0</formula>
    </cfRule>
  </conditionalFormatting>
  <conditionalFormatting sqref="A440:C441">
    <cfRule type="containsBlanks" dxfId="48" priority="48">
      <formula>LEN(TRIM(A440))=0</formula>
    </cfRule>
  </conditionalFormatting>
  <conditionalFormatting sqref="A442:C443">
    <cfRule type="containsBlanks" dxfId="47" priority="49">
      <formula>LEN(TRIM(A442))=0</formula>
    </cfRule>
  </conditionalFormatting>
  <conditionalFormatting sqref="A444:C445">
    <cfRule type="containsBlanks" dxfId="46" priority="47">
      <formula>LEN(TRIM(A444))=0</formula>
    </cfRule>
  </conditionalFormatting>
  <conditionalFormatting sqref="A468:C471">
    <cfRule type="containsBlanks" dxfId="45" priority="43">
      <formula>LEN(TRIM(A468))=0</formula>
    </cfRule>
  </conditionalFormatting>
  <conditionalFormatting sqref="A454:C455 A461:C462 A472:C480">
    <cfRule type="containsBlanks" dxfId="44" priority="46">
      <formula>LEN(TRIM(A454))=0</formula>
    </cfRule>
  </conditionalFormatting>
  <conditionalFormatting sqref="A456:C460">
    <cfRule type="containsBlanks" dxfId="43" priority="45">
      <formula>LEN(TRIM(A456))=0</formula>
    </cfRule>
  </conditionalFormatting>
  <conditionalFormatting sqref="A463:C467">
    <cfRule type="containsBlanks" dxfId="42" priority="44">
      <formula>LEN(TRIM(A463))=0</formula>
    </cfRule>
  </conditionalFormatting>
  <conditionalFormatting sqref="A502:C505 A508:C509 A511:C512 A482:C498 A514:C514 B513:C513">
    <cfRule type="containsBlanks" dxfId="41" priority="42">
      <formula>LEN(TRIM(A482))=0</formula>
    </cfRule>
  </conditionalFormatting>
  <conditionalFormatting sqref="A515:C516">
    <cfRule type="containsBlanks" dxfId="40" priority="41">
      <formula>LEN(TRIM(A515))=0</formula>
    </cfRule>
  </conditionalFormatting>
  <conditionalFormatting sqref="A556:C559 A563:C574 A582:C587">
    <cfRule type="containsBlanks" dxfId="39" priority="40">
      <formula>LEN(TRIM(A556))=0</formula>
    </cfRule>
  </conditionalFormatting>
  <conditionalFormatting sqref="A560:C562">
    <cfRule type="containsBlanks" dxfId="38" priority="39">
      <formula>LEN(TRIM(A560))=0</formula>
    </cfRule>
  </conditionalFormatting>
  <conditionalFormatting sqref="A537:C547">
    <cfRule type="containsBlanks" dxfId="37" priority="38">
      <formula>LEN(TRIM(A537))=0</formula>
    </cfRule>
  </conditionalFormatting>
  <conditionalFormatting sqref="A533:B533">
    <cfRule type="containsBlanks" dxfId="36" priority="37">
      <formula>LEN(TRIM(A533))=0</formula>
    </cfRule>
  </conditionalFormatting>
  <conditionalFormatting sqref="A533:B533">
    <cfRule type="containsBlanks" dxfId="35" priority="36">
      <formula>LEN(TRIM(A533))=0</formula>
    </cfRule>
  </conditionalFormatting>
  <conditionalFormatting sqref="C533">
    <cfRule type="containsBlanks" dxfId="34" priority="35">
      <formula>LEN(TRIM(C533))=0</formula>
    </cfRule>
  </conditionalFormatting>
  <conditionalFormatting sqref="C534">
    <cfRule type="containsBlanks" dxfId="33" priority="34">
      <formula>LEN(TRIM(C534))=0</formula>
    </cfRule>
  </conditionalFormatting>
  <conditionalFormatting sqref="A534:B534">
    <cfRule type="containsBlanks" dxfId="32" priority="33">
      <formula>LEN(TRIM(A534))=0</formula>
    </cfRule>
  </conditionalFormatting>
  <conditionalFormatting sqref="A534:B534">
    <cfRule type="containsBlanks" dxfId="31" priority="32">
      <formula>LEN(TRIM(A534))=0</formula>
    </cfRule>
  </conditionalFormatting>
  <conditionalFormatting sqref="C535:C536">
    <cfRule type="containsBlanks" dxfId="30" priority="31">
      <formula>LEN(TRIM(C535))=0</formula>
    </cfRule>
  </conditionalFormatting>
  <conditionalFormatting sqref="A535:B536">
    <cfRule type="containsBlanks" dxfId="29" priority="30">
      <formula>LEN(TRIM(A535))=0</formula>
    </cfRule>
  </conditionalFormatting>
  <conditionalFormatting sqref="A535:B536">
    <cfRule type="containsBlanks" dxfId="28" priority="29">
      <formula>LEN(TRIM(A535))=0</formula>
    </cfRule>
  </conditionalFormatting>
  <conditionalFormatting sqref="A548:C555">
    <cfRule type="containsBlanks" dxfId="27" priority="28">
      <formula>LEN(TRIM(A548))=0</formula>
    </cfRule>
  </conditionalFormatting>
  <conditionalFormatting sqref="A575:C581">
    <cfRule type="containsBlanks" dxfId="26" priority="27">
      <formula>LEN(TRIM(A575))=0</formula>
    </cfRule>
  </conditionalFormatting>
  <conditionalFormatting sqref="A605:C605">
    <cfRule type="containsBlanks" dxfId="25" priority="26">
      <formula>LEN(TRIM(A605))=0</formula>
    </cfRule>
  </conditionalFormatting>
  <conditionalFormatting sqref="A618:C618">
    <cfRule type="containsBlanks" dxfId="24" priority="25">
      <formula>LEN(TRIM(A618))=0</formula>
    </cfRule>
  </conditionalFormatting>
  <conditionalFormatting sqref="A623:C624">
    <cfRule type="containsBlanks" dxfId="23" priority="24">
      <formula>LEN(TRIM(A623))=0</formula>
    </cfRule>
  </conditionalFormatting>
  <conditionalFormatting sqref="A627:C628 A630:C634">
    <cfRule type="containsBlanks" dxfId="22" priority="23">
      <formula>LEN(TRIM(A627))=0</formula>
    </cfRule>
  </conditionalFormatting>
  <conditionalFormatting sqref="A629:C629">
    <cfRule type="containsBlanks" dxfId="21" priority="22">
      <formula>LEN(TRIM(A629))=0</formula>
    </cfRule>
  </conditionalFormatting>
  <conditionalFormatting sqref="A636:C636">
    <cfRule type="containsBlanks" dxfId="20" priority="21">
      <formula>LEN(TRIM(A636))=0</formula>
    </cfRule>
  </conditionalFormatting>
  <conditionalFormatting sqref="A638:C638">
    <cfRule type="containsBlanks" dxfId="19" priority="20">
      <formula>LEN(TRIM(A638))=0</formula>
    </cfRule>
  </conditionalFormatting>
  <conditionalFormatting sqref="A640:C656">
    <cfRule type="containsBlanks" dxfId="18" priority="19">
      <formula>LEN(TRIM(A640))=0</formula>
    </cfRule>
  </conditionalFormatting>
  <conditionalFormatting sqref="A669:C669">
    <cfRule type="containsBlanks" dxfId="17" priority="18">
      <formula>LEN(TRIM(A669))=0</formula>
    </cfRule>
  </conditionalFormatting>
  <conditionalFormatting sqref="A722:C722">
    <cfRule type="containsBlanks" dxfId="16" priority="17">
      <formula>LEN(TRIM(A722))=0</formula>
    </cfRule>
  </conditionalFormatting>
  <conditionalFormatting sqref="A728:C732">
    <cfRule type="containsBlanks" dxfId="15" priority="16">
      <formula>LEN(TRIM(A728))=0</formula>
    </cfRule>
  </conditionalFormatting>
  <conditionalFormatting sqref="A745:C745">
    <cfRule type="containsBlanks" dxfId="14" priority="15">
      <formula>LEN(TRIM(A745))=0</formula>
    </cfRule>
  </conditionalFormatting>
  <conditionalFormatting sqref="A748:C750">
    <cfRule type="containsBlanks" dxfId="13" priority="14">
      <formula>LEN(TRIM(A748))=0</formula>
    </cfRule>
  </conditionalFormatting>
  <conditionalFormatting sqref="A359:C360">
    <cfRule type="cellIs" dxfId="12" priority="13" operator="equal">
      <formula>""</formula>
    </cfRule>
  </conditionalFormatting>
  <conditionalFormatting sqref="A513">
    <cfRule type="containsBlanks" dxfId="11" priority="12">
      <formula>LEN(TRIM(A513))=0</formula>
    </cfRule>
  </conditionalFormatting>
  <conditionalFormatting sqref="A428">
    <cfRule type="containsBlanks" dxfId="10" priority="11">
      <formula>LEN(TRIM(A428))=0</formula>
    </cfRule>
  </conditionalFormatting>
  <conditionalFormatting sqref="A414:A417">
    <cfRule type="containsBlanks" dxfId="9" priority="10">
      <formula>LEN(TRIM(A414))=0</formula>
    </cfRule>
  </conditionalFormatting>
  <conditionalFormatting sqref="A65">
    <cfRule type="containsBlanks" dxfId="8" priority="9">
      <formula>LEN(TRIM(A65))=0</formula>
    </cfRule>
  </conditionalFormatting>
  <conditionalFormatting sqref="B345">
    <cfRule type="containsBlanks" dxfId="7" priority="8">
      <formula>LEN(TRIM(B345))=0</formula>
    </cfRule>
  </conditionalFormatting>
  <conditionalFormatting sqref="A532:B532">
    <cfRule type="containsBlanks" dxfId="6" priority="7">
      <formula>LEN(TRIM(A532))=0</formula>
    </cfRule>
  </conditionalFormatting>
  <conditionalFormatting sqref="A532:B532">
    <cfRule type="containsBlanks" dxfId="5" priority="6">
      <formula>LEN(TRIM(A532))=0</formula>
    </cfRule>
  </conditionalFormatting>
  <conditionalFormatting sqref="C532">
    <cfRule type="containsBlanks" dxfId="4" priority="5">
      <formula>LEN(TRIM(C532))=0</formula>
    </cfRule>
  </conditionalFormatting>
  <conditionalFormatting sqref="C45">
    <cfRule type="containsBlanks" dxfId="3" priority="4">
      <formula>LEN(TRIM(C45))=0</formula>
    </cfRule>
  </conditionalFormatting>
  <conditionalFormatting sqref="C150">
    <cfRule type="containsBlanks" dxfId="2" priority="3">
      <formula>LEN(TRIM(C150))=0</formula>
    </cfRule>
  </conditionalFormatting>
  <conditionalFormatting sqref="C154">
    <cfRule type="containsBlanks" dxfId="1" priority="1">
      <formula>LEN(TRIM(C154))=0</formula>
    </cfRule>
  </conditionalFormatting>
  <conditionalFormatting sqref="C151">
    <cfRule type="containsBlanks" dxfId="0" priority="2">
      <formula>LEN(TRIM(C151))=0</formula>
    </cfRule>
  </conditionalFormatting>
  <pageMargins left="0.35433070866141736" right="0.19685039370078738" top="0.78740157480314954" bottom="0.78740157480314954" header="0.51181102362204722" footer="0.51181102362204722"/>
  <pageSetup paperSize="9" scale="29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2023-08-13T08:28:08Z</dcterms:created>
  <dcterms:modified xsi:type="dcterms:W3CDTF">2023-08-14T04:19:43Z</dcterms:modified>
</cp:coreProperties>
</file>