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<sst xmlns="http://schemas.openxmlformats.org/spreadsheetml/2006/main" count="10160" uniqueCount="2746">
  <si>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</si>
  <si>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</si>
  <si>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</si>
  <si>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</si>
  <si>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</si>
  <si>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</si>
  <si>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</si>
  <si>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</si>
  <si>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</si>
  <si>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</si>
  <si>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</si>
  <si>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</si>
  <si>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</si>
  <si>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</si>
  <si>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</si>
  <si>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</si>
  <si>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</si>
  <si>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</si>
  <si>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</si>
  <si>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</si>
  <si>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</si>
  <si>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</si>
  <si>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</si>
  <si>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</si>
  <si>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</si>
  <si>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</si>
  <si>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</si>
  <si>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</si>
  <si>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</si>
  <si>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</si>
  <si>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</si>
  <si>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</si>
  <si>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</si>
  <si>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</si>
  <si>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</si>
  <si>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</si>
  <si>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</si>
  <si>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</si>
  <si>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</si>
  <si>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</si>
  <si>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</si>
  <si>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6/1-П</t>
  </si>
  <si>
    <t>Наименование органа регулирования, принявшего решение об утверждении тарифов</t>
  </si>
  <si>
    <t>Департамент тарифов и цен Правительства Еврейской автономной области</t>
  </si>
  <si>
    <t>Источник официального опубликования решения</t>
  </si>
  <si>
    <t>Официальный портал органов государственной власти Еврейской автономной области https://www.eao.ru/dokumenty/elektronnoe-ofitsialnoe-opublikovanie/prikazy-oiv-eao/, 16.02.2026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</si>
  <si>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</si>
  <si>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</si>
  <si>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</si>
  <si>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</si>
  <si>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</si>
  <si>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</si>
  <si>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</si>
  <si>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</si>
  <si>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</si>
  <si>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</si>
  <si>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</si>
  <si>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</si>
  <si>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</si>
  <si>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</si>
  <si>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</si>
  <si>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</si>
  <si>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</si>
  <si>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</si>
  <si>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</si>
  <si>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</si>
  <si>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</si>
  <si>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</si>
  <si>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</si>
  <si>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</si>
  <si>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</si>
  <si>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</si>
  <si>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</si>
  <si>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</si>
  <si>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</si>
  <si>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</si>
  <si>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</si>
  <si>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</si>
  <si>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</si>
  <si>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</si>
  <si>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</si>
  <si>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8(42622)9-27-00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</si>
  <si>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</si>
  <si>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</si>
  <si>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</si>
  <si>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</si>
  <si>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</si>
  <si>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</si>
  <si>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</si>
  <si>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</si>
  <si>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</si>
  <si>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</si>
  <si>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</si>
  <si>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</si>
  <si>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</si>
  <si>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</si>
  <si>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</si>
  <si>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</si>
  <si>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</si>
  <si>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</si>
  <si>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</si>
  <si>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</si>
  <si>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</si>
  <si>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</si>
  <si>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</si>
  <si>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</si>
  <si>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</si>
  <si>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</si>
  <si>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</si>
  <si>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</si>
  <si>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</si>
  <si>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</si>
  <si>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</si>
  <si>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</si>
  <si>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</si>
  <si>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</si>
  <si>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</si>
  <si>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</si>
  <si>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</si>
  <si>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</si>
  <si>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</si>
  <si>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</si>
  <si>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</si>
  <si>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</si>
  <si>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</si>
  <si>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</si>
  <si>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</si>
  <si>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</si>
  <si>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</si>
  <si>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</si>
  <si>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</si>
  <si>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</si>
  <si>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</si>
  <si>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</si>
  <si>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</si>
  <si>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</si>
  <si>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</si>
  <si>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</si>
  <si>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</si>
  <si>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</si>
  <si>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</si>
  <si>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</si>
  <si>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</si>
  <si>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</si>
  <si>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</si>
  <si>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</si>
  <si>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</si>
  <si>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</si>
  <si>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</si>
  <si>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</si>
  <si>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</si>
  <si>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</si>
  <si>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</si>
  <si>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</si>
  <si>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</si>
  <si>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</si>
  <si>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</si>
  <si>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</si>
  <si>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</si>
  <si>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</si>
  <si>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</si>
  <si>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</si>
  <si>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</si>
  <si>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</si>
  <si>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</si>
  <si>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</si>
  <si>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</si>
  <si>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</si>
  <si>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</si>
  <si>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</si>
  <si>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</si>
  <si>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</si>
  <si>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</si>
  <si>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</si>
  <si>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</si>
  <si>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</si>
  <si>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</si>
  <si>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</si>
  <si>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</si>
  <si>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</si>
  <si>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</si>
  <si>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</si>
  <si>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</si>
  <si>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</si>
  <si>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</si>
  <si>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</si>
  <si>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</si>
  <si>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</si>
  <si>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</si>
  <si>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</si>
  <si>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</si>
  <si>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</si>
  <si>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</si>
  <si>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</si>
  <si>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</si>
  <si>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</si>
  <si>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</si>
  <si>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</si>
  <si>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</si>
  <si>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</si>
  <si>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</si>
  <si>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</si>
  <si>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</si>
  <si>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</si>
  <si>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(технологическое присоединение) объекта капитального строительства "Застройка жилыми домами квартала между ул. Шолом-Алейхема-Ленина-Димитрова в г. Биробиджане. Многоквартирный жилой дом № 3", расположенного по адресу: ЕАО, г.Биробиджан, земельный участок с кадастровым номером 79:01:0300004:1642, с тепловой нагрузкой 0,527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</si>
  <si>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</si>
  <si>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</si>
  <si>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</si>
  <si>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</si>
  <si>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</si>
  <si>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</si>
  <si>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</si>
  <si>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</si>
  <si>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</si>
  <si>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</si>
  <si>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</si>
  <si>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</si>
  <si>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</si>
  <si>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</si>
  <si>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</si>
  <si>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</si>
  <si>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</si>
  <si>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</si>
  <si>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</si>
  <si>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</si>
  <si>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</si>
  <si>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</si>
  <si>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</si>
  <si>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</si>
  <si>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</si>
  <si>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</si>
  <si>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</si>
  <si>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</si>
  <si>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</si>
  <si>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</si>
  <si>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</si>
  <si>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</si>
  <si>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</si>
  <si>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</si>
  <si>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</si>
  <si>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</si>
  <si>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</si>
  <si>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</si>
  <si>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</si>
  <si>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</si>
  <si>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</si>
  <si>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</si>
  <si>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</si>
  <si>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</si>
  <si>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</si>
  <si>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</si>
  <si>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</si>
  <si>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</si>
  <si>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</si>
  <si>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</si>
  <si>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</si>
  <si>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</si>
  <si>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</si>
  <si>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</si>
  <si>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</si>
  <si>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</si>
  <si>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</si>
  <si>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</si>
  <si>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</si>
  <si>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</si>
  <si>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</si>
  <si>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</si>
  <si>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</si>
  <si>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</si>
  <si>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</si>
  <si>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</si>
  <si>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</si>
  <si>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</si>
  <si>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</si>
  <si>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</si>
  <si>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</si>
  <si>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</si>
  <si>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</si>
  <si>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</si>
  <si>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</si>
  <si>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</si>
  <si>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</si>
  <si>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</si>
  <si>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</si>
  <si>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</si>
  <si>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</si>
  <si>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</si>
  <si>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</si>
  <si>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</si>
  <si>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</si>
  <si>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</si>
  <si>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</si>
  <si>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</si>
  <si>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</si>
  <si>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</si>
  <si>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</si>
  <si>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</si>
  <si>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</si>
  <si>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</si>
  <si>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</si>
  <si>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</si>
  <si>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</si>
  <si>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</si>
  <si>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</si>
  <si>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</si>
  <si>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</si>
  <si>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</si>
  <si>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</si>
  <si>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</si>
  <si>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</si>
  <si>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</si>
  <si>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</si>
  <si>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</si>
  <si>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</si>
  <si>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</si>
  <si>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</si>
  <si>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</si>
  <si>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</si>
  <si>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</si>
  <si>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</si>
  <si>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</si>
  <si>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</si>
  <si>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</si>
  <si>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</si>
  <si>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</si>
  <si>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</si>
  <si>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</si>
  <si>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</si>
  <si>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</si>
  <si>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</si>
  <si>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</si>
  <si>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</si>
  <si>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</si>
  <si>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</si>
  <si>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</si>
  <si>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</si>
  <si>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</si>
  <si>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</si>
  <si>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</si>
  <si>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</si>
  <si>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</si>
  <si>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</si>
  <si>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</si>
  <si>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</si>
  <si>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</si>
  <si>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</si>
  <si>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</si>
  <si>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</si>
  <si>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</si>
  <si>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</si>
  <si>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</si>
  <si>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</si>
  <si>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</si>
  <si>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</si>
  <si>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</si>
  <si>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</si>
  <si>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</si>
  <si>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</si>
  <si>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</si>
  <si>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</si>
  <si>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</si>
  <si>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</si>
  <si>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</si>
  <si>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</si>
  <si>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</si>
  <si>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</si>
  <si>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</si>
  <si>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</si>
  <si>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</si>
  <si>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</si>
  <si>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</si>
  <si>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</si>
  <si>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</si>
  <si>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</si>
  <si>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</si>
  <si>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</si>
  <si>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</si>
  <si>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</si>
  <si>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</si>
  <si>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</si>
  <si>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</si>
  <si>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</si>
  <si>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</si>
  <si>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</si>
  <si>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</si>
  <si>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</si>
  <si>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</si>
  <si>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</si>
  <si>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</si>
  <si>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</si>
  <si>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</si>
  <si>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</si>
  <si>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</si>
  <si>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</si>
  <si>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</si>
  <si>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</si>
  <si>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</si>
  <si>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</si>
  <si>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</si>
  <si>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</si>
  <si>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</si>
  <si>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</si>
  <si>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</si>
  <si>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</si>
  <si>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</si>
  <si>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</si>
  <si>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</si>
  <si>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</si>
  <si>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</si>
  <si>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</si>
  <si>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</si>
  <si>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</si>
  <si>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</si>
  <si>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</si>
  <si>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</si>
  <si>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</si>
  <si>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</si>
  <si>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</si>
  <si>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</si>
  <si>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</si>
  <si>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</si>
  <si>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</si>
  <si>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</si>
  <si>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</si>
  <si>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</si>
  <si>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</si>
  <si>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</si>
  <si>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</si>
  <si>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</si>
  <si>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</si>
  <si>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</si>
  <si>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</si>
  <si>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</si>
  <si>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</si>
  <si>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</si>
  <si>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</si>
  <si>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</si>
  <si>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</si>
  <si>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</si>
  <si>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</si>
  <si>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</si>
  <si>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</si>
  <si>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</si>
  <si>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</si>
  <si>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</si>
  <si>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</si>
  <si>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</si>
  <si>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</si>
  <si>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</si>
  <si>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</si>
  <si>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</si>
  <si>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</si>
  <si>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</si>
  <si>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</si>
  <si>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</si>
  <si>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</si>
  <si>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</si>
  <si>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</si>
  <si>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</si>
  <si>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</si>
  <si>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</si>
  <si>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</si>
  <si>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</si>
  <si>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</si>
  <si>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</si>
  <si>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</si>
  <si>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</si>
  <si>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</si>
  <si>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</si>
  <si>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</si>
  <si>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</si>
  <si>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</si>
  <si>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</si>
  <si>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</si>
  <si>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</si>
  <si>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</si>
  <si>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</si>
  <si>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</si>
  <si>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</si>
  <si>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</si>
  <si>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</si>
  <si>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</si>
  <si>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</si>
  <si>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</si>
  <si>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</si>
  <si>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</si>
  <si>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</si>
  <si>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</si>
  <si>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</si>
  <si>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</si>
  <si>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</si>
  <si>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</si>
  <si>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</si>
  <si>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</si>
  <si>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</si>
  <si>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</si>
  <si>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</si>
  <si>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</si>
  <si>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</si>
  <si>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</si>
  <si>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</si>
  <si>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</si>
  <si>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</si>
  <si>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</si>
  <si>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</si>
  <si>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МКД № 3, г. Биробиджан, ул.Шолом-Алейхема-Ленина-Димитрова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</si>
  <si>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</si>
  <si>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</si>
  <si>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</si>
  <si>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</si>
  <si>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</si>
  <si>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</si>
  <si>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</si>
  <si>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</si>
  <si>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</si>
  <si>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</si>
  <si>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</si>
  <si>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</si>
  <si>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</si>
  <si>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</si>
  <si>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</si>
  <si>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</si>
  <si>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</si>
  <si>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</si>
  <si>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</si>
  <si>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</si>
  <si>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</si>
  <si>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</si>
  <si>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</si>
  <si>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</si>
  <si>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</si>
  <si>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</si>
  <si>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</si>
  <si>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</si>
  <si>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</si>
  <si>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</si>
  <si>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</si>
  <si>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</si>
  <si>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</si>
  <si>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</si>
  <si>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</si>
  <si>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</si>
  <si>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</si>
  <si>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</si>
  <si>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</si>
  <si>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</si>
  <si>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</si>
  <si>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</si>
  <si>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</si>
  <si>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</si>
  <si>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</si>
  <si>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</si>
  <si>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</si>
  <si>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</si>
  <si>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</si>
  <si>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</si>
  <si>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</si>
  <si>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</si>
  <si>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</si>
  <si>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</si>
  <si>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</si>
  <si>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</si>
  <si>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</si>
  <si>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</si>
  <si>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</si>
  <si>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</si>
  <si>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</si>
  <si>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</si>
  <si>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</si>
  <si>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</si>
  <si>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</si>
  <si>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</si>
  <si>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</si>
  <si>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</si>
  <si>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</si>
  <si>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</si>
  <si>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</si>
  <si>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</si>
  <si>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</si>
  <si>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</si>
  <si>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</si>
  <si>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</si>
  <si>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</si>
  <si>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</si>
  <si>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</si>
  <si>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</si>
  <si>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</si>
  <si>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</si>
  <si>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</si>
  <si>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</si>
  <si>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</si>
  <si>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</si>
  <si>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</si>
  <si>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</si>
  <si>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</si>
  <si>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</si>
  <si>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</si>
  <si>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</si>
  <si>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</si>
  <si>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</si>
  <si>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</si>
  <si>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</si>
  <si>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</si>
  <si>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</si>
  <si>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</si>
  <si>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</si>
  <si>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</si>
  <si>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</si>
  <si>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</si>
  <si>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</si>
  <si>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</si>
  <si>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</si>
  <si>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</si>
  <si>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</si>
  <si>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</si>
  <si>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</si>
  <si>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</si>
  <si>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</si>
  <si>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</si>
  <si>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</si>
  <si>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</si>
  <si>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</si>
  <si>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</si>
  <si>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</si>
  <si>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</si>
  <si>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</si>
  <si>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</si>
  <si>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</si>
  <si>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</si>
  <si>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</si>
  <si>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</si>
  <si>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</si>
  <si>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</si>
  <si>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</si>
  <si>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</si>
  <si>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</si>
  <si>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</si>
  <si>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</si>
  <si>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</si>
  <si>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</si>
  <si>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</si>
  <si>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</si>
  <si>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</si>
  <si>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</si>
  <si>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</si>
  <si>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</si>
  <si>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</si>
  <si>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</si>
  <si>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</si>
  <si>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</si>
  <si>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</si>
  <si>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</si>
  <si>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</si>
  <si>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</si>
  <si>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</si>
  <si>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</si>
  <si>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</si>
  <si>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</si>
  <si>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</si>
  <si>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</si>
  <si>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</si>
  <si>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</si>
  <si>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</si>
  <si>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</si>
  <si>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</si>
  <si>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</si>
  <si>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</si>
  <si>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</si>
  <si>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</si>
  <si>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</si>
  <si>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</si>
  <si>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</si>
  <si>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</si>
  <si>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</si>
  <si>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</si>
  <si>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</si>
  <si>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</si>
  <si>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</si>
  <si>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</si>
  <si>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</si>
  <si>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</si>
  <si>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</si>
  <si>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</si>
  <si>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</si>
  <si>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</si>
  <si>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</si>
  <si>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</si>
  <si>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</si>
  <si>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</si>
  <si>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</si>
  <si>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</si>
  <si>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</si>
  <si>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</si>
  <si>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</si>
  <si>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</si>
  <si>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</si>
  <si>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</si>
  <si>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</si>
  <si>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</si>
  <si>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</si>
  <si>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</si>
  <si>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</si>
  <si>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</si>
  <si>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</si>
  <si>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</si>
  <si>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</si>
  <si>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</si>
  <si>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</si>
  <si>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</si>
  <si>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</si>
  <si>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</si>
  <si>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</si>
  <si>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</si>
  <si>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</si>
  <si>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</si>
  <si>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</si>
  <si>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</si>
  <si>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</si>
  <si>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</si>
  <si>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</si>
  <si>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</si>
  <si>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</si>
  <si>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</si>
  <si>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</si>
  <si>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</si>
  <si>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</si>
  <si>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</si>
  <si>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</si>
  <si>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</si>
  <si>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</si>
  <si>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</si>
  <si>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</si>
  <si>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</si>
  <si>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</si>
  <si>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</si>
  <si>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</si>
  <si>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</si>
  <si>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</si>
  <si>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</si>
  <si>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</si>
  <si>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</si>
  <si>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</si>
  <si>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</si>
  <si>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</si>
  <si>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</si>
  <si>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</si>
  <si>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</si>
  <si>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</si>
  <si>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</si>
  <si>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</si>
  <si>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</si>
  <si>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</si>
  <si>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</si>
  <si>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</si>
  <si>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</si>
  <si>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</si>
  <si>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</si>
  <si>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</si>
  <si>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</si>
  <si>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</si>
  <si>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</si>
  <si>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</si>
  <si>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</si>
  <si>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</si>
  <si>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</si>
  <si>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</si>
  <si>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</si>
  <si>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</si>
  <si>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</si>
  <si>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</si>
  <si>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</si>
  <si>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</si>
  <si>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</si>
  <si>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</si>
  <si>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</si>
  <si>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</si>
  <si>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</si>
  <si>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</si>
  <si>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</si>
  <si>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</si>
  <si>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</si>
  <si>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</si>
  <si>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</si>
  <si>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</si>
  <si>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</si>
  <si>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</si>
  <si>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</si>
  <si>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</si>
  <si>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</si>
  <si>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</si>
  <si>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</si>
  <si>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</si>
  <si>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</si>
  <si>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</si>
  <si>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</si>
  <si>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</si>
  <si>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</si>
  <si>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</si>
  <si>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</si>
  <si>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</si>
  <si>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</si>
  <si>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</si>
  <si>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</si>
  <si>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</si>
  <si>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</si>
  <si>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</si>
  <si>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</si>
  <si>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</si>
  <si>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</si>
  <si>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</si>
  <si>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</si>
  <si>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</si>
  <si>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</si>
  <si>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</si>
  <si>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</si>
  <si>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</si>
  <si>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</si>
  <si>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</si>
  <si>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</si>
  <si>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</si>
  <si>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</si>
  <si>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</si>
  <si>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</si>
  <si>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</si>
  <si>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</si>
  <si>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</si>
  <si>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</si>
  <si>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</si>
  <si>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</si>
  <si>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</si>
  <si>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</si>
  <si>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</si>
  <si>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</si>
  <si>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</si>
  <si>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</si>
  <si>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</si>
  <si>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</si>
  <si>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</si>
  <si>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</si>
  <si>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</si>
  <si>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</si>
  <si>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</si>
  <si>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</si>
  <si>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</si>
  <si>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</si>
  <si>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</si>
  <si>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</si>
  <si>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</si>
  <si>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</si>
  <si>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</si>
  <si>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</si>
  <si>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</si>
  <si>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</si>
  <si>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</si>
  <si>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</si>
  <si>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</si>
  <si>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</si>
  <si>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</si>
  <si>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</si>
  <si>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</si>
  <si>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</si>
  <si>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</si>
  <si>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</si>
  <si>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</si>
  <si>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</si>
  <si>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</si>
  <si>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</si>
  <si>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</si>
  <si>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</si>
  <si>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</si>
  <si>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</si>
  <si>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</si>
  <si>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</si>
  <si>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</si>
  <si>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</si>
  <si>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</si>
  <si>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</si>
  <si>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</si>
  <si>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</si>
  <si>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</si>
  <si>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</si>
  <si>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</si>
  <si>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</si>
  <si>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</si>
  <si>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</si>
  <si>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</si>
  <si>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</si>
  <si>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</si>
  <si>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</si>
  <si>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</si>
  <si>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</si>
  <si>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</si>
  <si>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</si>
  <si>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</si>
  <si>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</si>
  <si>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</si>
  <si>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</si>
  <si>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</si>
  <si>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</si>
  <si>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</si>
  <si>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</si>
  <si>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</si>
  <si>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</si>
  <si>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</si>
  <si>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</si>
  <si>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</si>
  <si>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</si>
  <si>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</si>
  <si>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</si>
  <si>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</si>
  <si>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</si>
  <si>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</si>
  <si>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</si>
  <si>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</si>
  <si>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</si>
  <si>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</si>
  <si>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</si>
  <si>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</si>
  <si>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</si>
  <si>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</si>
  <si>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</si>
  <si>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</si>
  <si>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</si>
  <si>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</si>
  <si>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</si>
  <si>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</si>
  <si>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</si>
  <si>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</si>
  <si>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</si>
  <si>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</si>
  <si>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</si>
  <si>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</si>
  <si>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</si>
  <si>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</si>
  <si>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</si>
  <si>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</si>
  <si>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</si>
  <si>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</si>
  <si>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</si>
  <si>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</si>
  <si>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</si>
  <si>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</si>
  <si>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</si>
  <si>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</si>
  <si>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</si>
  <si>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</si>
  <si>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</si>
  <si>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</si>
  <si>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</si>
  <si>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</si>
  <si>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</si>
  <si>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</si>
  <si>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</si>
  <si>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</si>
  <si>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</si>
  <si>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</si>
  <si>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</si>
  <si>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</si>
  <si>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</si>
  <si>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</si>
  <si>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</si>
  <si>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</si>
  <si>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</si>
  <si>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</si>
  <si>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</si>
  <si>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</si>
  <si>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</si>
  <si>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</si>
  <si>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</si>
  <si>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</si>
  <si>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</si>
  <si>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</si>
  <si>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</si>
  <si>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</si>
  <si>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</si>
  <si>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</si>
  <si>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</si>
  <si>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</si>
  <si>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</si>
  <si>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</si>
  <si>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</si>
  <si>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</si>
  <si>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</si>
  <si>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</si>
  <si>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</si>
  <si>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</si>
  <si>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</si>
  <si>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</si>
  <si>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</si>
  <si>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</si>
  <si>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</si>
  <si>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</si>
  <si>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</si>
  <si>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</si>
  <si>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</si>
  <si>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</si>
  <si>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</si>
  <si>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</si>
  <si>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</si>
  <si>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</si>
  <si>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</si>
  <si>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</si>
  <si>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</si>
  <si>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</si>
  <si>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</si>
  <si>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</si>
  <si>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</si>
  <si>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</si>
  <si>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</si>
  <si>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</si>
  <si>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</si>
  <si>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</si>
  <si>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</si>
  <si>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</si>
  <si>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</si>
  <si>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</si>
  <si>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</si>
  <si>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</si>
  <si>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</si>
  <si>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</si>
  <si>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</si>
  <si>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</si>
  <si>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</si>
  <si>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</si>
  <si>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</si>
  <si>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</si>
  <si>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</si>
  <si>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</si>
  <si>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</si>
  <si>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</si>
  <si>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</si>
  <si>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</si>
  <si>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</si>
  <si>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</si>
  <si>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</si>
  <si>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</si>
  <si>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</si>
  <si>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</si>
  <si>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</si>
  <si>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</si>
  <si>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</si>
  <si>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</si>
  <si>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</si>
  <si>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</si>
  <si>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</si>
  <si>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</si>
  <si>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</si>
  <si>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</si>
  <si>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</si>
  <si>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</si>
  <si>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</si>
  <si>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</si>
  <si>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</si>
  <si>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</si>
  <si>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</si>
  <si>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</si>
  <si>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</si>
  <si>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</si>
  <si>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</si>
  <si>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</si>
  <si>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</si>
  <si>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</si>
  <si>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</si>
  <si>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</si>
  <si>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</si>
  <si>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</si>
  <si>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</si>
  <si>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</si>
  <si>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</si>
  <si>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</si>
  <si>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</si>
  <si>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</si>
  <si>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</si>
  <si>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</si>
  <si>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</si>
  <si>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</si>
  <si>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</si>
  <si>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</si>
  <si>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</si>
  <si>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</si>
  <si>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</si>
  <si>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</si>
  <si>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</si>
  <si>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</si>
  <si>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</si>
  <si>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</si>
  <si>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</si>
  <si>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</si>
  <si>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</si>
  <si>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</si>
  <si>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</si>
  <si>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</si>
  <si>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</si>
  <si>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</si>
  <si>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</si>
  <si>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</si>
  <si>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</si>
  <si>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</si>
  <si>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</si>
  <si>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</si>
  <si>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</si>
  <si>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</si>
  <si>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</si>
  <si>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</si>
  <si>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</si>
  <si>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</si>
  <si>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</si>
  <si>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</si>
  <si>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</si>
  <si>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</si>
  <si>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</si>
  <si>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</si>
  <si>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</si>
  <si>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</si>
  <si>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</si>
  <si>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</si>
  <si>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</si>
  <si>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</si>
  <si>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</si>
  <si>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</si>
  <si>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</si>
  <si>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</si>
  <si>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</si>
  <si>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</si>
  <si>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</si>
  <si>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</si>
  <si>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</si>
  <si>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</si>
  <si>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</si>
  <si>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</si>
  <si>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</si>
  <si>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</si>
  <si>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</si>
  <si>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</si>
  <si>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</si>
  <si>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</si>
  <si>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</si>
  <si>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</si>
  <si>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</si>
  <si>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</si>
  <si>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</si>
  <si>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</si>
  <si>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</si>
  <si>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</si>
  <si>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</si>
  <si>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</si>
  <si>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</si>
  <si>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</si>
  <si>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</si>
  <si>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утвержденные постановлением Правительства РФ от 30.11.2021 № 2115.</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</si>
  <si>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</si>
  <si>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</si>
  <si>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</si>
  <si>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</si>
  <si>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</si>
  <si>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</si>
  <si>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</si>
  <si>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</si>
  <si>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679014,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</si>
  <si>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</si>
  <si>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</si>
  <si>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</si>
  <si>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</si>
  <si>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</si>
  <si>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</si>
  <si>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</si>
  <si>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</si>
  <si>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</si>
  <si>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</si>
  <si>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</si>
  <si>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</si>
  <si>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</si>
  <si>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</si>
  <si>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</si>
  <si>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</si>
  <si>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</si>
  <si>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</si>
  <si>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</si>
  <si>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</si>
  <si>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</si>
  <si>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</si>
  <si>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</si>
  <si>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</si>
  <si>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</si>
  <si>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</si>
  <si>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</si>
  <si>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</si>
  <si>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</si>
  <si>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</si>
  <si>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</si>
  <si>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</si>
  <si>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</si>
  <si>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</si>
  <si>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</si>
  <si>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</si>
  <si>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</si>
  <si>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</si>
  <si>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</si>
  <si>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</si>
  <si>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</si>
  <si>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</si>
  <si>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</si>
  <si>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</si>
  <si>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</si>
  <si>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</si>
  <si>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</si>
  <si>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</si>
  <si>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</si>
  <si>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</si>
  <si>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</si>
  <si>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</si>
  <si>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</si>
  <si>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</si>
  <si>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</si>
  <si>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</si>
  <si>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</si>
  <si>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</si>
  <si>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</si>
  <si>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</si>
  <si>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</si>
  <si>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</si>
  <si>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</si>
  <si>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</si>
  <si>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</si>
  <si>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</si>
  <si>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</si>
  <si>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</si>
  <si>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</si>
  <si>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</si>
  <si>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</si>
  <si>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</si>
  <si>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</si>
  <si>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</si>
  <si>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</si>
  <si>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</si>
  <si>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</si>
  <si>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</si>
  <si>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</si>
  <si>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</si>
  <si>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</si>
  <si>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</si>
  <si>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</si>
  <si>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</si>
  <si>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</si>
  <si>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</si>
  <si>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</si>
  <si>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</si>
  <si>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</si>
  <si>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</si>
  <si>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</si>
  <si>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</si>
  <si>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</si>
  <si>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</si>
  <si>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</si>
  <si>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</si>
  <si>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</si>
  <si>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</si>
  <si>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</si>
  <si>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</si>
  <si>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</si>
  <si>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</si>
  <si>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</si>
  <si>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</si>
  <si>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</si>
  <si>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</si>
  <si>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</si>
  <si>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</si>
  <si>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</si>
  <si>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</si>
  <si>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</si>
  <si>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</si>
  <si>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</si>
  <si>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</si>
  <si>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</si>
  <si>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</si>
  <si>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</si>
  <si>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</si>
  <si>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</si>
  <si>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</si>
  <si>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</si>
  <si>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</si>
  <si>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</si>
  <si>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</si>
  <si>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</si>
  <si>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</si>
  <si>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</si>
  <si>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</si>
  <si>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</si>
  <si>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</si>
  <si>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</si>
  <si>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</si>
  <si>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</si>
  <si>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</si>
  <si>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</si>
  <si>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</si>
  <si>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</si>
  <si>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</si>
  <si>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</si>
  <si>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</si>
  <si>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</si>
  <si>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</si>
  <si>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</si>
  <si>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</si>
  <si>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</si>
  <si>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</si>
  <si>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</si>
  <si>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</si>
  <si>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</si>
  <si>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</si>
  <si>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</si>
  <si>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</si>
  <si>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</si>
  <si>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</si>
  <si>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</si>
  <si>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</si>
  <si>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</si>
  <si>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</si>
  <si>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</si>
  <si>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</si>
  <si>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</si>
  <si>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</si>
  <si>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</si>
  <si>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</si>
  <si>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</si>
  <si>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</si>
  <si>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</si>
  <si>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</si>
  <si>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</si>
  <si>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</si>
  <si>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</si>
  <si>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</si>
  <si>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</si>
  <si>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</si>
  <si>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</si>
  <si>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</si>
  <si>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</si>
  <si>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</si>
  <si>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</si>
  <si>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</si>
  <si>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</si>
  <si>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</si>
  <si>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</si>
  <si>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</si>
  <si>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</si>
  <si>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</si>
  <si>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</si>
  <si>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</si>
  <si>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</si>
  <si>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</si>
  <si>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</si>
  <si>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</si>
  <si>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</si>
  <si>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</si>
  <si>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</si>
  <si>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</si>
  <si>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</si>
  <si>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</si>
  <si>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</si>
  <si>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</si>
  <si>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</si>
  <si>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</si>
  <si>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</si>
  <si>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</si>
  <si>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</si>
  <si>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</si>
  <si>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</si>
  <si>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</si>
  <si>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</si>
  <si>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</si>
  <si>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</si>
  <si>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</si>
  <si>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</si>
  <si>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</si>
  <si>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</si>
  <si>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</si>
  <si>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</si>
  <si>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</si>
  <si>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</si>
  <si>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</si>
  <si>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</si>
  <si>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</si>
  <si>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</si>
  <si>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</si>
  <si>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</si>
  <si>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</si>
  <si>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</si>
  <si>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</si>
  <si>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</si>
  <si>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</si>
  <si>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</si>
  <si>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</si>
  <si>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</si>
  <si>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</si>
  <si>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</si>
  <si>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</si>
  <si>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</si>
  <si>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</si>
  <si>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</si>
  <si>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</si>
  <si>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</si>
  <si>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</si>
  <si>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</si>
  <si>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</si>
  <si>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</si>
  <si>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</si>
  <si>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</si>
  <si>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</si>
  <si>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</si>
  <si>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</si>
  <si>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</si>
  <si>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</si>
  <si>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</si>
  <si>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</si>
  <si>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</si>
  <si>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</si>
  <si>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</si>
  <si>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</si>
  <si>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</si>
  <si>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</si>
  <si>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</si>
  <si>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</si>
  <si>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</si>
  <si>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</si>
  <si>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</si>
  <si>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</si>
  <si>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</si>
  <si>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</si>
  <si>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</si>
  <si>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</si>
  <si>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</si>
  <si>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</si>
  <si>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</si>
  <si>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</si>
  <si>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</si>
  <si>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</si>
  <si>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</si>
  <si>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</si>
  <si>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</si>
  <si>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</si>
  <si>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</si>
  <si>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</si>
  <si>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</si>
  <si>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</si>
  <si>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</si>
  <si>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</si>
  <si>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</si>
  <si>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</si>
  <si>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</si>
  <si>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</si>
  <si>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</si>
  <si>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</si>
  <si>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</si>
  <si>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</si>
  <si>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</si>
  <si>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</si>
  <si>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</si>
  <si>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</si>
  <si>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</si>
  <si>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</si>
  <si>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</si>
  <si>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</si>
  <si>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</si>
  <si>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</si>
  <si>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</si>
  <si>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</si>
  <si>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</si>
  <si>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</si>
  <si>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</si>
  <si>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</si>
  <si>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</si>
  <si>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</si>
  <si>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</si>
  <si>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</si>
  <si>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</si>
  <si>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</si>
  <si>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</si>
  <si>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</si>
  <si>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</si>
  <si>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</si>
  <si>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</si>
  <si>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</si>
  <si>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</si>
  <si>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</si>
  <si>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</si>
  <si>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</si>
  <si>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</si>
  <si>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</si>
  <si>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</si>
  <si>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</si>
  <si>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</si>
  <si>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</si>
  <si>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</si>
  <si>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</si>
  <si>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</si>
  <si>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</si>
  <si>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</si>
  <si>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</si>
  <si>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</si>
  <si>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</si>
  <si>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</si>
  <si>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</si>
  <si>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</si>
  <si>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</si>
  <si>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</si>
  <si>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</si>
  <si>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</si>
  <si>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</si>
  <si>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</si>
  <si>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</si>
  <si>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</si>
  <si>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</si>
  <si>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</si>
  <si>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</si>
  <si>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</si>
  <si>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</si>
  <si>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</si>
  <si>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</si>
  <si>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</si>
  <si>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</si>
  <si>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</si>
  <si>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</si>
  <si>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</si>
  <si>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</si>
  <si>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</si>
  <si>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</si>
  <si>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</si>
  <si>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</si>
  <si>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</si>
  <si>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</si>
  <si>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</si>
  <si>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</si>
  <si>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</si>
  <si>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</si>
  <si>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</si>
  <si>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</si>
  <si>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</si>
  <si>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</si>
  <si>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</si>
  <si>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</si>
  <si>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</si>
  <si>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</si>
  <si>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</si>
  <si>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</si>
  <si>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</si>
  <si>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</si>
  <si>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</si>
  <si>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</si>
  <si>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</si>
  <si>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</si>
  <si>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</si>
  <si>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</si>
  <si>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</si>
  <si>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</si>
  <si>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</si>
  <si>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</si>
  <si>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</si>
  <si>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</si>
  <si>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</si>
  <si>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</si>
  <si>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</si>
  <si>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</si>
  <si>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</si>
  <si>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</si>
  <si>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</si>
  <si>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</si>
  <si>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</si>
  <si>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</si>
  <si>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</si>
  <si>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</si>
  <si>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</si>
  <si>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</si>
  <si>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</si>
  <si>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</si>
  <si>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</si>
  <si>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</si>
  <si>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</si>
  <si>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</si>
  <si>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</si>
  <si>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</si>
  <si>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</si>
  <si>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</si>
  <si>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</si>
  <si>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</si>
  <si>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</si>
  <si>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</si>
  <si>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</si>
  <si>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</si>
  <si>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</si>
  <si>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</si>
  <si>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</si>
  <si>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</si>
  <si>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</si>
  <si>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</si>
  <si>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</si>
  <si>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</si>
  <si>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</si>
  <si>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</si>
  <si>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</si>
  <si>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</si>
  <si>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</si>
  <si>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</si>
  <si>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</si>
  <si>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</si>
  <si>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</si>
  <si>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</si>
  <si>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</si>
  <si>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</si>
  <si>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</si>
  <si>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</si>
  <si>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</si>
  <si>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</si>
  <si>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</si>
  <si>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</si>
  <si>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</si>
  <si>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</si>
  <si>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</si>
  <si>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</si>
  <si>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</si>
  <si>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</si>
  <si>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</si>
  <si>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</si>
  <si>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</si>
  <si>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</si>
  <si>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</si>
  <si>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</si>
  <si>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</si>
  <si>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</si>
  <si>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</si>
  <si>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</si>
  <si>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</si>
  <si>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</si>
  <si>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</si>
  <si>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</si>
  <si>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</si>
  <si>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</si>
  <si>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</si>
  <si>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</si>
  <si>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</si>
  <si>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</si>
  <si>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</si>
  <si>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</si>
  <si>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</si>
  <si>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</si>
  <si>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</si>
  <si>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</si>
  <si>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</si>
  <si>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</si>
  <si>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</si>
  <si>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</si>
  <si>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</si>
  <si>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</si>
  <si>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</si>
  <si>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</si>
  <si>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</si>
  <si>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</si>
  <si>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</si>
  <si>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</si>
  <si>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</si>
  <si>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</si>
  <si>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</si>
  <si>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</si>
  <si>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</si>
  <si>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</si>
  <si>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</si>
  <si>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</si>
  <si>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</si>
  <si>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</si>
  <si>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</si>
  <si>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</si>
  <si>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</si>
  <si>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</si>
  <si>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</si>
  <si>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</si>
  <si>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</si>
  <si>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</si>
  <si>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</si>
  <si>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</si>
  <si>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</si>
  <si>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</si>
  <si>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</si>
  <si>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</si>
  <si>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</si>
  <si>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</si>
  <si>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</si>
  <si>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</si>
  <si>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</si>
  <si>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</si>
  <si>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</si>
  <si>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</si>
  <si>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</si>
  <si>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</si>
  <si>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</si>
  <si>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</si>
  <si>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</si>
  <si>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</si>
  <si>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</si>
  <si>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</si>
  <si>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</si>
  <si>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</si>
  <si>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</si>
  <si>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</si>
  <si>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</si>
  <si>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</si>
  <si>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</si>
  <si>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</si>
  <si>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</si>
  <si>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</si>
  <si>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</si>
  <si>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</si>
  <si>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</si>
  <si>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</si>
  <si>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</si>
  <si>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</si>
  <si>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</si>
  <si>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</si>
  <si>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</si>
  <si>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</si>
  <si>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</si>
  <si>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</si>
  <si>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</si>
  <si>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</si>
  <si>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</si>
  <si>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</si>
  <si>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</si>
  <si>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</si>
  <si>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</si>
  <si>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</si>
  <si>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</si>
  <si>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</si>
  <si>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</si>
  <si>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</si>
  <si>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</si>
  <si>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</si>
  <si>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</si>
  <si>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</si>
  <si>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</si>
  <si>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</si>
  <si>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</si>
  <si>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</si>
  <si>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</si>
  <si>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</si>
  <si>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</si>
  <si>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</si>
  <si>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</si>
  <si>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</si>
  <si>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</si>
  <si>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</si>
  <si>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</si>
  <si>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</si>
  <si>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</si>
  <si>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</si>
  <si>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</si>
  <si>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</si>
  <si>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</si>
  <si>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</si>
  <si>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</si>
  <si>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</si>
  <si>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</si>
  <si>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</si>
  <si>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</si>
  <si>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</si>
  <si>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</si>
  <si>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</si>
  <si>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</si>
  <si>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</si>
  <si>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</si>
  <si>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</si>
  <si>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</si>
  <si>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</si>
  <si>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</si>
  <si>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</si>
  <si>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</si>
  <si>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</si>
  <si>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</si>
  <si>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</si>
  <si>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</si>
  <si>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</si>
  <si>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</si>
  <si>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</si>
  <si>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</si>
  <si>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</si>
  <si>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</si>
  <si>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</si>
  <si>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</si>
  <si>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</si>
  <si>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</si>
  <si>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</si>
  <si>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</si>
  <si>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</si>
  <si>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</si>
  <si>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</si>
  <si>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</si>
  <si>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</si>
  <si>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</si>
  <si>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</si>
  <si>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</si>
  <si>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</si>
  <si>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</si>
  <si>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</si>
  <si>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</si>
  <si>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</si>
  <si>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</si>
  <si>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</si>
  <si>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</si>
  <si>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</si>
  <si>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</si>
  <si>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</si>
  <si>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</si>
  <si>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</si>
  <si>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</si>
  <si>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</si>
  <si>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</si>
  <si>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</si>
  <si>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</si>
  <si>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</si>
  <si>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</si>
  <si>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</si>
  <si>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</si>
  <si>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</si>
  <si>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</si>
  <si>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</si>
  <si>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</si>
  <si>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</si>
  <si>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</si>
  <si>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</si>
  <si>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</si>
  <si>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</si>
  <si>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</si>
  <si>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</si>
  <si>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</si>
  <si>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</si>
  <si>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</si>
  <si>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</si>
  <si>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</si>
  <si>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</si>
  <si>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</si>
  <si>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</si>
  <si>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</si>
  <si>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</si>
  <si>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</si>
  <si>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</si>
  <si>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</si>
  <si>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</si>
  <si>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</si>
  <si>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</si>
  <si>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</si>
  <si>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</si>
  <si>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</si>
  <si>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</si>
  <si>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</si>
  <si>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</si>
  <si>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</si>
  <si>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</si>
  <si>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</si>
  <si>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</si>
  <si>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</si>
  <si>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</si>
  <si>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</si>
  <si>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</si>
  <si>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</si>
  <si>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</si>
  <si>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</si>
  <si>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</si>
  <si>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</si>
  <si>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</si>
  <si>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</si>
  <si>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</si>
  <si>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</si>
  <si>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</si>
  <si>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</si>
  <si>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</si>
  <si>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</si>
  <si>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</si>
  <si>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</si>
  <si>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</si>
  <si>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</si>
  <si>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</si>
  <si>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</si>
  <si>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</si>
  <si>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</si>
  <si>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</si>
  <si>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</si>
  <si>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</si>
  <si>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</si>
  <si>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</si>
  <si>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</si>
  <si>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</si>
  <si>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</si>
  <si>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</si>
  <si>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</si>
  <si>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</si>
  <si>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</si>
  <si>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</si>
  <si>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</si>
  <si>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</si>
  <si>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</si>
  <si>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</si>
  <si>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</si>
  <si>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</si>
  <si>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</si>
  <si>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</si>
  <si>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</si>
  <si>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</si>
  <si>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</si>
  <si>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</si>
  <si>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</si>
  <si>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</si>
  <si>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</si>
  <si>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</si>
  <si>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</si>
  <si>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</si>
  <si>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</si>
  <si>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</si>
  <si>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</si>
  <si>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</si>
  <si>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</si>
  <si>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</si>
  <si>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</si>
  <si>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</si>
  <si>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</si>
  <si>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</si>
  <si>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</si>
  <si>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</si>
  <si>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</si>
  <si>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</si>
  <si>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</si>
  <si>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</si>
  <si>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</si>
  <si>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</si>
  <si>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</si>
  <si>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</si>
  <si>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</si>
  <si>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</si>
  <si>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</si>
  <si>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</si>
  <si>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</si>
  <si>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</si>
  <si>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</si>
  <si>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</si>
  <si>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</si>
  <si>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</si>
  <si>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</si>
  <si>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</si>
  <si>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</si>
  <si>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</si>
  <si>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</si>
  <si>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</si>
  <si>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</si>
  <si>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</si>
  <si>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</si>
  <si>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</si>
  <si>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</si>
  <si>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</si>
  <si>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</si>
  <si>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</si>
  <si>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</si>
  <si>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</si>
  <si>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</si>
  <si>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</si>
  <si>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</si>
  <si>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</si>
  <si>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</si>
  <si>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</si>
  <si>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</si>
  <si>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</si>
  <si>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</si>
  <si>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</si>
  <si>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</si>
  <si>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</si>
  <si>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</si>
  <si>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</si>
  <si>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</si>
  <si>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</si>
  <si>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</si>
  <si>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</si>
  <si>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</si>
  <si>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</si>
  <si>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</si>
  <si>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</si>
  <si>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</si>
  <si>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</si>
  <si>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</si>
  <si>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</si>
  <si>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</si>
  <si>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</si>
  <si>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</si>
  <si>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</si>
  <si>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</si>
  <si>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</si>
  <si>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</si>
  <si>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</si>
  <si>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</si>
  <si>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</si>
  <si>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</si>
  <si>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</si>
  <si>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</si>
  <si>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</si>
  <si>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</si>
  <si>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</si>
  <si>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</si>
  <si>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</si>
  <si>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</si>
  <si>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</si>
  <si>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</si>
  <si>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</si>
  <si>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</si>
  <si>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</si>
  <si>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</si>
  <si>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</si>
  <si>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</si>
  <si>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</si>
  <si>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</si>
  <si>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</si>
  <si>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</si>
  <si>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</si>
  <si>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</si>
  <si>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</si>
  <si>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</si>
  <si>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</si>
  <si>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</si>
  <si>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</si>
  <si>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</si>
  <si>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</si>
  <si>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</si>
  <si>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</si>
  <si>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</si>
  <si>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</si>
  <si>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</si>
  <si>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</si>
  <si>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</si>
  <si>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</si>
  <si>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</si>
  <si>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</si>
  <si>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</si>
  <si>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</si>
  <si>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</si>
  <si>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</si>
  <si>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</si>
  <si>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</si>
  <si>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</si>
  <si>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</si>
  <si>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</si>
  <si>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</si>
  <si>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</si>
  <si>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</si>
  <si>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</si>
  <si>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</si>
  <si>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</si>
  <si>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</si>
  <si>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</si>
  <si>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</si>
  <si>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</si>
  <si>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</si>
  <si>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</si>
  <si>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</si>
  <si>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</si>
  <si>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</si>
  <si>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</si>
  <si>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</si>
  <si>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</si>
  <si>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</si>
  <si>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</si>
  <si>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</si>
  <si>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</si>
  <si>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</si>
  <si>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</si>
  <si>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</si>
  <si>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</si>
  <si>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</si>
  <si>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</si>
  <si>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</si>
  <si>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</si>
  <si>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</si>
  <si>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</si>
  <si>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</si>
  <si>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</si>
  <si>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</si>
  <si>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</si>
  <si>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</si>
  <si>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</si>
  <si>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</si>
  <si>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</si>
  <si>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</si>
  <si>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</si>
  <si>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</si>
  <si>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</si>
  <si>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</si>
  <si>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</si>
  <si>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</si>
  <si>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</si>
  <si>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</si>
  <si>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</si>
  <si>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</si>
  <si>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</si>
  <si>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</si>
  <si>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</si>
  <si>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</si>
  <si>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</si>
  <si>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</si>
  <si>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</si>
  <si>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</si>
  <si>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</si>
  <si>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</si>
  <si>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</si>
  <si>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</si>
  <si>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</si>
  <si>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</si>
  <si>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</si>
  <si>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</si>
  <si>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</si>
  <si>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</si>
  <si>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</si>
  <si>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</si>
  <si>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</si>
  <si>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</si>
  <si>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</si>
  <si>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</si>
  <si>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</si>
  <si>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</si>
  <si>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</si>
  <si>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</si>
  <si>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</si>
  <si>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</si>
  <si>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</si>
  <si>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</si>
  <si>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</si>
  <si>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</si>
  <si>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</si>
  <si>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</si>
  <si>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</si>
  <si>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</si>
  <si>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</si>
  <si>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</si>
  <si>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</si>
  <si>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</si>
  <si>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</si>
  <si>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</si>
  <si>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</si>
  <si>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</si>
  <si>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</si>
  <si>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</si>
  <si>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</si>
  <si>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</si>
  <si>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</si>
  <si>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</si>
  <si>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</si>
  <si>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</si>
  <si>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</si>
  <si>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</si>
  <si>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</si>
  <si>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</si>
  <si>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</si>
  <si>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</si>
  <si>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</si>
  <si>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</si>
  <si>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</si>
  <si>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</si>
  <si>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</si>
  <si>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</si>
  <si>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</si>
  <si>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</si>
  <si>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</si>
  <si>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</si>
  <si>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</si>
  <si>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</si>
  <si>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</si>
  <si>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</si>
  <si>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</si>
  <si>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</si>
  <si>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</si>
  <si>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</si>
  <si>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</si>
  <si>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</si>
  <si>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</si>
  <si>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</si>
  <si>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</si>
  <si>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</si>
  <si>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</si>
  <si>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</si>
  <si>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</si>
  <si>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</si>
  <si>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</si>
  <si>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</si>
  <si>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</si>
  <si>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</si>
  <si>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</si>
  <si>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</si>
  <si>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</si>
  <si>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</si>
  <si>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</si>
  <si>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</si>
  <si>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</si>
  <si>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</si>
  <si>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</si>
  <si>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</si>
  <si>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</si>
  <si>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</si>
  <si>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</si>
  <si>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</si>
  <si>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</si>
  <si>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</si>
  <si>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</si>
  <si>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</si>
  <si>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</si>
  <si>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</si>
  <si>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</si>
  <si>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</si>
  <si>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</si>
  <si>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</si>
  <si>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</si>
  <si>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</si>
  <si>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</si>
  <si>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</si>
  <si>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</si>
  <si>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</si>
  <si>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</si>
  <si>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</si>
  <si>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</si>
  <si>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</si>
  <si>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</si>
  <si>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</si>
  <si>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</si>
  <si>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</si>
  <si>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</si>
  <si>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</si>
  <si>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</si>
  <si>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</si>
  <si>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</si>
  <si>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</si>
  <si>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</si>
  <si>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</si>
  <si>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</si>
  <si>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</si>
  <si>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</si>
  <si>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</si>
  <si>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</si>
  <si>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</si>
  <si>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</si>
  <si>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</si>
  <si>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</si>
  <si>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</si>
  <si>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</si>
  <si>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</si>
  <si>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</si>
  <si>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</si>
  <si>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</si>
  <si>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</si>
  <si>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</si>
  <si>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</si>
  <si>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</si>
  <si>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</si>
  <si>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</si>
  <si>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</si>
  <si>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</si>
  <si>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</si>
  <si>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</si>
  <si>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</si>
  <si>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</si>
  <si>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</si>
  <si>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</si>
  <si>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</si>
  <si>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</si>
  <si>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</si>
  <si>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</si>
  <si>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</si>
  <si>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</si>
  <si>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</si>
  <si>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</si>
  <si>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</si>
  <si>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</si>
  <si>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</si>
  <si>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</si>
  <si>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</si>
  <si>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</si>
  <si>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</si>
  <si>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</si>
  <si>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</si>
  <si>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</si>
  <si>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</si>
  <si>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</si>
  <si>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</si>
  <si>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</si>
  <si>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</si>
  <si>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</si>
  <si>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</si>
  <si>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</si>
  <si>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</si>
  <si>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</si>
  <si>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</si>
  <si>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ДЕПАРТАМЕНТ ТАРИФОВ И ЦЕН ПРАВИТЕЛЬСТВА ЕВРЕЙСКОЙ АВТОНОМНОЙ ОБЛАСТИ</t>
  </si>
  <si>
    <t>7901101462</t>
  </si>
  <si>
    <t>31438353</t>
  </si>
  <si>
    <t>МУП "Кульдур"</t>
  </si>
  <si>
    <t>7902537170</t>
  </si>
  <si>
    <t>21-08-2020 00:00:00</t>
  </si>
  <si>
    <t>31443542</t>
  </si>
  <si>
    <t>МУП "Тепловодоканал"</t>
  </si>
  <si>
    <t>7902537205</t>
  </si>
  <si>
    <t>12-08-2020 00:00:00</t>
  </si>
  <si>
    <t>26412999</t>
  </si>
  <si>
    <t>МУП "Теплотехник"</t>
  </si>
  <si>
    <t>7904504364</t>
  </si>
  <si>
    <t>11-09-2006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</si>
  <si>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</si>
  <si>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</si>
  <si>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</si>
  <si>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</si>
  <si>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</si>
  <si>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</si>
  <si>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</si>
  <si>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</si>
  <si>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</si>
  <si>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</si>
  <si>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</si>
  <si>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</si>
  <si>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</si>
  <si>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</si>
  <si>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</si>
  <si>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</si>
  <si>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</si>
  <si>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</si>
  <si>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</si>
  <si>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</si>
  <si>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</si>
  <si>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</si>
  <si>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</si>
  <si>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</si>
  <si>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</si>
  <si>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</si>
  <si>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</si>
  <si>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</si>
  <si>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</si>
  <si>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</si>
  <si>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</si>
  <si>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</si>
  <si>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</si>
  <si>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</si>
  <si>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</si>
  <si>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</si>
  <si>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</si>
  <si>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</si>
  <si>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</si>
  <si>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</si>
  <si>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</si>
  <si>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</si>
  <si>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</si>
  <si>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</si>
  <si>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</si>
  <si>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</si>
  <si>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</si>
  <si>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</si>
  <si>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</si>
  <si>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</si>
  <si>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</si>
  <si>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</si>
  <si>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</si>
  <si>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</si>
  <si>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</si>
  <si>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</si>
  <si>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</si>
  <si>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</si>
  <si>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</si>
  <si>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</si>
  <si>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</si>
  <si>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</si>
  <si>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</si>
  <si>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</si>
  <si>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</si>
  <si>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</si>
  <si>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</si>
  <si>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</si>
  <si>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</si>
  <si>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</si>
  <si>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</si>
  <si>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</si>
  <si>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</si>
  <si>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</si>
  <si>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</si>
  <si>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</si>
  <si>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</si>
  <si>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</si>
  <si>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</si>
  <si>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</si>
  <si>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</si>
  <si>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</si>
  <si>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</si>
  <si>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</si>
  <si>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</si>
  <si>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</si>
  <si>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</si>
  <si>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</si>
  <si>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</si>
  <si>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</si>
  <si>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</si>
  <si>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</si>
  <si>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</si>
  <si>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</si>
  <si>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</si>
  <si>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31543177</t>
  </si>
  <si>
    <t>ООО "Акварель"</t>
  </si>
  <si>
    <t>2723215178</t>
  </si>
  <si>
    <t>272301001</t>
  </si>
  <si>
    <t>28139980</t>
  </si>
  <si>
    <t>ООО "Горное"</t>
  </si>
  <si>
    <t>7902525707</t>
  </si>
  <si>
    <t>28-01-2013 00:00:00</t>
  </si>
  <si>
    <t>31352540</t>
  </si>
  <si>
    <t>ООО "Источник ДВ"</t>
  </si>
  <si>
    <t>2721243765</t>
  </si>
  <si>
    <t>272124376</t>
  </si>
  <si>
    <t>11-02-2026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</si>
  <si>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</si>
  <si>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</si>
  <si>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</si>
  <si>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</si>
  <si>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</si>
  <si>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</si>
  <si>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</si>
  <si>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</si>
  <si>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</si>
  <si>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</si>
  <si>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</si>
  <si>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</si>
  <si>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</si>
  <si>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</si>
  <si>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</si>
  <si>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</si>
  <si>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</si>
  <si>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</si>
  <si>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</si>
  <si>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</si>
  <si>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</si>
  <si>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</si>
  <si>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</si>
  <si>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</si>
  <si>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</si>
  <si>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</si>
  <si>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</si>
  <si>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</si>
  <si>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790601001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</si>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</sst>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4416D-E615-31EC-5B64-10D9EA5F9F0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9" width="5.421875" customWidth="1"/>
    <col min="2" max="2" style="2679" width="9.140625" customWidth="1"/>
    <col min="3" max="3" style="2679" width="16.421875" customWidth="1"/>
    <col min="4" max="25" style="2679" width="6.28125" customWidth="1"/>
    <col min="26" max="28" style="267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C2611-5694-9915-36EC-23D5475595D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АО "ДГК" СП "Биробиджанская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90</v>
      </c>
      <c r="F8" s="825"/>
      <c r="G8" s="467" t="s">
        <v>88</v>
      </c>
      <c r="H8" s="467" t="s">
        <v>89</v>
      </c>
      <c r="I8" s="416" t="s">
        <v>87</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98A6B-43A3-9017-007D-9F410499EC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46065.64829861111</v>
      </c>
      <c r="W30" s="2266"/>
      <c r="X30" s="2266"/>
      <c r="Y30" s="2266"/>
      <c r="Z30" s="2266"/>
      <c r="AA30" s="2266"/>
      <c r="AB30" s="2266"/>
      <c r="AC30" s="328"/>
      <c r="AD30" s="2266" t="str">
        <f>IF(TITLE_DATE_PR_CHANGE="",IF(TITLE_DATE_PR="","",TITLE_DATE_PR),TITLE_DATE_PR_CHANGE)</f>
        <v>46065.64829861111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6/1-П</v>
      </c>
      <c r="W31" s="2253"/>
      <c r="X31" s="2253"/>
      <c r="Y31" s="2253"/>
      <c r="Z31" s="2253"/>
      <c r="AA31" s="2253"/>
      <c r="AB31" s="2253"/>
      <c r="AC31" s="328"/>
      <c r="AD31" s="2253" t="str">
        <f>IF(TITLE_NUMBER_PR_CHANGE="",IF(TITLE_NUMBER_PR="","",TITLE_NUMBER_PR),TITLE_NUMBER_PR_CHANGE)</f>
        <v>6/1-П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46065.64829861111</v>
      </c>
      <c r="W34" s="2266"/>
      <c r="X34" s="2266"/>
      <c r="Y34" s="2266"/>
      <c r="Z34" s="2266"/>
      <c r="AA34" s="2266"/>
      <c r="AB34" s="2266"/>
      <c r="AC34" s="328"/>
      <c r="AD34" s="2266" t="str">
        <f>IF(TITLE_DATE_PR_CHANGE="",IF(TITLE_DATE_PR="","",TITLE_DATE_PR),TITLE_DATE_PR_CHANGE)</f>
        <v>46065.64829861111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6/1-П</v>
      </c>
      <c r="W35" s="2253"/>
      <c r="X35" s="2253"/>
      <c r="Y35" s="2253"/>
      <c r="Z35" s="2253"/>
      <c r="AA35" s="2253"/>
      <c r="AB35" s="2253"/>
      <c r="AC35" s="328"/>
      <c r="AD35" s="2253" t="str">
        <f>IF(TITLE_NUMBER_PR_CHANGE="",IF(TITLE_NUMBER_PR="","",TITLE_NUMBER_PR),TITLE_NUMBER_PR_CHANGE)</f>
        <v>6/1-П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598C9-EA1E-69B3-1936-09EDBCD8AB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46065.64829861111</v>
      </c>
      <c r="W30" s="2266"/>
      <c r="X30" s="2266"/>
      <c r="Y30" s="2266"/>
      <c r="Z30" s="2266"/>
      <c r="AA30" s="2266"/>
      <c r="AB30" s="2266"/>
      <c r="AC30" s="328"/>
      <c r="AD30" s="2266" t="str">
        <f>IF(TITLE_DATE_PR_CHANGE="",IF(TITLE_DATE_PR="","",TITLE_DATE_PR),TITLE_DATE_PR_CHANGE)</f>
        <v>46065.64829861111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6/1-П</v>
      </c>
      <c r="W31" s="2253"/>
      <c r="X31" s="2253"/>
      <c r="Y31" s="2253"/>
      <c r="Z31" s="2253"/>
      <c r="AA31" s="2253"/>
      <c r="AB31" s="2253"/>
      <c r="AC31" s="328"/>
      <c r="AD31" s="2253" t="str">
        <f>IF(TITLE_NUMBER_PR_CHANGE="",IF(TITLE_NUMBER_PR="","",TITLE_NUMBER_PR),TITLE_NUMBER_PR_CHANGE)</f>
        <v>6/1-П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46065.64829861111</v>
      </c>
      <c r="W34" s="2266"/>
      <c r="X34" s="2266"/>
      <c r="Y34" s="2266"/>
      <c r="Z34" s="2266"/>
      <c r="AA34" s="2266"/>
      <c r="AB34" s="2266"/>
      <c r="AC34" s="328"/>
      <c r="AD34" s="2266" t="str">
        <f>IF(TITLE_DATE_PR_CHANGE="",IF(TITLE_DATE_PR="","",TITLE_DATE_PR),TITLE_DATE_PR_CHANGE)</f>
        <v>46065.64829861111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6/1-П</v>
      </c>
      <c r="W35" s="2253"/>
      <c r="X35" s="2253"/>
      <c r="Y35" s="2253"/>
      <c r="Z35" s="2253"/>
      <c r="AA35" s="2253"/>
      <c r="AB35" s="2253"/>
      <c r="AC35" s="328"/>
      <c r="AD35" s="2253" t="str">
        <f>IF(TITLE_NUMBER_PR_CHANGE="",IF(TITLE_NUMBER_PR="","",TITLE_NUMBER_PR),TITLE_NUMBER_PR_CHANGE)</f>
        <v>6/1-П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7AE9A-F541-49C1-A996-2E56A61E2E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1637"/>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46065.64829861111</v>
      </c>
      <c r="W30" s="2266"/>
      <c r="X30" s="2266"/>
      <c r="Y30" s="2266"/>
      <c r="Z30" s="2266"/>
      <c r="AA30" s="2266"/>
      <c r="AB30" s="2266"/>
      <c r="AC30" s="1637"/>
      <c r="AD30" s="2266" t="str">
        <f>IF(TITLE_DATE_PR_CHANGE="",IF(TITLE_DATE_PR="","",TITLE_DATE_PR),TITLE_DATE_PR_CHANGE)</f>
        <v>46065.64829861111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6/1-П</v>
      </c>
      <c r="W31" s="2253"/>
      <c r="X31" s="2253"/>
      <c r="Y31" s="2253"/>
      <c r="Z31" s="2253"/>
      <c r="AA31" s="2253"/>
      <c r="AB31" s="2253"/>
      <c r="AC31" s="1637"/>
      <c r="AD31" s="2253" t="str">
        <f>IF(TITLE_NUMBER_PR_CHANGE="",IF(TITLE_NUMBER_PR="","",TITLE_NUMBER_PR),TITLE_NUMBER_PR_CHANGE)</f>
        <v>6/1-П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2" s="2253"/>
      <c r="X32" s="2253"/>
      <c r="Y32" s="2253"/>
      <c r="Z32" s="2253"/>
      <c r="AA32" s="2253"/>
      <c r="AB32" s="2253"/>
      <c r="AC32" s="1637"/>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46065.64829861111</v>
      </c>
      <c r="W34" s="2266"/>
      <c r="X34" s="2266"/>
      <c r="Y34" s="2266"/>
      <c r="Z34" s="2266"/>
      <c r="AA34" s="2266"/>
      <c r="AB34" s="2266"/>
      <c r="AC34" s="1637"/>
      <c r="AD34" s="2266" t="str">
        <f>IF(TITLE_DATE_PR_CHANGE="",IF(TITLE_DATE_PR="","",TITLE_DATE_PR),TITLE_DATE_PR_CHANGE)</f>
        <v>46065.64829861111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6/1-П</v>
      </c>
      <c r="W35" s="2253"/>
      <c r="X35" s="2253"/>
      <c r="Y35" s="2253"/>
      <c r="Z35" s="2253"/>
      <c r="AA35" s="2253"/>
      <c r="AB35" s="2253"/>
      <c r="AC35" s="1637"/>
      <c r="AD35" s="2253" t="str">
        <f>IF(TITLE_NUMBER_PR_CHANGE="",IF(TITLE_NUMBER_PR="","",TITLE_NUMBER_PR),TITLE_NUMBER_PR_CHANGE)</f>
        <v>6/1-П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0A3AF-A995-EEA3-461A-1025AC147C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1637"/>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46065.64829861111</v>
      </c>
      <c r="W30" s="2266"/>
      <c r="X30" s="2266"/>
      <c r="Y30" s="2266"/>
      <c r="Z30" s="2266"/>
      <c r="AA30" s="2266"/>
      <c r="AB30" s="2266"/>
      <c r="AC30" s="1637"/>
      <c r="AD30" s="2266" t="str">
        <f>IF(TITLE_DATE_PR_CHANGE="",IF(TITLE_DATE_PR="","",TITLE_DATE_PR),TITLE_DATE_PR_CHANGE)</f>
        <v>46065.64829861111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6/1-П</v>
      </c>
      <c r="W31" s="2253"/>
      <c r="X31" s="2253"/>
      <c r="Y31" s="2253"/>
      <c r="Z31" s="2253"/>
      <c r="AA31" s="2253"/>
      <c r="AB31" s="2253"/>
      <c r="AC31" s="1637"/>
      <c r="AD31" s="2253" t="str">
        <f>IF(TITLE_NUMBER_PR_CHANGE="",IF(TITLE_NUMBER_PR="","",TITLE_NUMBER_PR),TITLE_NUMBER_PR_CHANGE)</f>
        <v>6/1-П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2" s="2253"/>
      <c r="X32" s="2253"/>
      <c r="Y32" s="2253"/>
      <c r="Z32" s="2253"/>
      <c r="AA32" s="2253"/>
      <c r="AB32" s="2253"/>
      <c r="AC32" s="1637"/>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46065.64829861111</v>
      </c>
      <c r="W34" s="2266"/>
      <c r="X34" s="2266"/>
      <c r="Y34" s="2266"/>
      <c r="Z34" s="2266"/>
      <c r="AA34" s="2266"/>
      <c r="AB34" s="2266"/>
      <c r="AC34" s="1637"/>
      <c r="AD34" s="2266" t="str">
        <f>IF(TITLE_DATE_PR_CHANGE="",IF(TITLE_DATE_PR="","",TITLE_DATE_PR),TITLE_DATE_PR_CHANGE)</f>
        <v>46065.64829861111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6/1-П</v>
      </c>
      <c r="W35" s="2253"/>
      <c r="X35" s="2253"/>
      <c r="Y35" s="2253"/>
      <c r="Z35" s="2253"/>
      <c r="AA35" s="2253"/>
      <c r="AB35" s="2253"/>
      <c r="AC35" s="1637"/>
      <c r="AD35" s="2253" t="str">
        <f>IF(TITLE_NUMBER_PR_CHANGE="",IF(TITLE_NUMBER_PR="","",TITLE_NUMBER_PR),TITLE_NUMBER_PR_CHANGE)</f>
        <v>6/1-П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DCAAE-5F08-1C5E-EB4F-B000B44058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46065.64829861111</v>
      </c>
      <c r="W30" s="2266"/>
      <c r="X30" s="2266"/>
      <c r="Y30" s="2266"/>
      <c r="Z30" s="2266"/>
      <c r="AA30" s="2266"/>
      <c r="AB30" s="2266"/>
      <c r="AC30" s="328"/>
      <c r="AD30" s="2266" t="str">
        <f>IF(TITLE_DATE_PR_CHANGE="",IF(TITLE_DATE_PR="","",TITLE_DATE_PR),TITLE_DATE_PR_CHANGE)</f>
        <v>46065.64829861111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6/1-П</v>
      </c>
      <c r="W31" s="2253"/>
      <c r="X31" s="2253"/>
      <c r="Y31" s="2253"/>
      <c r="Z31" s="2253"/>
      <c r="AA31" s="2253"/>
      <c r="AB31" s="2253"/>
      <c r="AC31" s="328"/>
      <c r="AD31" s="2253" t="str">
        <f>IF(TITLE_NUMBER_PR_CHANGE="",IF(TITLE_NUMBER_PR="","",TITLE_NUMBER_PR),TITLE_NUMBER_PR_CHANGE)</f>
        <v>6/1-П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46065.64829861111</v>
      </c>
      <c r="W34" s="2266"/>
      <c r="X34" s="2266"/>
      <c r="Y34" s="2266"/>
      <c r="Z34" s="2266"/>
      <c r="AA34" s="2266"/>
      <c r="AB34" s="2266"/>
      <c r="AC34" s="328"/>
      <c r="AD34" s="2266" t="str">
        <f>IF(TITLE_DATE_PR_CHANGE="",IF(TITLE_DATE_PR="","",TITLE_DATE_PR),TITLE_DATE_PR_CHANGE)</f>
        <v>46065.64829861111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6/1-П</v>
      </c>
      <c r="W35" s="2253"/>
      <c r="X35" s="2253"/>
      <c r="Y35" s="2253"/>
      <c r="Z35" s="2253"/>
      <c r="AA35" s="2253"/>
      <c r="AB35" s="2253"/>
      <c r="AC35" s="328"/>
      <c r="AD35" s="2253" t="str">
        <f>IF(TITLE_NUMBER_PR_CHANGE="",IF(TITLE_NUMBER_PR="","",TITLE_NUMBER_PR),TITLE_NUMBER_PR_CHANGE)</f>
        <v>6/1-П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E60B1-C47A-FED9-5DB3-426F1565DA9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46065.64829861111</v>
      </c>
      <c r="W30" s="2266"/>
      <c r="X30" s="2266"/>
      <c r="Y30" s="2266"/>
      <c r="Z30" s="2266"/>
      <c r="AA30" s="2266"/>
      <c r="AB30" s="2266"/>
      <c r="AC30" s="328"/>
      <c r="AD30" s="2266" t="str">
        <f>IF(TITLE_DATE_PR_CHANGE="",IF(TITLE_DATE_PR="","",TITLE_DATE_PR),TITLE_DATE_PR_CHANGE)</f>
        <v>46065.64829861111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6/1-П</v>
      </c>
      <c r="W31" s="2253"/>
      <c r="X31" s="2253"/>
      <c r="Y31" s="2253"/>
      <c r="Z31" s="2253"/>
      <c r="AA31" s="2253"/>
      <c r="AB31" s="2253"/>
      <c r="AC31" s="328"/>
      <c r="AD31" s="2253" t="str">
        <f>IF(TITLE_NUMBER_PR_CHANGE="",IF(TITLE_NUMBER_PR="","",TITLE_NUMBER_PR),TITLE_NUMBER_PR_CHANGE)</f>
        <v>6/1-П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46065.64829861111</v>
      </c>
      <c r="W34" s="2266"/>
      <c r="X34" s="2266"/>
      <c r="Y34" s="2266"/>
      <c r="Z34" s="2266"/>
      <c r="AA34" s="2266"/>
      <c r="AB34" s="2266"/>
      <c r="AC34" s="328"/>
      <c r="AD34" s="2266" t="str">
        <f>IF(TITLE_DATE_PR_CHANGE="",IF(TITLE_DATE_PR="","",TITLE_DATE_PR),TITLE_DATE_PR_CHANGE)</f>
        <v>46065.64829861111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6/1-П</v>
      </c>
      <c r="W35" s="2253"/>
      <c r="X35" s="2253"/>
      <c r="Y35" s="2253"/>
      <c r="Z35" s="2253"/>
      <c r="AA35" s="2253"/>
      <c r="AB35" s="2253"/>
      <c r="AC35" s="328"/>
      <c r="AD35" s="2253" t="str">
        <f>IF(TITLE_NUMBER_PR_CHANGE="",IF(TITLE_NUMBER_PR="","",TITLE_NUMBER_PR),TITLE_NUMBER_PR_CHANGE)</f>
        <v>6/1-П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E88AE-CBFE-12AA-8B87-34349CEF8BD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46065.64829861111</v>
      </c>
      <c r="W30" s="2266"/>
      <c r="X30" s="2266"/>
      <c r="Y30" s="2266"/>
      <c r="Z30" s="2266"/>
      <c r="AA30" s="2266"/>
      <c r="AB30" s="2266"/>
      <c r="AC30" s="328"/>
      <c r="AD30" s="2266" t="str">
        <f>IF(TITLE_DATE_PR_CHANGE="",IF(TITLE_DATE_PR="","",TITLE_DATE_PR),TITLE_DATE_PR_CHANGE)</f>
        <v>46065.64829861111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6/1-П</v>
      </c>
      <c r="W31" s="2253"/>
      <c r="X31" s="2253"/>
      <c r="Y31" s="2253"/>
      <c r="Z31" s="2253"/>
      <c r="AA31" s="2253"/>
      <c r="AB31" s="2253"/>
      <c r="AC31" s="328"/>
      <c r="AD31" s="2253" t="str">
        <f>IF(TITLE_NUMBER_PR_CHANGE="",IF(TITLE_NUMBER_PR="","",TITLE_NUMBER_PR),TITLE_NUMBER_PR_CHANGE)</f>
        <v>6/1-П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46065.64829861111</v>
      </c>
      <c r="W34" s="2266"/>
      <c r="X34" s="2266"/>
      <c r="Y34" s="2266"/>
      <c r="Z34" s="2266"/>
      <c r="AA34" s="2266"/>
      <c r="AB34" s="2266"/>
      <c r="AC34" s="328"/>
      <c r="AD34" s="2266" t="str">
        <f>IF(TITLE_DATE_PR_CHANGE="",IF(TITLE_DATE_PR="","",TITLE_DATE_PR),TITLE_DATE_PR_CHANGE)</f>
        <v>46065.64829861111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6/1-П</v>
      </c>
      <c r="W35" s="2253"/>
      <c r="X35" s="2253"/>
      <c r="Y35" s="2253"/>
      <c r="Z35" s="2253"/>
      <c r="AA35" s="2253"/>
      <c r="AB35" s="2253"/>
      <c r="AC35" s="328"/>
      <c r="AD35" s="2253" t="str">
        <f>IF(TITLE_NUMBER_PR_CHANGE="",IF(TITLE_NUMBER_PR="","",TITLE_NUMBER_PR),TITLE_NUMBER_PR_CHANGE)</f>
        <v>6/1-П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39BDA-940A-B6C6-92B1-98380B5C242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46065.64829861111</v>
      </c>
      <c r="W30" s="2266"/>
      <c r="X30" s="2266"/>
      <c r="Y30" s="2266"/>
      <c r="Z30" s="2266"/>
      <c r="AA30" s="2266"/>
      <c r="AB30" s="2266"/>
      <c r="AC30" s="328"/>
      <c r="AD30" s="2266" t="str">
        <f>IF(TITLE_DATE_PR_CHANGE="",IF(TITLE_DATE_PR="","",TITLE_DATE_PR),TITLE_DATE_PR_CHANGE)</f>
        <v>46065.64829861111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6/1-П</v>
      </c>
      <c r="W31" s="2253"/>
      <c r="X31" s="2253"/>
      <c r="Y31" s="2253"/>
      <c r="Z31" s="2253"/>
      <c r="AA31" s="2253"/>
      <c r="AB31" s="2253"/>
      <c r="AC31" s="328"/>
      <c r="AD31" s="2253" t="str">
        <f>IF(TITLE_NUMBER_PR_CHANGE="",IF(TITLE_NUMBER_PR="","",TITLE_NUMBER_PR),TITLE_NUMBER_PR_CHANGE)</f>
        <v>6/1-П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46065.64829861111</v>
      </c>
      <c r="W34" s="2266"/>
      <c r="X34" s="2266"/>
      <c r="Y34" s="2266"/>
      <c r="Z34" s="2266"/>
      <c r="AA34" s="2266"/>
      <c r="AB34" s="2266"/>
      <c r="AC34" s="328"/>
      <c r="AD34" s="2266" t="str">
        <f>IF(TITLE_DATE_PR_CHANGE="",IF(TITLE_DATE_PR="","",TITLE_DATE_PR),TITLE_DATE_PR_CHANGE)</f>
        <v>46065.64829861111</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6/1-П</v>
      </c>
      <c r="W35" s="2253"/>
      <c r="X35" s="2253"/>
      <c r="Y35" s="2253"/>
      <c r="Z35" s="2253"/>
      <c r="AA35" s="2253"/>
      <c r="AB35" s="2253"/>
      <c r="AC35" s="328"/>
      <c r="AD35" s="2253" t="str">
        <f>IF(TITLE_NUMBER_PR_CHANGE="",IF(TITLE_NUMBER_PR="","",TITLE_NUMBER_PR),TITLE_NUMBER_PR_CHANGE)</f>
        <v>6/1-П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7AD72-17DF-2CCB-6739-12EA73050C4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"Биробиджанская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Департамент тарифов и цен Правительства Еврейской автономной области</v>
      </c>
      <c r="Y33" s="2253"/>
      <c r="Z33" s="2253"/>
      <c r="AA33" s="2253"/>
      <c r="AB33" s="2253"/>
      <c r="AC33" s="2253"/>
      <c r="AD33" s="2253"/>
      <c r="AE33" s="2253"/>
      <c r="AF33" s="328"/>
      <c r="AG33" s="2253" t="str">
        <f>IF(TITLE_NAME_OR_PR_CHANGE="",IF(TITLE_NAME_OR_PR="","",TITLE_NAME_OR_PR),TITLE_NAME_OR_PR_CHANGE)</f>
        <v>Департамент тарифов и цен Правительства Еврейской автономной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46065.64829861111</v>
      </c>
      <c r="Y34" s="2266"/>
      <c r="Z34" s="2266"/>
      <c r="AA34" s="2266"/>
      <c r="AB34" s="2266"/>
      <c r="AC34" s="2266"/>
      <c r="AD34" s="2266"/>
      <c r="AE34" s="2266"/>
      <c r="AF34" s="328"/>
      <c r="AG34" s="2266" t="str">
        <f>IF(TITLE_DATE_PR_CHANGE="",IF(TITLE_DATE_PR="","",TITLE_DATE_PR),TITLE_DATE_PR_CHANGE)</f>
        <v>46065.64829861111</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6/1-П</v>
      </c>
      <c r="Y35" s="2253"/>
      <c r="Z35" s="2253"/>
      <c r="AA35" s="2253"/>
      <c r="AB35" s="2253"/>
      <c r="AC35" s="2253"/>
      <c r="AD35" s="2253"/>
      <c r="AE35" s="2253"/>
      <c r="AF35" s="328"/>
      <c r="AG35" s="2253" t="str">
        <f>IF(TITLE_NUMBER_PR_CHANGE="",IF(TITLE_NUMBER_PR="","",TITLE_NUMBER_PR),TITLE_NUMBER_PR_CHANGE)</f>
        <v>6/1-П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Y36" s="2253"/>
      <c r="Z36" s="2253"/>
      <c r="AA36" s="2253"/>
      <c r="AB36" s="2253"/>
      <c r="AC36" s="2253"/>
      <c r="AD36" s="2253"/>
      <c r="AE36" s="2253"/>
      <c r="AF36" s="328"/>
      <c r="AG36"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46065.64829861111</v>
      </c>
      <c r="Y38" s="2266"/>
      <c r="Z38" s="2266"/>
      <c r="AA38" s="2266"/>
      <c r="AB38" s="2266"/>
      <c r="AC38" s="2266"/>
      <c r="AD38" s="2266"/>
      <c r="AE38" s="2266"/>
      <c r="AF38" s="328"/>
      <c r="AG38" s="2266" t="str">
        <f>IF(TITLE_DATE_PR_CHANGE="",IF(TITLE_DATE_PR="","",TITLE_DATE_PR),TITLE_DATE_PR_CHANGE)</f>
        <v>46065.64829861111</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6/1-П</v>
      </c>
      <c r="Y39" s="2253"/>
      <c r="Z39" s="2253"/>
      <c r="AA39" s="2253"/>
      <c r="AB39" s="2253"/>
      <c r="AC39" s="2253"/>
      <c r="AD39" s="2253"/>
      <c r="AE39" s="2253"/>
      <c r="AF39" s="328"/>
      <c r="AG39" s="2253" t="str">
        <f>IF(TITLE_NUMBER_PR_CHANGE="",IF(TITLE_NUMBER_PR="","",TITLE_NUMBER_PR),TITLE_NUMBER_PR_CHANGE)</f>
        <v>6/1-П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90</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454</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212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C8D7C4-3F74-2958-CAAD-E06779718B63}" mc:Ignorable="x14ac xr xr2 xr3">
  <sheetPr>
    <tabColor rgb="FFCCCCFF"/>
  </sheetPr>
  <dimension ref="A1:Q79"/>
  <sheetViews>
    <sheetView topLeftCell="C7" showGridLines="0" zoomScale="90" workbookViewId="0">
      <selection activeCell="I64" sqref="I6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46070.64775462963</v>
      </c>
      <c r="G11" s="79"/>
      <c r="H11" s="775" t="s">
        <v>22</v>
      </c>
      <c r="J11" s="878" t="s">
        <v>23</v>
      </c>
      <c r="Q11" s="76">
        <v>0</v>
      </c>
    </row>
    <row customHeight="1" ht="22.5">
      <c r="A12" s="2100"/>
      <c r="D12" s="77"/>
      <c r="E12" s="1167" t="s">
        <v>24</v>
      </c>
      <c r="F12" s="1734">
        <v>46616.64813657408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46065.64829861111</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44.2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631"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8452426-345D-AB43-05E8-E7620628EB94}"/>
    <hyperlink ref="H17" location="Титульный!H9" display="Как заполнить?" tooltip="Помощь по работе с полями отчётной формы" xr:uid="{308D9403-3DE6-7D73-85EC-E5D4087D391E}"/>
    <hyperlink ref="H39" location="Титульный!H9" display="Как заполнить?" tooltip="Помощь по работе с полями отчётной формы" xr:uid="{9804E581-A1E8-ADD2-195C-7C8B6F29DA36}"/>
    <hyperlink ref="H62" location="Титульный!H9" display="Как заполнить?" tooltip="Помощь по работе с полями отчётной формы" xr:uid="{38AC5A9D-9667-CF61-51E9-05DD9BA74011}"/>
    <hyperlink ref="F70" r:id="rId4" xr:uid="{71BCBEC2-E562-4063-3204-E4C49634573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C2B4F-7E7B-AF31-05A6-94A6BCB8FAA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"Биробиджанская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Департамент тарифов и цен Правительства Еврейской автономной области</v>
      </c>
      <c r="W30" s="2253"/>
      <c r="X30" s="2253"/>
      <c r="Y30" s="2253"/>
      <c r="Z30" s="2253"/>
      <c r="AA30" s="328"/>
      <c r="AB30" s="2253" t="str">
        <f>IF(TITLE_NAME_OR_PR_CHANGE="",IF(TITLE_NAME_OR_PR="","",TITLE_NAME_OR_PR),TITLE_NAME_OR_PR_CHANGE)</f>
        <v>Департамент тарифов и цен Правительства Еврейской автономной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46065.64829861111</v>
      </c>
      <c r="W31" s="2266"/>
      <c r="X31" s="2266"/>
      <c r="Y31" s="2266"/>
      <c r="Z31" s="2266"/>
      <c r="AA31" s="328"/>
      <c r="AB31" s="2266" t="str">
        <f>IF(TITLE_DATE_PR_CHANGE="",IF(TITLE_DATE_PR="","",TITLE_DATE_PR),TITLE_DATE_PR_CHANGE)</f>
        <v>46065.64829861111</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6/1-П</v>
      </c>
      <c r="W32" s="2253"/>
      <c r="X32" s="2253"/>
      <c r="Y32" s="2253"/>
      <c r="Z32" s="2253"/>
      <c r="AA32" s="328"/>
      <c r="AB32" s="2253" t="str">
        <f>IF(TITLE_NUMBER_PR_CHANGE="",IF(TITLE_NUMBER_PR="","",TITLE_NUMBER_PR),TITLE_NUMBER_PR_CHANGE)</f>
        <v>6/1-П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3" s="2253"/>
      <c r="X33" s="2253"/>
      <c r="Y33" s="2253"/>
      <c r="Z33" s="2253"/>
      <c r="AA33" s="328"/>
      <c r="AB33"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46065.64829861111</v>
      </c>
      <c r="W35" s="2266"/>
      <c r="X35" s="2266"/>
      <c r="Y35" s="2266"/>
      <c r="Z35" s="2266"/>
      <c r="AA35" s="328"/>
      <c r="AB35" s="2266" t="str">
        <f>IF(TITLE_DATE_PR_CHANGE="",IF(TITLE_DATE_PR="","",TITLE_DATE_PR),TITLE_DATE_PR_CHANGE)</f>
        <v>46065.64829861111</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6/1-П</v>
      </c>
      <c r="W36" s="2253"/>
      <c r="X36" s="2253"/>
      <c r="Y36" s="2253"/>
      <c r="Z36" s="2253"/>
      <c r="AA36" s="328"/>
      <c r="AB36" s="2253" t="str">
        <f>IF(TITLE_NUMBER_PR_CHANGE="",IF(TITLE_NUMBER_PR="","",TITLE_NUMBER_PR),TITLE_NUMBER_PR_CHANGE)</f>
        <v>6/1-П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90</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421</v>
      </c>
      <c r="Q43" s="293"/>
      <c r="R43" s="378"/>
      <c r="S43" s="2275"/>
      <c r="T43" s="2211"/>
      <c r="U43" s="304"/>
      <c r="V43" s="1332" t="s">
        <v>480</v>
      </c>
      <c r="W43" s="1332" t="s">
        <v>481</v>
      </c>
      <c r="X43" s="1340" t="s">
        <v>449</v>
      </c>
      <c r="Y43" s="2272" t="s">
        <v>450</v>
      </c>
      <c r="Z43" s="2273"/>
      <c r="AA43" s="2340"/>
      <c r="AB43" s="2335"/>
      <c r="AC43" s="2336"/>
      <c r="AD43" s="2336"/>
      <c r="AE43" s="2337"/>
      <c r="AF43" s="2336"/>
      <c r="AG43" s="2336"/>
      <c r="AH43" s="2336"/>
      <c r="AI43" s="2337"/>
      <c r="AJ43" s="2335"/>
      <c r="AK43" s="2336"/>
      <c r="AL43" s="2336"/>
      <c r="AM43" s="2337"/>
      <c r="AN43" s="1862" t="s">
        <v>480</v>
      </c>
      <c r="AO43" s="1862" t="s">
        <v>481</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482</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212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66DAF-7AD6-2BA5-AF0F-357EDAB12B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46065.64829861111</v>
      </c>
      <c r="W28" s="2266"/>
      <c r="X28" s="2266"/>
      <c r="Y28" s="2266"/>
      <c r="Z28" s="2266"/>
      <c r="AA28" s="2266"/>
      <c r="AB28" s="328"/>
      <c r="AC28" s="2266" t="str">
        <f>IF(TITLE_DATE_PR_CHANGE="",IF(TITLE_DATE_PR="","",TITLE_DATE_PR),TITLE_DATE_PR_CHANGE)</f>
        <v>46065.64829861111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6/1-П</v>
      </c>
      <c r="W29" s="2253"/>
      <c r="X29" s="2253"/>
      <c r="Y29" s="2253"/>
      <c r="Z29" s="2253"/>
      <c r="AA29" s="2253"/>
      <c r="AB29" s="328"/>
      <c r="AC29" s="2253" t="str">
        <f>IF(TITLE_NUMBER_PR_CHANGE="",IF(TITLE_NUMBER_PR="","",TITLE_NUMBER_PR),TITLE_NUMBER_PR_CHANGE)</f>
        <v>6/1-П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46065.64829861111</v>
      </c>
      <c r="W32" s="2266"/>
      <c r="X32" s="2266"/>
      <c r="Y32" s="2266"/>
      <c r="Z32" s="2266"/>
      <c r="AA32" s="2266"/>
      <c r="AB32" s="328"/>
      <c r="AC32" s="2266" t="str">
        <f>IF(TITLE_DATE_PR_CHANGE="",IF(TITLE_DATE_PR="","",TITLE_DATE_PR),TITLE_DATE_PR_CHANGE)</f>
        <v>46065.64829861111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6/1-П</v>
      </c>
      <c r="W33" s="2253"/>
      <c r="X33" s="2253"/>
      <c r="Y33" s="2253"/>
      <c r="Z33" s="2253"/>
      <c r="AA33" s="2253"/>
      <c r="AB33" s="328"/>
      <c r="AC33" s="2253" t="str">
        <f>IF(TITLE_NUMBER_PR_CHANGE="",IF(TITLE_NUMBER_PR="","",TITLE_NUMBER_PR),TITLE_NUMBER_PR_CHANGE)</f>
        <v>6/1-П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491</v>
      </c>
      <c r="W38" s="2264" t="s">
        <v>438</v>
      </c>
      <c r="X38" s="2265"/>
      <c r="Y38" s="2264" t="s">
        <v>439</v>
      </c>
      <c r="Z38" s="2271"/>
      <c r="AA38" s="2265"/>
      <c r="AB38" s="2280"/>
      <c r="AC38" s="13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354" t="s">
        <v>494</v>
      </c>
      <c r="W39" s="1224" t="s">
        <v>495</v>
      </c>
      <c r="X39" s="1224" t="s">
        <v>496</v>
      </c>
      <c r="Y39" s="1359" t="s">
        <v>449</v>
      </c>
      <c r="Z39" s="2272" t="s">
        <v>450</v>
      </c>
      <c r="AA39" s="2273"/>
      <c r="AB39" s="2281"/>
      <c r="AC39" s="1354" t="s">
        <v>494</v>
      </c>
      <c r="AD39" s="1224" t="s">
        <v>495</v>
      </c>
      <c r="AE39" s="1224" t="s">
        <v>496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B816F-D805-C2F6-E7B2-4ADEA25016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46065.64829861111</v>
      </c>
      <c r="W28" s="2266"/>
      <c r="X28" s="2266"/>
      <c r="Y28" s="2266"/>
      <c r="Z28" s="2266"/>
      <c r="AA28" s="2266"/>
      <c r="AB28" s="328"/>
      <c r="AC28" s="2266" t="str">
        <f>IF(TITLE_DATE_PR_CHANGE="",IF(TITLE_DATE_PR="","",TITLE_DATE_PR),TITLE_DATE_PR_CHANGE)</f>
        <v>46065.64829861111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6/1-П</v>
      </c>
      <c r="W29" s="2253"/>
      <c r="X29" s="2253"/>
      <c r="Y29" s="2253"/>
      <c r="Z29" s="2253"/>
      <c r="AA29" s="2253"/>
      <c r="AB29" s="328"/>
      <c r="AC29" s="2253" t="str">
        <f>IF(TITLE_NUMBER_PR_CHANGE="",IF(TITLE_NUMBER_PR="","",TITLE_NUMBER_PR),TITLE_NUMBER_PR_CHANGE)</f>
        <v>6/1-П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46065.64829861111</v>
      </c>
      <c r="W32" s="2266"/>
      <c r="X32" s="2266"/>
      <c r="Y32" s="2266"/>
      <c r="Z32" s="2266"/>
      <c r="AA32" s="2266"/>
      <c r="AB32" s="328"/>
      <c r="AC32" s="2266" t="str">
        <f>IF(TITLE_DATE_PR_CHANGE="",IF(TITLE_DATE_PR="","",TITLE_DATE_PR),TITLE_DATE_PR_CHANGE)</f>
        <v>46065.64829861111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6/1-П</v>
      </c>
      <c r="W33" s="2253"/>
      <c r="X33" s="2253"/>
      <c r="Y33" s="2253"/>
      <c r="Z33" s="2253"/>
      <c r="AA33" s="2253"/>
      <c r="AB33" s="328"/>
      <c r="AC33" s="2253" t="str">
        <f>IF(TITLE_NUMBER_PR_CHANGE="",IF(TITLE_NUMBER_PR="","",TITLE_NUMBER_PR),TITLE_NUMBER_PR_CHANGE)</f>
        <v>6/1-П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85A03-D9E8-8B1C-CF9B-701764D52F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46065.64829861111</v>
      </c>
      <c r="W28" s="2266"/>
      <c r="X28" s="2266"/>
      <c r="Y28" s="2266"/>
      <c r="Z28" s="2266"/>
      <c r="AA28" s="2266"/>
      <c r="AB28" s="328"/>
      <c r="AC28" s="2266" t="str">
        <f>IF(TITLE_DATE_PR_CHANGE="",IF(TITLE_DATE_PR="","",TITLE_DATE_PR),TITLE_DATE_PR_CHANGE)</f>
        <v>46065.64829861111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6/1-П</v>
      </c>
      <c r="W29" s="2253"/>
      <c r="X29" s="2253"/>
      <c r="Y29" s="2253"/>
      <c r="Z29" s="2253"/>
      <c r="AA29" s="2253"/>
      <c r="AB29" s="328"/>
      <c r="AC29" s="2253" t="str">
        <f>IF(TITLE_NUMBER_PR_CHANGE="",IF(TITLE_NUMBER_PR="","",TITLE_NUMBER_PR),TITLE_NUMBER_PR_CHANGE)</f>
        <v>6/1-П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46065.64829861111</v>
      </c>
      <c r="W32" s="2266"/>
      <c r="X32" s="2266"/>
      <c r="Y32" s="2266"/>
      <c r="Z32" s="2266"/>
      <c r="AA32" s="2266"/>
      <c r="AB32" s="328"/>
      <c r="AC32" s="2266" t="str">
        <f>IF(TITLE_DATE_PR_CHANGE="",IF(TITLE_DATE_PR="","",TITLE_DATE_PR),TITLE_DATE_PR_CHANGE)</f>
        <v>46065.64829861111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6/1-П</v>
      </c>
      <c r="W33" s="2253"/>
      <c r="X33" s="2253"/>
      <c r="Y33" s="2253"/>
      <c r="Z33" s="2253"/>
      <c r="AA33" s="2253"/>
      <c r="AB33" s="328"/>
      <c r="AC33" s="2253" t="str">
        <f>IF(TITLE_NUMBER_PR_CHANGE="",IF(TITLE_NUMBER_PR="","",TITLE_NUMBER_PR),TITLE_NUMBER_PR_CHANGE)</f>
        <v>6/1-П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EA7F2-C8F7-AE3F-090C-7AD90FAA3F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46065.64829861111</v>
      </c>
      <c r="W28" s="2266"/>
      <c r="X28" s="2266"/>
      <c r="Y28" s="2266"/>
      <c r="Z28" s="2266"/>
      <c r="AA28" s="2266"/>
      <c r="AB28" s="328"/>
      <c r="AC28" s="2266" t="str">
        <f>IF(TITLE_DATE_PR_CHANGE="",IF(TITLE_DATE_PR="","",TITLE_DATE_PR),TITLE_DATE_PR_CHANGE)</f>
        <v>46065.64829861111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6/1-П</v>
      </c>
      <c r="W29" s="2253"/>
      <c r="X29" s="2253"/>
      <c r="Y29" s="2253"/>
      <c r="Z29" s="2253"/>
      <c r="AA29" s="2253"/>
      <c r="AB29" s="328"/>
      <c r="AC29" s="2253" t="str">
        <f>IF(TITLE_NUMBER_PR_CHANGE="",IF(TITLE_NUMBER_PR="","",TITLE_NUMBER_PR),TITLE_NUMBER_PR_CHANGE)</f>
        <v>6/1-П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46065.64829861111</v>
      </c>
      <c r="W32" s="2266"/>
      <c r="X32" s="2266"/>
      <c r="Y32" s="2266"/>
      <c r="Z32" s="2266"/>
      <c r="AA32" s="2266"/>
      <c r="AB32" s="328"/>
      <c r="AC32" s="2266" t="str">
        <f>IF(TITLE_DATE_PR_CHANGE="",IF(TITLE_DATE_PR="","",TITLE_DATE_PR),TITLE_DATE_PR_CHANGE)</f>
        <v>46065.64829861111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6/1-П</v>
      </c>
      <c r="W33" s="2253"/>
      <c r="X33" s="2253"/>
      <c r="Y33" s="2253"/>
      <c r="Z33" s="2253"/>
      <c r="AA33" s="2253"/>
      <c r="AB33" s="328"/>
      <c r="AC33" s="2253" t="str">
        <f>IF(TITLE_NUMBER_PR_CHANGE="",IF(TITLE_NUMBER_PR="","",TITLE_NUMBER_PR),TITLE_NUMBER_PR_CHANGE)</f>
        <v>6/1-П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500</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247</v>
      </c>
      <c r="B46" s="1365" t="s">
        <v>248</v>
      </c>
      <c r="C46" s="1365" t="s">
        <v>249</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500</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9DC05-DE4F-FF91-1D85-A549E5BB4AC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46065.64829861111</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6/1-П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46065.64829861111</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6/1-П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90</v>
      </c>
      <c r="T37" s="2211" t="s">
        <v>501</v>
      </c>
      <c r="U37" s="339"/>
      <c r="V37" s="2277"/>
      <c r="W37" s="2277"/>
      <c r="X37" s="2277"/>
      <c r="Y37" s="2277"/>
      <c r="Z37" s="2277"/>
      <c r="AA37" s="2211" t="s">
        <v>433</v>
      </c>
      <c r="AB37" s="2210" t="s">
        <v>502</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503</v>
      </c>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421</v>
      </c>
      <c r="Q40" s="293"/>
      <c r="R40" s="378"/>
      <c r="S40" s="2275"/>
      <c r="T40" s="2211"/>
      <c r="U40" s="304"/>
      <c r="V40" s="1952" t="s">
        <v>480</v>
      </c>
      <c r="W40" s="1952" t="s">
        <v>481</v>
      </c>
      <c r="X40" s="1940" t="s">
        <v>449</v>
      </c>
      <c r="Y40" s="2272" t="s">
        <v>450</v>
      </c>
      <c r="Z40" s="2322"/>
      <c r="AA40" s="2211"/>
      <c r="AB40" s="2210"/>
      <c r="AC40" s="2210"/>
      <c r="AD40" s="1970" t="s">
        <v>480</v>
      </c>
      <c r="AE40" s="1961" t="s">
        <v>481</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124</v>
      </c>
      <c r="U42" s="302"/>
      <c r="V42" s="2245"/>
      <c r="W42" s="2245"/>
      <c r="X42" s="2245"/>
      <c r="Y42" s="2245"/>
      <c r="Z42" s="2245"/>
      <c r="AA42" s="2246"/>
      <c r="AB42" s="1954"/>
      <c r="AC42" s="2245" t="str">
        <f>INDEX(PT_DIFFERENTIATION_NTAR,MATCH(A42,PT_DIFFERENTIATION_NTAR_ID,0))</f>
        <v>Плата за подключение (технологическое присоединение) объекта капитального строительства "Застройка жилыми домами квартала между ул. Шолом-Алейхема-Ленина-Димитрова в г. Биробиджане. Многоквартирный жилой дом № 3", расположенного по адресу: ЕАО, г.Биробиджан, земельный участок с кадастровым номером 79:01:0300004:1642, с тепловой нагрузкой 0,527 Гкал/час к системе теплоснабжения АО "ДГК"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403</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405</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407</v>
      </c>
      <c r="U45" s="302"/>
      <c r="V45" s="2245"/>
      <c r="W45" s="2245"/>
      <c r="X45" s="2245"/>
      <c r="Y45" s="2245"/>
      <c r="Z45" s="2245"/>
      <c r="AA45" s="2246"/>
      <c r="AB45" s="1954"/>
      <c r="AC45" s="2245" t="str">
        <f>INDEX(PT_DIFFERENTIATION_IST_TE,MATCH(D45,PT_DIFFERENTIATION_IST_TE_ID,0))</f>
        <v>Биробиджанская ТЭЦ</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1.1.1.1.1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75.75">
      <c r="A48" s="1269" t="s">
        <v>208</v>
      </c>
      <c r="B48" s="1269" t="s">
        <v>209</v>
      </c>
      <c r="C48" s="1269" t="s">
        <v>210</v>
      </c>
      <c r="D48" s="1269" t="s">
        <v>211</v>
      </c>
      <c r="E48" s="2292"/>
      <c r="F48" s="2292"/>
      <c r="G48" s="2292"/>
      <c r="H48" s="2292"/>
      <c r="I48" s="2103"/>
      <c r="J48" s="2103"/>
      <c r="K48" s="1943" t="str">
        <f>S45&amp;".1"</f>
        <v>1.1.1.1.1</v>
      </c>
      <c r="L48" s="1312"/>
      <c r="P48" s="2259"/>
      <c r="Q48" s="2259"/>
      <c r="R48" s="359">
        <v>1</v>
      </c>
      <c r="S48" s="1964" t="str">
        <f>$K48</f>
        <v>1.1.1.1.1</v>
      </c>
      <c r="T48" s="1963" t="s">
        <v>504</v>
      </c>
      <c r="U48" s="302"/>
      <c r="V48" s="753"/>
      <c r="W48" s="1259"/>
      <c r="X48" s="1957"/>
      <c r="Y48" s="1944" t="s">
        <v>63</v>
      </c>
      <c r="Z48" s="1957"/>
      <c r="AA48" s="1944" t="s">
        <v>63</v>
      </c>
      <c r="AB48" s="1966" t="s">
        <v>505</v>
      </c>
      <c r="AC48" s="1965">
        <v>0.527</v>
      </c>
      <c r="AD48" s="753"/>
      <c r="AE48" s="1259">
        <v>3676.11</v>
      </c>
      <c r="AF48" s="2604">
        <v>46070.6534375</v>
      </c>
      <c r="AG48" s="1944" t="s">
        <v>19</v>
      </c>
      <c r="AH48" s="2677" t="s">
        <v>28</v>
      </c>
      <c r="AI48" s="1944" t="s">
        <v>63</v>
      </c>
      <c r="AJ48" s="1350"/>
      <c r="AK48" s="2255" t="s">
        <v>482</v>
      </c>
      <c r="AL48" s="1638">
        <f>STRCHECKDATE(#REF!)</f>
      </c>
      <c r="AM48" s="1626"/>
      <c r="AN48" s="1626" t="str">
        <f>IF(T48="","",T48)</f>
        <v>ГП ЕАО Облэнергоремонт Плюс</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BFCE4-968A-C219-4701-E57D4C3B9E6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тарифов и цен Правительства Еврейской автономной области</v>
      </c>
      <c r="W31" s="2253"/>
      <c r="X31" s="2253"/>
      <c r="Y31" s="2253"/>
      <c r="Z31" s="2253"/>
      <c r="AA31" s="2253"/>
      <c r="AB31" s="2253"/>
      <c r="AC31" s="328"/>
      <c r="AD31" s="2253" t="str">
        <f>IF(TITLE_NAME_OR_PR_CHANGE="",IF(TITLE_NAME_OR_PR="","",TITLE_NAME_OR_PR),TITLE_NAME_OR_PR_CHANGE)</f>
        <v>Департамент тарифов и цен Правительства Еврейской автономной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46065.64829861111</v>
      </c>
      <c r="W32" s="2266"/>
      <c r="X32" s="2266"/>
      <c r="Y32" s="2266"/>
      <c r="Z32" s="2266"/>
      <c r="AA32" s="2266"/>
      <c r="AB32" s="2266"/>
      <c r="AC32" s="328"/>
      <c r="AD32" s="2266" t="str">
        <f>IF(TITLE_DATE_PR_CHANGE="",IF(TITLE_DATE_PR="","",TITLE_DATE_PR),TITLE_DATE_PR_CHANGE)</f>
        <v>46065.64829861111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6/1-П</v>
      </c>
      <c r="W33" s="2253"/>
      <c r="X33" s="2253"/>
      <c r="Y33" s="2253"/>
      <c r="Z33" s="2253"/>
      <c r="AA33" s="2253"/>
      <c r="AB33" s="2253"/>
      <c r="AC33" s="328"/>
      <c r="AD33" s="2253" t="str">
        <f>IF(TITLE_NUMBER_PR_CHANGE="",IF(TITLE_NUMBER_PR="","",TITLE_NUMBER_PR),TITLE_NUMBER_PR_CHANGE)</f>
        <v>6/1-П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4" s="2253"/>
      <c r="X34" s="2253"/>
      <c r="Y34" s="2253"/>
      <c r="Z34" s="2253"/>
      <c r="AA34" s="2253"/>
      <c r="AB34" s="2253"/>
      <c r="AC34" s="328"/>
      <c r="AD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46065.64829861111</v>
      </c>
      <c r="W36" s="2266"/>
      <c r="X36" s="2266"/>
      <c r="Y36" s="2266"/>
      <c r="Z36" s="2266"/>
      <c r="AA36" s="2266"/>
      <c r="AB36" s="2266"/>
      <c r="AC36" s="328"/>
      <c r="AD36" s="2266" t="str">
        <f>IF(TITLE_DATE_PR_CHANGE="",IF(TITLE_DATE_PR="","",TITLE_DATE_PR),TITLE_DATE_PR_CHANGE)</f>
        <v>46065.64829861111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6/1-П</v>
      </c>
      <c r="W37" s="2253"/>
      <c r="X37" s="2253"/>
      <c r="Y37" s="2253"/>
      <c r="Z37" s="2253"/>
      <c r="AA37" s="2253"/>
      <c r="AB37" s="2253"/>
      <c r="AC37" s="328"/>
      <c r="AD37" s="2253" t="str">
        <f>IF(TITLE_NUMBER_PR_CHANGE="",IF(TITLE_NUMBER_PR="","",TITLE_NUMBER_PR),TITLE_NUMBER_PR_CHANGE)</f>
        <v>6/1-П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50" t="s">
        <v>480</v>
      </c>
      <c r="W44" s="1450" t="s">
        <v>481</v>
      </c>
      <c r="X44" s="1450" t="s">
        <v>480</v>
      </c>
      <c r="Y44" s="1450" t="s">
        <v>481</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520</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520</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34F97-1468-0A63-510E-44C2B98D74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46065.64829861111</v>
      </c>
      <c r="W28" s="2266"/>
      <c r="X28" s="2266"/>
      <c r="Y28" s="2266"/>
      <c r="Z28" s="2266"/>
      <c r="AA28" s="2266"/>
      <c r="AB28" s="328"/>
      <c r="AC28" s="2266" t="str">
        <f>IF(TITLE_DATE_PR_CHANGE="",IF(TITLE_DATE_PR="","",TITLE_DATE_PR),TITLE_DATE_PR_CHANGE)</f>
        <v>46065.64829861111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6/1-П</v>
      </c>
      <c r="W29" s="2253"/>
      <c r="X29" s="2253"/>
      <c r="Y29" s="2253"/>
      <c r="Z29" s="2253"/>
      <c r="AA29" s="2253"/>
      <c r="AB29" s="328"/>
      <c r="AC29" s="2253" t="str">
        <f>IF(TITLE_NUMBER_PR_CHANGE="",IF(TITLE_NUMBER_PR="","",TITLE_NUMBER_PR),TITLE_NUMBER_PR_CHANGE)</f>
        <v>6/1-П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46065.64829861111</v>
      </c>
      <c r="W32" s="2266"/>
      <c r="X32" s="2266"/>
      <c r="Y32" s="2266"/>
      <c r="Z32" s="2266"/>
      <c r="AA32" s="2266"/>
      <c r="AB32" s="328"/>
      <c r="AC32" s="2266" t="str">
        <f>IF(TITLE_DATE_PR_CHANGE="",IF(TITLE_DATE_PR="","",TITLE_DATE_PR),TITLE_DATE_PR_CHANGE)</f>
        <v>46065.64829861111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6/1-П</v>
      </c>
      <c r="W33" s="2253"/>
      <c r="X33" s="2253"/>
      <c r="Y33" s="2253"/>
      <c r="Z33" s="2253"/>
      <c r="AA33" s="2253"/>
      <c r="AB33" s="328"/>
      <c r="AC33" s="2253" t="str">
        <f>IF(TITLE_NUMBER_PR_CHANGE="",IF(TITLE_NUMBER_PR="","",TITLE_NUMBER_PR),TITLE_NUMBER_PR_CHANGE)</f>
        <v>6/1-П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896EC-CBCA-54A1-6D43-87563213E5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46065.64829861111</v>
      </c>
      <c r="W28" s="2266"/>
      <c r="X28" s="2266"/>
      <c r="Y28" s="2266"/>
      <c r="Z28" s="2266"/>
      <c r="AA28" s="2266"/>
      <c r="AB28" s="328"/>
      <c r="AC28" s="2266" t="str">
        <f>IF(TITLE_DATE_PR_CHANGE="",IF(TITLE_DATE_PR="","",TITLE_DATE_PR),TITLE_DATE_PR_CHANGE)</f>
        <v>46065.64829861111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6/1-П</v>
      </c>
      <c r="W29" s="2253"/>
      <c r="X29" s="2253"/>
      <c r="Y29" s="2253"/>
      <c r="Z29" s="2253"/>
      <c r="AA29" s="2253"/>
      <c r="AB29" s="328"/>
      <c r="AC29" s="2253" t="str">
        <f>IF(TITLE_NUMBER_PR_CHANGE="",IF(TITLE_NUMBER_PR="","",TITLE_NUMBER_PR),TITLE_NUMBER_PR_CHANGE)</f>
        <v>6/1-П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46065.64829861111</v>
      </c>
      <c r="W32" s="2266"/>
      <c r="X32" s="2266"/>
      <c r="Y32" s="2266"/>
      <c r="Z32" s="2266"/>
      <c r="AA32" s="2266"/>
      <c r="AB32" s="328"/>
      <c r="AC32" s="2266" t="str">
        <f>IF(TITLE_DATE_PR_CHANGE="",IF(TITLE_DATE_PR="","",TITLE_DATE_PR),TITLE_DATE_PR_CHANGE)</f>
        <v>46065.64829861111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6/1-П</v>
      </c>
      <c r="W33" s="2253"/>
      <c r="X33" s="2253"/>
      <c r="Y33" s="2253"/>
      <c r="Z33" s="2253"/>
      <c r="AA33" s="2253"/>
      <c r="AB33" s="328"/>
      <c r="AC33" s="2253" t="str">
        <f>IF(TITLE_NUMBER_PR_CHANGE="",IF(TITLE_NUMBER_PR="","",TITLE_NUMBER_PR),TITLE_NUMBER_PR_CHANGE)</f>
        <v>6/1-П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526</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277</v>
      </c>
      <c r="B46" s="1365" t="s">
        <v>278</v>
      </c>
      <c r="C46" s="1365" t="s">
        <v>279</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526</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526</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66CA3-0C64-B981-910D-FED4A460460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тарифов и цен Правительства Еврейской автономной области</v>
      </c>
      <c r="W31" s="2253"/>
      <c r="X31" s="2253"/>
      <c r="Y31" s="2253"/>
      <c r="Z31" s="2253"/>
      <c r="AA31" s="2253"/>
      <c r="AB31" s="2253"/>
      <c r="AC31" s="328"/>
      <c r="AD31" s="2253" t="str">
        <f>IF(TITLE_NAME_OR_PR_CHANGE="",IF(TITLE_NAME_OR_PR="","",TITLE_NAME_OR_PR),TITLE_NAME_OR_PR_CHANGE)</f>
        <v>Департамент тарифов и цен Правительства Еврейской автономной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46065.64829861111</v>
      </c>
      <c r="W32" s="2266"/>
      <c r="X32" s="2266"/>
      <c r="Y32" s="2266"/>
      <c r="Z32" s="2266"/>
      <c r="AA32" s="2266"/>
      <c r="AB32" s="2266"/>
      <c r="AC32" s="328"/>
      <c r="AD32" s="2266" t="str">
        <f>IF(TITLE_DATE_PR_CHANGE="",IF(TITLE_DATE_PR="","",TITLE_DATE_PR),TITLE_DATE_PR_CHANGE)</f>
        <v>46065.64829861111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6/1-П</v>
      </c>
      <c r="W33" s="2253"/>
      <c r="X33" s="2253"/>
      <c r="Y33" s="2253"/>
      <c r="Z33" s="2253"/>
      <c r="AA33" s="2253"/>
      <c r="AB33" s="2253"/>
      <c r="AC33" s="328"/>
      <c r="AD33" s="2253" t="str">
        <f>IF(TITLE_NUMBER_PR_CHANGE="",IF(TITLE_NUMBER_PR="","",TITLE_NUMBER_PR),TITLE_NUMBER_PR_CHANGE)</f>
        <v>6/1-П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4" s="2253"/>
      <c r="X34" s="2253"/>
      <c r="Y34" s="2253"/>
      <c r="Z34" s="2253"/>
      <c r="AA34" s="2253"/>
      <c r="AB34" s="2253"/>
      <c r="AC34" s="328"/>
      <c r="AD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46065.64829861111</v>
      </c>
      <c r="W36" s="2266"/>
      <c r="X36" s="2266"/>
      <c r="Y36" s="2266"/>
      <c r="Z36" s="2266"/>
      <c r="AA36" s="2266"/>
      <c r="AB36" s="2266"/>
      <c r="AC36" s="328"/>
      <c r="AD36" s="2266" t="str">
        <f>IF(TITLE_DATE_PR_CHANGE="",IF(TITLE_DATE_PR="","",TITLE_DATE_PR),TITLE_DATE_PR_CHANGE)</f>
        <v>46065.64829861111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6/1-П</v>
      </c>
      <c r="W37" s="2253"/>
      <c r="X37" s="2253"/>
      <c r="Y37" s="2253"/>
      <c r="Z37" s="2253"/>
      <c r="AA37" s="2253"/>
      <c r="AB37" s="2253"/>
      <c r="AC37" s="328"/>
      <c r="AD37" s="2253" t="str">
        <f>IF(TITLE_NUMBER_PR_CHANGE="",IF(TITLE_NUMBER_PR="","",TITLE_NUMBER_PR),TITLE_NUMBER_PR_CHANGE)</f>
        <v>6/1-П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534</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534</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B87C4-9BB9-A152-6578-B5744B02354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 Биробиджан(99701000)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EF859-15E5-4931-200D-BC48B6D6A7B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тарифов и цен Правительства Еврейской автономной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46065.64829861111</v>
      </c>
      <c r="W28" s="2266"/>
      <c r="X28" s="2266"/>
      <c r="Y28" s="2266"/>
      <c r="Z28" s="2266"/>
      <c r="AA28" s="2266"/>
      <c r="AB28" s="2266"/>
      <c r="AC28" s="2266"/>
      <c r="AD28" s="2266"/>
      <c r="AE28" s="2266"/>
      <c r="AF28" s="328"/>
      <c r="AG28" s="2266" t="str">
        <f>IF(TITLE_DATE_PR_CHANGE="",IF(TITLE_DATE_PR="","",TITLE_DATE_PR),TITLE_DATE_PR_CHANGE)</f>
        <v>46065.64829861111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6/1-П</v>
      </c>
      <c r="W29" s="2253"/>
      <c r="X29" s="2253"/>
      <c r="Y29" s="2253"/>
      <c r="Z29" s="2253"/>
      <c r="AA29" s="2253"/>
      <c r="AB29" s="2253"/>
      <c r="AC29" s="2253"/>
      <c r="AD29" s="2253"/>
      <c r="AE29" s="2253"/>
      <c r="AF29" s="328"/>
      <c r="AG29" s="2253" t="str">
        <f>IF(TITLE_NUMBER_PR_CHANGE="",IF(TITLE_NUMBER_PR="","",TITLE_NUMBER_PR),TITLE_NUMBER_PR_CHANGE)</f>
        <v>6/1-П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0" s="2253"/>
      <c r="X30" s="2253"/>
      <c r="Y30" s="2253"/>
      <c r="Z30" s="2253"/>
      <c r="AA30" s="2253"/>
      <c r="AB30" s="2253"/>
      <c r="AC30" s="2253"/>
      <c r="AD30" s="2253"/>
      <c r="AE30" s="2253"/>
      <c r="AF30" s="328"/>
      <c r="AG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46065.64829861111</v>
      </c>
      <c r="W32" s="2266"/>
      <c r="X32" s="2266"/>
      <c r="Y32" s="2266"/>
      <c r="Z32" s="2266"/>
      <c r="AA32" s="2266"/>
      <c r="AB32" s="2266"/>
      <c r="AC32" s="2266"/>
      <c r="AD32" s="2266"/>
      <c r="AE32" s="2266"/>
      <c r="AF32" s="328"/>
      <c r="AG32" s="2266" t="str">
        <f>IF(TITLE_DATE_PR_CHANGE="",IF(TITLE_DATE_PR="","",TITLE_DATE_PR),TITLE_DATE_PR_CHANGE)</f>
        <v>46065.64829861111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6/1-П</v>
      </c>
      <c r="W33" s="2253"/>
      <c r="X33" s="2253"/>
      <c r="Y33" s="2253"/>
      <c r="Z33" s="2253"/>
      <c r="AA33" s="2253"/>
      <c r="AB33" s="2253"/>
      <c r="AC33" s="2253"/>
      <c r="AD33" s="2253"/>
      <c r="AE33" s="2253"/>
      <c r="AF33" s="328"/>
      <c r="AG33" s="2253" t="str">
        <f>IF(TITLE_NUMBER_PR_CHANGE="",IF(TITLE_NUMBER_PR="","",TITLE_NUMBER_PR),TITLE_NUMBER_PR_CHANGE)</f>
        <v>6/1-П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EE078-F55B-9619-B818-64B2E1A90D4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тарифов и цен Правительства Еврейской автономной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46065.64829861111</v>
      </c>
      <c r="W28" s="2266"/>
      <c r="X28" s="2266"/>
      <c r="Y28" s="2266"/>
      <c r="Z28" s="2266"/>
      <c r="AA28" s="2266"/>
      <c r="AB28" s="2266"/>
      <c r="AC28" s="2266"/>
      <c r="AD28" s="2266"/>
      <c r="AE28" s="2266"/>
      <c r="AF28" s="328"/>
      <c r="AG28" s="2266" t="str">
        <f>IF(TITLE_DATE_PR_CHANGE="",IF(TITLE_DATE_PR="","",TITLE_DATE_PR),TITLE_DATE_PR_CHANGE)</f>
        <v>46065.64829861111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6/1-П</v>
      </c>
      <c r="W29" s="2253"/>
      <c r="X29" s="2253"/>
      <c r="Y29" s="2253"/>
      <c r="Z29" s="2253"/>
      <c r="AA29" s="2253"/>
      <c r="AB29" s="2253"/>
      <c r="AC29" s="2253"/>
      <c r="AD29" s="2253"/>
      <c r="AE29" s="2253"/>
      <c r="AF29" s="328"/>
      <c r="AG29" s="2253" t="str">
        <f>IF(TITLE_NUMBER_PR_CHANGE="",IF(TITLE_NUMBER_PR="","",TITLE_NUMBER_PR),TITLE_NUMBER_PR_CHANGE)</f>
        <v>6/1-П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0" s="2253"/>
      <c r="X30" s="2253"/>
      <c r="Y30" s="2253"/>
      <c r="Z30" s="2253"/>
      <c r="AA30" s="2253"/>
      <c r="AB30" s="2253"/>
      <c r="AC30" s="2253"/>
      <c r="AD30" s="2253"/>
      <c r="AE30" s="2253"/>
      <c r="AF30" s="328"/>
      <c r="AG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46065.64829861111</v>
      </c>
      <c r="W32" s="2266"/>
      <c r="X32" s="2266"/>
      <c r="Y32" s="2266"/>
      <c r="Z32" s="2266"/>
      <c r="AA32" s="2266"/>
      <c r="AB32" s="2266"/>
      <c r="AC32" s="2266"/>
      <c r="AD32" s="2266"/>
      <c r="AE32" s="2266"/>
      <c r="AF32" s="328"/>
      <c r="AG32" s="2266" t="str">
        <f>IF(TITLE_DATE_PR_CHANGE="",IF(TITLE_DATE_PR="","",TITLE_DATE_PR),TITLE_DATE_PR_CHANGE)</f>
        <v>46065.64829861111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6/1-П</v>
      </c>
      <c r="W33" s="2253"/>
      <c r="X33" s="2253"/>
      <c r="Y33" s="2253"/>
      <c r="Z33" s="2253"/>
      <c r="AA33" s="2253"/>
      <c r="AB33" s="2253"/>
      <c r="AC33" s="2253"/>
      <c r="AD33" s="2253"/>
      <c r="AE33" s="2253"/>
      <c r="AF33" s="328"/>
      <c r="AG33" s="2253" t="str">
        <f>IF(TITLE_NUMBER_PR_CHANGE="",IF(TITLE_NUMBER_PR="","",TITLE_NUMBER_PR),TITLE_NUMBER_PR_CHANGE)</f>
        <v>6/1-П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548</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262</v>
      </c>
      <c r="B47" s="1365" t="s">
        <v>263</v>
      </c>
      <c r="C47" s="1365" t="s">
        <v>264</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548</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548</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51D18-D8CE-D0D4-0BA8-0CB11A7437B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тарифов и цен Правительства Еврейской автономной области</v>
      </c>
      <c r="W31" s="2253"/>
      <c r="X31" s="2253"/>
      <c r="Y31" s="2253"/>
      <c r="Z31" s="2253"/>
      <c r="AA31" s="2253"/>
      <c r="AB31" s="2253"/>
      <c r="AC31" s="328"/>
      <c r="AD31" s="2253" t="str">
        <f>IF(TITLE_NAME_OR_PR_CHANGE="",IF(TITLE_NAME_OR_PR="","",TITLE_NAME_OR_PR),TITLE_NAME_OR_PR_CHANGE)</f>
        <v>Департамент тарифов и цен Правительства Еврейской автономной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46065.64829861111</v>
      </c>
      <c r="W32" s="2266"/>
      <c r="X32" s="2266"/>
      <c r="Y32" s="2266"/>
      <c r="Z32" s="2266"/>
      <c r="AA32" s="2266"/>
      <c r="AB32" s="2266"/>
      <c r="AC32" s="328"/>
      <c r="AD32" s="2266" t="str">
        <f>IF(TITLE_DATE_PR_CHANGE="",IF(TITLE_DATE_PR="","",TITLE_DATE_PR),TITLE_DATE_PR_CHANGE)</f>
        <v>46065.64829861111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6/1-П</v>
      </c>
      <c r="W33" s="2253"/>
      <c r="X33" s="2253"/>
      <c r="Y33" s="2253"/>
      <c r="Z33" s="2253"/>
      <c r="AA33" s="2253"/>
      <c r="AB33" s="2253"/>
      <c r="AC33" s="328"/>
      <c r="AD33" s="2253" t="str">
        <f>IF(TITLE_NUMBER_PR_CHANGE="",IF(TITLE_NUMBER_PR="","",TITLE_NUMBER_PR),TITLE_NUMBER_PR_CHANGE)</f>
        <v>6/1-П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W34" s="2253"/>
      <c r="X34" s="2253"/>
      <c r="Y34" s="2253"/>
      <c r="Z34" s="2253"/>
      <c r="AA34" s="2253"/>
      <c r="AB34" s="2253"/>
      <c r="AC34" s="328"/>
      <c r="AD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46065.64829861111</v>
      </c>
      <c r="W36" s="2266"/>
      <c r="X36" s="2266"/>
      <c r="Y36" s="2266"/>
      <c r="Z36" s="2266"/>
      <c r="AA36" s="2266"/>
      <c r="AB36" s="2266"/>
      <c r="AC36" s="328"/>
      <c r="AD36" s="2266" t="str">
        <f>IF(TITLE_DATE_PR_CHANGE="",IF(TITLE_DATE_PR="","",TITLE_DATE_PR),TITLE_DATE_PR_CHANGE)</f>
        <v>46065.64829861111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6/1-П</v>
      </c>
      <c r="W37" s="2253"/>
      <c r="X37" s="2253"/>
      <c r="Y37" s="2253"/>
      <c r="Z37" s="2253"/>
      <c r="AA37" s="2253"/>
      <c r="AB37" s="2253"/>
      <c r="AC37" s="328"/>
      <c r="AD37" s="2253" t="str">
        <f>IF(TITLE_NUMBER_PR_CHANGE="",IF(TITLE_NUMBER_PR="","",TITLE_NUMBER_PR),TITLE_NUMBER_PR_CHANGE)</f>
        <v>6/1-П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549</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549</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409A7-7C88-3991-7EED-A4E2158367C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 СП "Биробиджанская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90</v>
      </c>
      <c r="F29" s="1655" t="s">
        <v>308</v>
      </c>
      <c r="G29" s="1655" t="s">
        <v>571</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BC842-45DD-49F7-8B6E-A7180E1225A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"Биробиджанская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90</v>
      </c>
      <c r="E10" s="2129" t="s">
        <v>90</v>
      </c>
      <c r="F10" s="2129"/>
      <c r="G10" s="523" t="s">
        <v>308</v>
      </c>
      <c r="H10" s="2129" t="s">
        <v>90</v>
      </c>
      <c r="I10" s="2129"/>
      <c r="J10" s="523" t="s">
        <v>607</v>
      </c>
      <c r="K10" s="523" t="s">
        <v>608</v>
      </c>
      <c r="L10" s="2129" t="s">
        <v>90</v>
      </c>
      <c r="M10" s="2129"/>
      <c r="N10" s="523" t="s">
        <v>609</v>
      </c>
      <c r="O10" s="523" t="s">
        <v>610</v>
      </c>
      <c r="P10" s="523" t="s">
        <v>611</v>
      </c>
      <c r="Q10" s="523" t="s">
        <v>612</v>
      </c>
      <c r="R10" s="523" t="s">
        <v>613</v>
      </c>
      <c r="S10" s="2129"/>
      <c r="T10" s="336"/>
      <c r="CF10" s="507">
        <v>46</v>
      </c>
    </row>
    <row s="1644" customFormat="1" customHeight="1" ht="15" hidden="1">
      <c r="A11" s="1054"/>
      <c r="D11" s="1027" t="s">
        <v>111</v>
      </c>
      <c r="E11" s="1027"/>
      <c r="F11" s="1027" t="s">
        <v>112</v>
      </c>
      <c r="G11" s="1027" t="s">
        <v>92</v>
      </c>
      <c r="H11" s="1027"/>
      <c r="I11" s="1027" t="s">
        <v>93</v>
      </c>
      <c r="J11" s="1027" t="s">
        <v>113</v>
      </c>
      <c r="K11" s="1027" t="s">
        <v>94</v>
      </c>
      <c r="L11" s="1027"/>
      <c r="M11" s="1027" t="s">
        <v>95</v>
      </c>
      <c r="N11" s="1027" t="s">
        <v>101</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51F46-D2DA-4B65-D878-EAA57E76F45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АО "ДГК" СП "Биробиджанская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107</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306</v>
      </c>
      <c r="J13" s="2372"/>
      <c r="K13" s="2372"/>
      <c r="L13" s="2029"/>
      <c r="M13" s="2069"/>
      <c r="O13" s="2129"/>
      <c r="AK13" s="1633">
        <v>11</v>
      </c>
    </row>
    <row customHeight="1" ht="24">
      <c r="I14" s="2022" t="s">
        <v>90</v>
      </c>
      <c r="J14" s="2022" t="s">
        <v>308</v>
      </c>
      <c r="K14" s="2022" t="s">
        <v>571</v>
      </c>
      <c r="L14" s="2062" t="s">
        <v>309</v>
      </c>
      <c r="M14" s="2063" t="s">
        <v>309</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312</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312</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4853F-C52A-49AC-30D6-E8F1B2D9751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694</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АО "ДГК" СП "Биробиджанская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623</v>
      </c>
      <c r="F9" s="2053" t="s">
        <v>629</v>
      </c>
      <c r="H9" s="378"/>
      <c r="I9" s="2027" t="s">
        <v>90</v>
      </c>
      <c r="J9" s="2028" t="s">
        <v>308</v>
      </c>
      <c r="K9" s="2066" t="s">
        <v>571</v>
      </c>
      <c r="L9" s="2067" t="s">
        <v>309</v>
      </c>
      <c r="M9" s="2391"/>
      <c r="W9" s="1633">
        <v>34</v>
      </c>
    </row>
    <row customHeight="1" ht="35.699999999999996">
      <c r="B10" s="2055" t="s">
        <v>696</v>
      </c>
      <c r="C10" s="2055" t="s">
        <v>697</v>
      </c>
      <c r="D10" s="2054" t="s">
        <v>632</v>
      </c>
      <c r="E10" s="2058" t="s">
        <v>633</v>
      </c>
      <c r="F10" s="2058" t="s">
        <v>633</v>
      </c>
      <c r="H10" s="378"/>
      <c r="I10" s="2026" t="s">
        <v>111</v>
      </c>
      <c r="J10" s="1888" t="s">
        <v>698</v>
      </c>
      <c r="K10" s="2020" t="s">
        <v>312</v>
      </c>
      <c r="L10" s="820"/>
      <c r="M10" s="299" t="s">
        <v>699</v>
      </c>
      <c r="W10" s="1633">
        <v>34</v>
      </c>
    </row>
    <row customHeight="1" ht="50.25">
      <c r="B11" s="2055" t="s">
        <v>700</v>
      </c>
      <c r="C11" s="2055" t="s">
        <v>701</v>
      </c>
      <c r="D11" s="2054" t="s">
        <v>632</v>
      </c>
      <c r="E11" s="2058" t="s">
        <v>633</v>
      </c>
      <c r="F11" s="2058" t="s">
        <v>633</v>
      </c>
      <c r="H11" s="378"/>
      <c r="I11" s="2026" t="s">
        <v>112</v>
      </c>
      <c r="J11" s="1888" t="s">
        <v>702</v>
      </c>
      <c r="K11" s="2020" t="s">
        <v>312</v>
      </c>
      <c r="L11" s="820"/>
      <c r="M11" s="299" t="s">
        <v>699</v>
      </c>
      <c r="W11" s="1633">
        <v>48</v>
      </c>
    </row>
    <row customHeight="1" ht="48.29999999999999">
      <c r="B12" s="2055" t="s">
        <v>703</v>
      </c>
      <c r="C12" s="2055" t="s">
        <v>704</v>
      </c>
      <c r="D12" s="2054" t="s">
        <v>632</v>
      </c>
      <c r="E12" s="2058" t="s">
        <v>633</v>
      </c>
      <c r="F12" s="2058" t="s">
        <v>633</v>
      </c>
      <c r="H12" s="1690"/>
      <c r="I12" s="2026" t="s">
        <v>92</v>
      </c>
      <c r="J12" s="2033" t="s">
        <v>705</v>
      </c>
      <c r="K12" s="2020" t="s">
        <v>312</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F396D-A9CB-1C98-65F7-9E48497E320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АО "ДГК" СП "Биробиджанская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90</v>
      </c>
      <c r="F14" s="1636" t="s">
        <v>308</v>
      </c>
      <c r="G14" s="1636" t="s">
        <v>571</v>
      </c>
      <c r="H14" s="1636" t="s">
        <v>309</v>
      </c>
      <c r="I14" s="1636" t="s">
        <v>309</v>
      </c>
      <c r="J14" s="2129"/>
      <c r="AF14" s="1633">
        <v>23</v>
      </c>
    </row>
    <row customHeight="1" ht="19.95">
      <c r="D15" s="1640"/>
      <c r="E15" s="1632" t="s">
        <v>111</v>
      </c>
      <c r="F15" s="709" t="s">
        <v>710</v>
      </c>
      <c r="G15" s="1648" t="s">
        <v>557</v>
      </c>
      <c r="H15" s="559"/>
      <c r="I15" s="559"/>
      <c r="J15" s="291" t="s">
        <v>711</v>
      </c>
      <c r="K15" s="545" t="s">
        <v>635</v>
      </c>
      <c r="AF15" s="1633">
        <v>19</v>
      </c>
    </row>
    <row customHeight="1" ht="35.699999999999996">
      <c r="D16" s="1640"/>
      <c r="E16" s="1632" t="s">
        <v>112</v>
      </c>
      <c r="F16" s="709" t="s">
        <v>712</v>
      </c>
      <c r="G16" s="1648" t="s">
        <v>557</v>
      </c>
      <c r="H16" s="560">
        <f>SUM(H17,H20:H32)</f>
        <v>0</v>
      </c>
      <c r="I16" s="560">
        <f>SUM(I17,I20,I23,I26,I29:I32)</f>
        <v>0</v>
      </c>
      <c r="J16" s="291" t="s">
        <v>713</v>
      </c>
      <c r="K16" s="545" t="s">
        <v>635</v>
      </c>
      <c r="AF16" s="1633">
        <v>34</v>
      </c>
    </row>
    <row customHeight="1" ht="19.95">
      <c r="D17" s="1640"/>
      <c r="E17" s="1666" t="s">
        <v>714</v>
      </c>
      <c r="F17" s="956" t="s">
        <v>715</v>
      </c>
      <c r="G17" s="1645" t="s">
        <v>557</v>
      </c>
      <c r="H17" s="559"/>
      <c r="I17" s="559"/>
      <c r="J17" s="291" t="s">
        <v>716</v>
      </c>
      <c r="K17" s="545"/>
      <c r="AF17" s="1633">
        <v>19</v>
      </c>
    </row>
    <row customHeight="1" ht="24">
      <c r="D18" s="1640"/>
      <c r="E18" s="1666" t="s">
        <v>717</v>
      </c>
      <c r="F18" s="1652" t="s">
        <v>718</v>
      </c>
      <c r="G18" s="1645" t="s">
        <v>557</v>
      </c>
      <c r="H18" s="559"/>
      <c r="I18" s="559"/>
      <c r="J18" s="291" t="s">
        <v>719</v>
      </c>
      <c r="K18" s="545"/>
      <c r="AF18" s="1633">
        <v>23</v>
      </c>
    </row>
    <row customHeight="1" ht="35.699999999999996">
      <c r="D19" s="1640"/>
      <c r="E19" s="1666" t="s">
        <v>720</v>
      </c>
      <c r="F19" s="1652" t="s">
        <v>721</v>
      </c>
      <c r="G19" s="1645" t="s">
        <v>557</v>
      </c>
      <c r="H19" s="559"/>
      <c r="I19" s="559"/>
      <c r="J19" s="291"/>
      <c r="K19" s="545"/>
      <c r="AF19" s="1633">
        <v>34</v>
      </c>
    </row>
    <row customHeight="1" ht="19.95">
      <c r="D20" s="1640"/>
      <c r="E20" s="1666" t="s">
        <v>313</v>
      </c>
      <c r="F20" s="956" t="s">
        <v>722</v>
      </c>
      <c r="G20" s="1645" t="s">
        <v>557</v>
      </c>
      <c r="H20" s="559"/>
      <c r="I20" s="559"/>
      <c r="J20" s="291" t="s">
        <v>723</v>
      </c>
      <c r="K20" s="545"/>
      <c r="AF20" s="1633">
        <v>19</v>
      </c>
    </row>
    <row customHeight="1" ht="19.95">
      <c r="D21" s="1640"/>
      <c r="E21" s="1666" t="s">
        <v>724</v>
      </c>
      <c r="F21" s="1652" t="s">
        <v>725</v>
      </c>
      <c r="G21" s="1645" t="s">
        <v>557</v>
      </c>
      <c r="H21" s="559"/>
      <c r="I21" s="559"/>
      <c r="J21" s="291"/>
      <c r="K21" s="545"/>
      <c r="AF21" s="1633">
        <v>19</v>
      </c>
    </row>
    <row customHeight="1" ht="19.95">
      <c r="D22" s="1640"/>
      <c r="E22" s="1666" t="s">
        <v>726</v>
      </c>
      <c r="F22" s="1652" t="s">
        <v>727</v>
      </c>
      <c r="G22" s="1645" t="s">
        <v>557</v>
      </c>
      <c r="H22" s="559"/>
      <c r="I22" s="559"/>
      <c r="J22" s="291"/>
      <c r="K22" s="545"/>
      <c r="AF22" s="1633">
        <v>19</v>
      </c>
    </row>
    <row customHeight="1" ht="24">
      <c r="D23" s="1640"/>
      <c r="E23" s="1666" t="s">
        <v>316</v>
      </c>
      <c r="F23" s="956" t="s">
        <v>728</v>
      </c>
      <c r="G23" s="1645" t="s">
        <v>557</v>
      </c>
      <c r="H23" s="559"/>
      <c r="I23" s="559"/>
      <c r="J23" s="291" t="s">
        <v>729</v>
      </c>
      <c r="K23" s="545"/>
      <c r="AF23" s="1633">
        <v>23</v>
      </c>
    </row>
    <row customHeight="1" ht="19.95">
      <c r="D24" s="1640"/>
      <c r="E24" s="1666" t="s">
        <v>730</v>
      </c>
      <c r="F24" s="1652" t="s">
        <v>731</v>
      </c>
      <c r="G24" s="1645" t="s">
        <v>557</v>
      </c>
      <c r="H24" s="559"/>
      <c r="I24" s="559"/>
      <c r="J24" s="291"/>
      <c r="K24" s="545"/>
      <c r="AF24" s="1633">
        <v>19</v>
      </c>
    </row>
    <row customHeight="1" ht="35.699999999999996">
      <c r="D25" s="1640"/>
      <c r="E25" s="1666" t="s">
        <v>732</v>
      </c>
      <c r="F25" s="1652" t="s">
        <v>733</v>
      </c>
      <c r="G25" s="1645" t="s">
        <v>557</v>
      </c>
      <c r="H25" s="559"/>
      <c r="I25" s="559"/>
      <c r="J25" s="291"/>
      <c r="K25" s="545"/>
      <c r="AF25" s="1633">
        <v>34</v>
      </c>
    </row>
    <row customHeight="1" ht="24">
      <c r="D26" s="1640"/>
      <c r="E26" s="1666" t="s">
        <v>734</v>
      </c>
      <c r="F26" s="956" t="s">
        <v>735</v>
      </c>
      <c r="G26" s="1645" t="s">
        <v>557</v>
      </c>
      <c r="H26" s="559"/>
      <c r="I26" s="559"/>
      <c r="J26" s="291" t="s">
        <v>736</v>
      </c>
      <c r="K26" s="545"/>
      <c r="AF26" s="1633">
        <v>23</v>
      </c>
    </row>
    <row customHeight="1" ht="19.95">
      <c r="D27" s="1640"/>
      <c r="E27" s="1677" t="s">
        <v>737</v>
      </c>
      <c r="F27" s="1652" t="s">
        <v>738</v>
      </c>
      <c r="G27" s="1656" t="s">
        <v>557</v>
      </c>
      <c r="H27" s="1678"/>
      <c r="I27" s="1678"/>
      <c r="J27" s="291"/>
      <c r="K27" s="545"/>
      <c r="AF27" s="1633">
        <v>19</v>
      </c>
    </row>
    <row customHeight="1" ht="19.95">
      <c r="D28" s="1640"/>
      <c r="E28" s="1677" t="s">
        <v>739</v>
      </c>
      <c r="F28" s="1652" t="s">
        <v>740</v>
      </c>
      <c r="G28" s="1656" t="s">
        <v>557</v>
      </c>
      <c r="H28" s="1678"/>
      <c r="I28" s="1678"/>
      <c r="J28" s="291"/>
      <c r="K28" s="545"/>
      <c r="AF28" s="1633">
        <v>19</v>
      </c>
    </row>
    <row customHeight="1" ht="19.95">
      <c r="D29" s="1640"/>
      <c r="E29" s="1677" t="s">
        <v>741</v>
      </c>
      <c r="F29" s="956" t="s">
        <v>742</v>
      </c>
      <c r="G29" s="1656" t="s">
        <v>557</v>
      </c>
      <c r="H29" s="1678"/>
      <c r="I29" s="1678"/>
      <c r="J29" s="291"/>
      <c r="K29" s="545"/>
      <c r="AF29" s="1633">
        <v>19</v>
      </c>
    </row>
    <row customHeight="1" ht="19.95">
      <c r="D30" s="1640"/>
      <c r="E30" s="1677" t="s">
        <v>743</v>
      </c>
      <c r="F30" s="956" t="s">
        <v>744</v>
      </c>
      <c r="G30" s="1656" t="s">
        <v>557</v>
      </c>
      <c r="H30" s="1678"/>
      <c r="I30" s="1678"/>
      <c r="J30" s="291"/>
      <c r="K30" s="545"/>
      <c r="AF30" s="1633">
        <v>19</v>
      </c>
    </row>
    <row customHeight="1" ht="19.95">
      <c r="D31" s="1640"/>
      <c r="E31" s="1677" t="s">
        <v>745</v>
      </c>
      <c r="F31" s="956" t="s">
        <v>746</v>
      </c>
      <c r="G31" s="1656" t="s">
        <v>557</v>
      </c>
      <c r="H31" s="1678"/>
      <c r="I31" s="1678"/>
      <c r="J31" s="291"/>
      <c r="K31" s="545"/>
      <c r="AF31" s="1633">
        <v>19</v>
      </c>
    </row>
    <row s="1368" customFormat="1" customHeight="1" ht="35.699999999999996">
      <c r="A32" s="989"/>
      <c r="C32" s="1638"/>
      <c r="D32" s="1640"/>
      <c r="E32" s="1677" t="s">
        <v>747</v>
      </c>
      <c r="F32" s="956" t="s">
        <v>748</v>
      </c>
      <c r="G32" s="1646" t="s">
        <v>557</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557</v>
      </c>
      <c r="H35" s="1678"/>
      <c r="I35" s="1678"/>
      <c r="J35" s="291" t="s">
        <v>753</v>
      </c>
      <c r="K35" s="545"/>
      <c r="AF35" s="1633">
        <v>57</v>
      </c>
    </row>
    <row s="1368" customFormat="1" customHeight="1" ht="24">
      <c r="A36" s="991" t="s">
        <v>583</v>
      </c>
      <c r="C36" s="1638"/>
      <c r="D36" s="1640"/>
      <c r="E36" s="1666" t="s">
        <v>92</v>
      </c>
      <c r="F36" s="709" t="s">
        <v>754</v>
      </c>
      <c r="G36" s="1645" t="s">
        <v>557</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757</v>
      </c>
      <c r="G38" s="1645" t="s">
        <v>557</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557</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557</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557</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557</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113</v>
      </c>
      <c r="F43" s="709" t="s">
        <v>634</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101</v>
      </c>
      <c r="F46" s="709" t="s">
        <v>779</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B4357-17D6-EA09-8A43-09F775D5C20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АО "ДГК" СП "Биробиджанская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90</v>
      </c>
      <c r="F14" s="1662" t="s">
        <v>308</v>
      </c>
      <c r="G14" s="1662" t="s">
        <v>571</v>
      </c>
      <c r="H14" s="1662" t="s">
        <v>309</v>
      </c>
      <c r="I14" s="1662" t="s">
        <v>309</v>
      </c>
      <c r="J14" s="2129"/>
      <c r="AF14" s="1633">
        <v>23</v>
      </c>
    </row>
    <row customHeight="1" ht="19.95">
      <c r="D15" s="1640"/>
      <c r="E15" s="1632" t="s">
        <v>111</v>
      </c>
      <c r="F15" s="709" t="s">
        <v>781</v>
      </c>
      <c r="G15" s="1659" t="s">
        <v>557</v>
      </c>
      <c r="H15" s="559"/>
      <c r="I15" s="559"/>
      <c r="J15" s="291" t="s">
        <v>782</v>
      </c>
      <c r="K15" s="545" t="s">
        <v>635</v>
      </c>
      <c r="AF15" s="1633">
        <v>19</v>
      </c>
    </row>
    <row customHeight="1" ht="24">
      <c r="D16" s="1640"/>
      <c r="E16" s="1632" t="s">
        <v>112</v>
      </c>
      <c r="F16" s="1667" t="s">
        <v>783</v>
      </c>
      <c r="G16" s="1659" t="s">
        <v>557</v>
      </c>
      <c r="H16" s="560">
        <f>SUM(H17,H20:H27)</f>
        <v>0</v>
      </c>
      <c r="I16" s="560">
        <f>SUM(I17,I20:I27)</f>
        <v>0</v>
      </c>
      <c r="J16" s="291" t="s">
        <v>784</v>
      </c>
      <c r="K16" s="545" t="s">
        <v>635</v>
      </c>
      <c r="AF16" s="1633">
        <v>23</v>
      </c>
    </row>
    <row customHeight="1" ht="35.699999999999996">
      <c r="D17" s="1640"/>
      <c r="E17" s="1666" t="s">
        <v>714</v>
      </c>
      <c r="F17" s="1669" t="s">
        <v>785</v>
      </c>
      <c r="G17" s="1656" t="s">
        <v>557</v>
      </c>
      <c r="H17" s="559"/>
      <c r="I17" s="559"/>
      <c r="J17" s="291" t="s">
        <v>786</v>
      </c>
      <c r="K17" s="545"/>
      <c r="AF17" s="1633">
        <v>34</v>
      </c>
    </row>
    <row customHeight="1" ht="19.95">
      <c r="D18" s="1640"/>
      <c r="E18" s="1666" t="s">
        <v>717</v>
      </c>
      <c r="F18" s="1670" t="s">
        <v>787</v>
      </c>
      <c r="G18" s="1656" t="s">
        <v>557</v>
      </c>
      <c r="H18" s="559"/>
      <c r="I18" s="559"/>
      <c r="J18" s="291"/>
      <c r="K18" s="545"/>
      <c r="AF18" s="1633">
        <v>19</v>
      </c>
    </row>
    <row customHeight="1" ht="24">
      <c r="D19" s="1640"/>
      <c r="E19" s="1666" t="s">
        <v>720</v>
      </c>
      <c r="F19" s="1670" t="s">
        <v>788</v>
      </c>
      <c r="G19" s="1656" t="s">
        <v>557</v>
      </c>
      <c r="H19" s="559"/>
      <c r="I19" s="559"/>
      <c r="J19" s="291"/>
      <c r="K19" s="545"/>
      <c r="AF19" s="1633">
        <v>23</v>
      </c>
    </row>
    <row customHeight="1" ht="35.699999999999996">
      <c r="D20" s="1640"/>
      <c r="E20" s="1666" t="s">
        <v>313</v>
      </c>
      <c r="F20" s="1669" t="s">
        <v>789</v>
      </c>
      <c r="G20" s="1656" t="s">
        <v>557</v>
      </c>
      <c r="H20" s="559"/>
      <c r="I20" s="559"/>
      <c r="J20" s="291"/>
      <c r="K20" s="545"/>
      <c r="AF20" s="1633">
        <v>34</v>
      </c>
    </row>
    <row customHeight="1" ht="48.29999999999999">
      <c r="D21" s="1640"/>
      <c r="E21" s="1666" t="s">
        <v>316</v>
      </c>
      <c r="F21" s="1669" t="s">
        <v>790</v>
      </c>
      <c r="G21" s="1656" t="s">
        <v>557</v>
      </c>
      <c r="H21" s="559"/>
      <c r="I21" s="559"/>
      <c r="J21" s="291"/>
      <c r="K21" s="545"/>
      <c r="AF21" s="1633">
        <v>46</v>
      </c>
    </row>
    <row customHeight="1" ht="60">
      <c r="D22" s="1640"/>
      <c r="E22" s="1666" t="s">
        <v>734</v>
      </c>
      <c r="F22" s="1669" t="s">
        <v>791</v>
      </c>
      <c r="G22" s="1656" t="s">
        <v>557</v>
      </c>
      <c r="H22" s="559"/>
      <c r="I22" s="559"/>
      <c r="J22" s="291"/>
      <c r="K22" s="545"/>
      <c r="AF22" s="1633">
        <v>57</v>
      </c>
    </row>
    <row customHeight="1" ht="35.699999999999996">
      <c r="D23" s="1640"/>
      <c r="E23" s="1666" t="s">
        <v>741</v>
      </c>
      <c r="F23" s="1669" t="s">
        <v>792</v>
      </c>
      <c r="G23" s="1656" t="s">
        <v>557</v>
      </c>
      <c r="H23" s="559"/>
      <c r="I23" s="559"/>
      <c r="J23" s="291"/>
      <c r="K23" s="545"/>
      <c r="AF23" s="1633">
        <v>34</v>
      </c>
    </row>
    <row customHeight="1" ht="35.699999999999996">
      <c r="D24" s="1640"/>
      <c r="E24" s="1666" t="s">
        <v>743</v>
      </c>
      <c r="F24" s="1669" t="s">
        <v>793</v>
      </c>
      <c r="G24" s="1656" t="s">
        <v>557</v>
      </c>
      <c r="H24" s="559"/>
      <c r="I24" s="559"/>
      <c r="J24" s="291"/>
      <c r="K24" s="545"/>
      <c r="AF24" s="1633">
        <v>34</v>
      </c>
    </row>
    <row customHeight="1" ht="24">
      <c r="D25" s="1640"/>
      <c r="E25" s="1666" t="s">
        <v>745</v>
      </c>
      <c r="F25" s="1669" t="s">
        <v>794</v>
      </c>
      <c r="G25" s="1656" t="s">
        <v>557</v>
      </c>
      <c r="H25" s="559"/>
      <c r="I25" s="559"/>
      <c r="J25" s="291"/>
      <c r="K25" s="545"/>
      <c r="AF25" s="1633">
        <v>23</v>
      </c>
    </row>
    <row customHeight="1" ht="76.5">
      <c r="D26" s="1640"/>
      <c r="E26" s="1666" t="s">
        <v>747</v>
      </c>
      <c r="F26" s="1669" t="s">
        <v>795</v>
      </c>
      <c r="G26" s="1656" t="s">
        <v>557</v>
      </c>
      <c r="H26" s="559"/>
      <c r="I26" s="559"/>
      <c r="J26" s="291"/>
      <c r="K26" s="545"/>
      <c r="AF26" s="1633">
        <v>73</v>
      </c>
    </row>
    <row s="1368" customFormat="1" customHeight="1" ht="35.699999999999996">
      <c r="A27" s="989"/>
      <c r="C27" s="1638"/>
      <c r="D27" s="1640"/>
      <c r="E27" s="1631" t="s">
        <v>751</v>
      </c>
      <c r="F27" s="1630" t="s">
        <v>796</v>
      </c>
      <c r="G27" s="1657" t="s">
        <v>557</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797</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798</v>
      </c>
      <c r="G31" s="1656" t="s">
        <v>557</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557</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557</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557</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113</v>
      </c>
      <c r="F35" s="1663" t="s">
        <v>634</v>
      </c>
      <c r="G35" s="1659" t="s">
        <v>312</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2DED7-4955-01C5-726C-9D7798F6423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 СП "Биробиджанская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90</v>
      </c>
      <c r="E11" s="707" t="s">
        <v>812</v>
      </c>
      <c r="F11" s="707" t="s">
        <v>571</v>
      </c>
      <c r="G11" s="467" t="s">
        <v>309</v>
      </c>
      <c r="H11" s="467" t="s">
        <v>396</v>
      </c>
      <c r="I11" s="809" t="s">
        <v>309</v>
      </c>
      <c r="J11" s="810" t="s">
        <v>396</v>
      </c>
      <c r="K11" s="2234"/>
      <c r="L11" s="660"/>
      <c r="X11" s="511">
        <v>23</v>
      </c>
    </row>
    <row s="1644" customFormat="1" customHeight="1" ht="10.5">
      <c r="A12" s="954"/>
      <c r="D12" s="1027" t="s">
        <v>111</v>
      </c>
      <c r="E12" s="1027" t="s">
        <v>112</v>
      </c>
      <c r="F12" s="1027" t="s">
        <v>92</v>
      </c>
      <c r="G12" s="1028" t="str">
        <f>G1&amp;".1"</f>
        <v>4.1</v>
      </c>
      <c r="H12" s="1028" t="str">
        <f>G1&amp;".2"</f>
        <v>4.2</v>
      </c>
      <c r="I12" s="1028" t="str">
        <f>I1&amp;".1"</f>
        <v>4.1</v>
      </c>
      <c r="J12" s="1028" t="str">
        <f>I1&amp;".2"</f>
        <v>4.2</v>
      </c>
      <c r="K12" s="1028"/>
      <c r="X12" s="513">
        <v>10</v>
      </c>
    </row>
    <row customHeight="1" ht="22.5">
      <c r="A13" s="2394" t="s">
        <v>813</v>
      </c>
      <c r="D13" s="955" t="s">
        <v>111</v>
      </c>
      <c r="E13" s="281" t="s">
        <v>814</v>
      </c>
      <c r="F13" s="662" t="s">
        <v>815</v>
      </c>
      <c r="G13" s="559"/>
      <c r="H13" s="663"/>
      <c r="I13" s="559"/>
      <c r="J13" s="663"/>
      <c r="K13" s="291" t="s">
        <v>816</v>
      </c>
      <c r="L13" s="722"/>
      <c r="X13" s="507">
        <v>0</v>
      </c>
    </row>
    <row customHeight="1" ht="22.5">
      <c r="A14" s="2394"/>
      <c r="D14" s="541" t="s">
        <v>112</v>
      </c>
      <c r="E14" s="281" t="s">
        <v>817</v>
      </c>
      <c r="F14" s="662" t="s">
        <v>818</v>
      </c>
      <c r="G14" s="559"/>
      <c r="H14" s="664"/>
      <c r="I14" s="559"/>
      <c r="J14" s="664"/>
      <c r="K14" s="291" t="s">
        <v>819</v>
      </c>
      <c r="L14" s="722"/>
      <c r="X14" s="507">
        <v>0</v>
      </c>
    </row>
    <row s="1637" customFormat="1" customHeight="1" ht="78.75">
      <c r="A15" s="2394"/>
      <c r="B15" s="513"/>
      <c r="D15" s="955" t="s">
        <v>92</v>
      </c>
      <c r="E15" s="709" t="s">
        <v>820</v>
      </c>
      <c r="F15" s="952" t="s">
        <v>312</v>
      </c>
      <c r="G15" s="952" t="s">
        <v>312</v>
      </c>
      <c r="H15" s="108"/>
      <c r="I15" s="952" t="s">
        <v>312</v>
      </c>
      <c r="J15" s="108"/>
      <c r="K15" s="291" t="s">
        <v>821</v>
      </c>
      <c r="L15" s="722"/>
      <c r="X15" s="760">
        <v>0</v>
      </c>
    </row>
    <row s="1637" customFormat="1" customHeight="1" ht="22.5">
      <c r="A16" s="2394"/>
      <c r="B16" s="513"/>
      <c r="D16" s="955" t="s">
        <v>330</v>
      </c>
      <c r="E16" s="956" t="s">
        <v>822</v>
      </c>
      <c r="F16" s="952" t="s">
        <v>823</v>
      </c>
      <c r="G16" s="819"/>
      <c r="H16" s="108"/>
      <c r="I16" s="819"/>
      <c r="J16" s="108"/>
      <c r="K16" s="291"/>
      <c r="L16" s="722"/>
      <c r="X16" s="760">
        <v>0</v>
      </c>
    </row>
    <row s="1637" customFormat="1" customHeight="1" ht="22.5">
      <c r="A17" s="2394"/>
      <c r="B17" s="513"/>
      <c r="D17" s="955" t="s">
        <v>338</v>
      </c>
      <c r="E17" s="956" t="s">
        <v>824</v>
      </c>
      <c r="F17" s="952" t="s">
        <v>825</v>
      </c>
      <c r="G17" s="819"/>
      <c r="H17" s="108"/>
      <c r="I17" s="819"/>
      <c r="J17" s="108"/>
      <c r="K17" s="291"/>
      <c r="L17" s="722"/>
      <c r="X17" s="760">
        <v>0</v>
      </c>
    </row>
    <row s="1637" customFormat="1" customHeight="1" ht="33.75">
      <c r="A18" s="2394"/>
      <c r="B18" s="513"/>
      <c r="D18" s="955" t="s">
        <v>340</v>
      </c>
      <c r="E18" s="956" t="s">
        <v>826</v>
      </c>
      <c r="F18" s="952" t="s">
        <v>576</v>
      </c>
      <c r="G18" s="682"/>
      <c r="H18" s="108"/>
      <c r="I18" s="682"/>
      <c r="J18" s="108"/>
      <c r="K18" s="291"/>
      <c r="L18" s="722"/>
      <c r="X18" s="760">
        <v>0</v>
      </c>
    </row>
    <row customHeight="1" ht="101.25">
      <c r="A19" s="2394"/>
      <c r="D19" s="955" t="s">
        <v>93</v>
      </c>
      <c r="E19" s="281" t="s">
        <v>827</v>
      </c>
      <c r="F19" s="662" t="s">
        <v>551</v>
      </c>
      <c r="G19" s="665"/>
      <c r="H19" s="664"/>
      <c r="I19" s="957"/>
      <c r="J19" s="664"/>
      <c r="K19" s="291" t="s">
        <v>828</v>
      </c>
      <c r="L19" s="722"/>
      <c r="X19" s="507">
        <v>0</v>
      </c>
    </row>
    <row s="1637" customFormat="1" customHeight="1" ht="18.75">
      <c r="A20" s="2394"/>
      <c r="C20" s="958"/>
      <c r="D20" s="955" t="s">
        <v>759</v>
      </c>
      <c r="E20" s="956" t="s">
        <v>829</v>
      </c>
      <c r="F20" s="952" t="s">
        <v>312</v>
      </c>
      <c r="G20" s="952" t="s">
        <v>312</v>
      </c>
      <c r="H20" s="951" t="s">
        <v>312</v>
      </c>
      <c r="I20" s="952" t="s">
        <v>312</v>
      </c>
      <c r="J20" s="951" t="s">
        <v>312</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312</v>
      </c>
      <c r="G23" s="952" t="s">
        <v>312</v>
      </c>
      <c r="H23" s="951" t="s">
        <v>312</v>
      </c>
      <c r="I23" s="952" t="s">
        <v>312</v>
      </c>
      <c r="J23" s="951" t="s">
        <v>312</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312</v>
      </c>
      <c r="G25" s="952" t="s">
        <v>312</v>
      </c>
      <c r="H25" s="951" t="s">
        <v>312</v>
      </c>
      <c r="I25" s="952" t="s">
        <v>312</v>
      </c>
      <c r="J25" s="951" t="s">
        <v>312</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312</v>
      </c>
      <c r="G28" s="952" t="s">
        <v>312</v>
      </c>
      <c r="H28" s="951" t="s">
        <v>312</v>
      </c>
      <c r="I28" s="952" t="s">
        <v>312</v>
      </c>
      <c r="J28" s="951" t="s">
        <v>312</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113</v>
      </c>
      <c r="E31" s="281" t="s">
        <v>853</v>
      </c>
      <c r="F31" s="662" t="s">
        <v>563</v>
      </c>
      <c r="G31" s="559"/>
      <c r="H31" s="664"/>
      <c r="I31" s="559"/>
      <c r="J31" s="664"/>
      <c r="K31" s="291" t="s">
        <v>854</v>
      </c>
      <c r="L31" s="722"/>
      <c r="X31" s="507">
        <v>0</v>
      </c>
    </row>
    <row customHeight="1" ht="56.25">
      <c r="A32" s="2394"/>
      <c r="D32" s="955" t="s">
        <v>94</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112</v>
      </c>
      <c r="E38" s="1034" t="s">
        <v>862</v>
      </c>
      <c r="F38" s="1038" t="s">
        <v>551</v>
      </c>
      <c r="G38" s="1038" t="s">
        <v>551</v>
      </c>
      <c r="H38" s="1032"/>
      <c r="I38" s="1038" t="s">
        <v>551</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92</v>
      </c>
      <c r="E41" s="724" t="s">
        <v>869</v>
      </c>
      <c r="F41" s="662" t="s">
        <v>551</v>
      </c>
      <c r="G41" s="662" t="s">
        <v>551</v>
      </c>
      <c r="H41" s="1026"/>
      <c r="I41" s="662" t="s">
        <v>551</v>
      </c>
      <c r="J41" s="1026"/>
      <c r="K41" s="304"/>
      <c r="X41" s="760">
        <v>0</v>
      </c>
    </row>
    <row s="1637" customFormat="1" customHeight="1" ht="45" hidden="1">
      <c r="A42" s="2394"/>
      <c r="B42" s="513"/>
      <c r="D42" s="667" t="s">
        <v>330</v>
      </c>
      <c r="E42" s="725" t="s">
        <v>870</v>
      </c>
      <c r="F42" s="662" t="s">
        <v>563</v>
      </c>
      <c r="G42" s="559"/>
      <c r="H42" s="1026"/>
      <c r="I42" s="559"/>
      <c r="J42" s="1026"/>
      <c r="K42" s="304" t="s">
        <v>871</v>
      </c>
      <c r="X42" s="760">
        <v>0</v>
      </c>
    </row>
    <row s="1637" customFormat="1" customHeight="1" ht="45" hidden="1">
      <c r="A43" s="2394"/>
      <c r="B43" s="513"/>
      <c r="D43" s="667" t="s">
        <v>338</v>
      </c>
      <c r="E43" s="669" t="s">
        <v>872</v>
      </c>
      <c r="F43" s="1030" t="s">
        <v>563</v>
      </c>
      <c r="G43" s="744"/>
      <c r="H43" s="1025"/>
      <c r="I43" s="744"/>
      <c r="J43" s="1025"/>
      <c r="K43" s="304" t="s">
        <v>873</v>
      </c>
      <c r="X43" s="760">
        <v>0</v>
      </c>
    </row>
    <row s="1637" customFormat="1" customHeight="1" ht="11.25" hidden="1">
      <c r="A44" s="2394"/>
      <c r="B44" s="513"/>
      <c r="D44" s="667" t="s">
        <v>93</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113</v>
      </c>
      <c r="E52" s="668" t="s">
        <v>886</v>
      </c>
      <c r="F52" s="662" t="s">
        <v>864</v>
      </c>
      <c r="G52" s="670"/>
      <c r="H52" s="1025"/>
      <c r="I52" s="670"/>
      <c r="J52" s="1025"/>
      <c r="K52" s="291"/>
      <c r="X52" s="760">
        <v>0</v>
      </c>
    </row>
    <row s="1637" customFormat="1" customHeight="1" ht="11.25" hidden="1">
      <c r="A53" s="2394"/>
      <c r="B53" s="513"/>
      <c r="D53" s="667" t="s">
        <v>319</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94</v>
      </c>
      <c r="E60" s="668" t="s">
        <v>893</v>
      </c>
      <c r="F60" s="723" t="s">
        <v>563</v>
      </c>
      <c r="G60" s="744"/>
      <c r="H60" s="1025"/>
      <c r="I60" s="744"/>
      <c r="J60" s="1025"/>
      <c r="K60" s="304" t="s">
        <v>894</v>
      </c>
      <c r="X60" s="760">
        <v>0</v>
      </c>
    </row>
    <row s="1637" customFormat="1" customHeight="1" ht="33.75" hidden="1">
      <c r="A61" s="2394"/>
      <c r="B61" s="513"/>
      <c r="D61" s="667" t="s">
        <v>95</v>
      </c>
      <c r="E61" s="668" t="s">
        <v>895</v>
      </c>
      <c r="F61" s="728" t="s">
        <v>825</v>
      </c>
      <c r="G61" s="670"/>
      <c r="H61" s="1025"/>
      <c r="I61" s="670"/>
      <c r="J61" s="1025"/>
      <c r="K61" s="291"/>
      <c r="X61" s="760">
        <v>0</v>
      </c>
    </row>
    <row s="1637" customFormat="1" customHeight="1" ht="22.5" hidden="1">
      <c r="A62" s="2394"/>
      <c r="B62" s="513" t="s">
        <v>593</v>
      </c>
      <c r="D62" s="667" t="s">
        <v>101</v>
      </c>
      <c r="E62" s="668" t="s">
        <v>896</v>
      </c>
      <c r="F62" s="728" t="s">
        <v>312</v>
      </c>
      <c r="G62" s="384"/>
      <c r="H62" s="1025"/>
      <c r="I62" s="384"/>
      <c r="J62" s="1025"/>
      <c r="K62" s="291" t="s">
        <v>636</v>
      </c>
      <c r="X62" s="760">
        <v>0</v>
      </c>
    </row>
    <row s="1637" customFormat="1" customHeight="1" ht="45" hidden="1">
      <c r="A63" s="2394"/>
      <c r="B63" s="513" t="s">
        <v>593</v>
      </c>
      <c r="D63" s="667" t="s">
        <v>897</v>
      </c>
      <c r="E63" s="669" t="s">
        <v>898</v>
      </c>
      <c r="F63" s="723" t="s">
        <v>312</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112</v>
      </c>
      <c r="E66" s="709" t="s">
        <v>902</v>
      </c>
      <c r="F66" s="662" t="s">
        <v>551</v>
      </c>
      <c r="G66" s="662" t="s">
        <v>551</v>
      </c>
      <c r="H66" s="521"/>
      <c r="I66" s="662" t="s">
        <v>551</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313</v>
      </c>
      <c r="E68" s="956" t="s">
        <v>904</v>
      </c>
      <c r="F68" s="662" t="s">
        <v>867</v>
      </c>
      <c r="G68" s="729"/>
      <c r="H68" s="521"/>
      <c r="I68" s="729"/>
      <c r="J68" s="521"/>
      <c r="K68" s="291"/>
      <c r="X68" s="760">
        <v>0</v>
      </c>
    </row>
    <row s="1637" customFormat="1" customHeight="1" ht="22.5" hidden="1">
      <c r="A69" s="2394"/>
      <c r="B69" s="513"/>
      <c r="D69" s="745" t="s">
        <v>316</v>
      </c>
      <c r="E69" s="956" t="s">
        <v>905</v>
      </c>
      <c r="F69" s="723" t="s">
        <v>563</v>
      </c>
      <c r="G69" s="744"/>
      <c r="H69" s="521"/>
      <c r="I69" s="744"/>
      <c r="J69" s="521"/>
      <c r="K69" s="291"/>
      <c r="X69" s="760">
        <v>0</v>
      </c>
    </row>
    <row s="1637" customFormat="1" customHeight="1" ht="22.5" hidden="1">
      <c r="A70" s="2394"/>
      <c r="B70" s="513"/>
      <c r="D70" s="745" t="s">
        <v>734</v>
      </c>
      <c r="E70" s="956" t="s">
        <v>906</v>
      </c>
      <c r="F70" s="723" t="s">
        <v>563</v>
      </c>
      <c r="G70" s="744"/>
      <c r="H70" s="521"/>
      <c r="I70" s="744"/>
      <c r="J70" s="521"/>
      <c r="K70" s="291"/>
      <c r="X70" s="760">
        <v>0</v>
      </c>
    </row>
    <row s="1637" customFormat="1" customHeight="1" ht="22.5" hidden="1">
      <c r="A71" s="2394"/>
      <c r="B71" s="513"/>
      <c r="D71" s="667" t="s">
        <v>92</v>
      </c>
      <c r="E71" s="668" t="s">
        <v>907</v>
      </c>
      <c r="F71" s="662" t="s">
        <v>867</v>
      </c>
      <c r="G71" s="559"/>
      <c r="H71" s="1032"/>
      <c r="I71" s="559"/>
      <c r="J71" s="1032"/>
      <c r="K71" s="304"/>
      <c r="X71" s="760">
        <v>0</v>
      </c>
    </row>
    <row s="1637" customFormat="1" customHeight="1" ht="56.25" hidden="1">
      <c r="A72" s="2394"/>
      <c r="B72" s="513"/>
      <c r="D72" s="667" t="s">
        <v>93</v>
      </c>
      <c r="E72" s="668" t="s">
        <v>908</v>
      </c>
      <c r="F72" s="723" t="s">
        <v>563</v>
      </c>
      <c r="G72" s="744"/>
      <c r="H72" s="1025"/>
      <c r="I72" s="744"/>
      <c r="J72" s="1025"/>
      <c r="K72" s="304"/>
      <c r="X72" s="760">
        <v>0</v>
      </c>
    </row>
    <row s="1637" customFormat="1" customHeight="1" ht="33.75" hidden="1">
      <c r="A73" s="2394"/>
      <c r="B73" s="513"/>
      <c r="D73" s="667" t="s">
        <v>113</v>
      </c>
      <c r="E73" s="668" t="s">
        <v>909</v>
      </c>
      <c r="F73" s="728" t="s">
        <v>825</v>
      </c>
      <c r="G73" s="670"/>
      <c r="H73" s="1025"/>
      <c r="I73" s="670"/>
      <c r="J73" s="1025"/>
      <c r="K73" s="291"/>
      <c r="X73" s="760">
        <v>0</v>
      </c>
    </row>
    <row s="1637" customFormat="1" customHeight="1" ht="22.5" hidden="1">
      <c r="A74" s="2394"/>
      <c r="B74" s="513" t="s">
        <v>593</v>
      </c>
      <c r="D74" s="667" t="s">
        <v>94</v>
      </c>
      <c r="E74" s="668" t="s">
        <v>910</v>
      </c>
      <c r="F74" s="728" t="s">
        <v>312</v>
      </c>
      <c r="G74" s="384"/>
      <c r="H74" s="1025"/>
      <c r="I74" s="384"/>
      <c r="J74" s="1025"/>
      <c r="K74" s="291" t="s">
        <v>636</v>
      </c>
      <c r="X74" s="760">
        <v>0</v>
      </c>
    </row>
    <row s="1637" customFormat="1" customHeight="1" ht="45" hidden="1">
      <c r="A75" s="2394"/>
      <c r="B75" s="513" t="s">
        <v>593</v>
      </c>
      <c r="D75" s="667" t="s">
        <v>657</v>
      </c>
      <c r="E75" s="669" t="s">
        <v>911</v>
      </c>
      <c r="F75" s="723" t="s">
        <v>312</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112</v>
      </c>
      <c r="E78" s="668" t="s">
        <v>915</v>
      </c>
      <c r="F78" s="723" t="s">
        <v>815</v>
      </c>
      <c r="G78" s="726"/>
      <c r="H78" s="1025"/>
      <c r="I78" s="726"/>
      <c r="J78" s="1025"/>
      <c r="K78" s="291" t="s">
        <v>916</v>
      </c>
      <c r="X78" s="760">
        <v>0</v>
      </c>
    </row>
    <row s="1637" customFormat="1" customHeight="1" ht="22.5" hidden="1">
      <c r="A79" s="2394"/>
      <c r="B79" s="513"/>
      <c r="D79" s="667" t="s">
        <v>92</v>
      </c>
      <c r="E79" s="724" t="s">
        <v>917</v>
      </c>
      <c r="F79" s="662" t="s">
        <v>864</v>
      </c>
      <c r="G79" s="726"/>
      <c r="H79" s="1025"/>
      <c r="I79" s="726"/>
      <c r="J79" s="1025"/>
      <c r="K79" s="291" t="s">
        <v>918</v>
      </c>
      <c r="X79" s="760">
        <v>0</v>
      </c>
    </row>
    <row s="1637" customFormat="1" customHeight="1" ht="11.25" hidden="1">
      <c r="A80" s="2394"/>
      <c r="B80" s="513"/>
      <c r="D80" s="667" t="s">
        <v>330</v>
      </c>
      <c r="E80" s="725" t="s">
        <v>919</v>
      </c>
      <c r="F80" s="662" t="s">
        <v>864</v>
      </c>
      <c r="G80" s="726"/>
      <c r="H80" s="1025"/>
      <c r="I80" s="726"/>
      <c r="J80" s="1025"/>
      <c r="K80" s="291"/>
      <c r="X80" s="760">
        <v>0</v>
      </c>
    </row>
    <row s="1637" customFormat="1" customHeight="1" ht="11.25" hidden="1">
      <c r="A81" s="2394"/>
      <c r="B81" s="513"/>
      <c r="D81" s="667" t="s">
        <v>338</v>
      </c>
      <c r="E81" s="725" t="s">
        <v>920</v>
      </c>
      <c r="F81" s="662" t="s">
        <v>864</v>
      </c>
      <c r="G81" s="726"/>
      <c r="H81" s="1025"/>
      <c r="I81" s="726"/>
      <c r="J81" s="1025"/>
      <c r="K81" s="291"/>
      <c r="X81" s="760">
        <v>0</v>
      </c>
    </row>
    <row s="1637" customFormat="1" customHeight="1" ht="11.25" hidden="1">
      <c r="A82" s="2394"/>
      <c r="B82" s="513"/>
      <c r="D82" s="667" t="s">
        <v>340</v>
      </c>
      <c r="E82" s="725" t="s">
        <v>921</v>
      </c>
      <c r="F82" s="662" t="s">
        <v>864</v>
      </c>
      <c r="G82" s="726"/>
      <c r="H82" s="1025"/>
      <c r="I82" s="726"/>
      <c r="J82" s="1025"/>
      <c r="K82" s="291"/>
      <c r="X82" s="760">
        <v>0</v>
      </c>
    </row>
    <row s="1637" customFormat="1" customHeight="1" ht="11.25" hidden="1">
      <c r="A83" s="2394"/>
      <c r="B83" s="513"/>
      <c r="D83" s="667" t="s">
        <v>342</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93</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113</v>
      </c>
      <c r="E95" s="668" t="s">
        <v>933</v>
      </c>
      <c r="F95" s="727" t="s">
        <v>563</v>
      </c>
      <c r="G95" s="729"/>
      <c r="H95" s="1025"/>
      <c r="I95" s="729"/>
      <c r="J95" s="1025"/>
      <c r="K95" s="291" t="s">
        <v>934</v>
      </c>
      <c r="X95" s="760">
        <v>0</v>
      </c>
    </row>
    <row s="1637" customFormat="1" customHeight="1" ht="33.75" hidden="1">
      <c r="A96" s="2394"/>
      <c r="B96" s="513"/>
      <c r="D96" s="667" t="s">
        <v>94</v>
      </c>
      <c r="E96" s="668" t="s">
        <v>935</v>
      </c>
      <c r="F96" s="728" t="s">
        <v>825</v>
      </c>
      <c r="G96" s="730"/>
      <c r="H96" s="1025"/>
      <c r="I96" s="730"/>
      <c r="J96" s="1025"/>
      <c r="K96" s="291"/>
      <c r="X96" s="760">
        <v>0</v>
      </c>
    </row>
    <row s="1637" customFormat="1" customHeight="1" ht="22.5" hidden="1">
      <c r="A97" s="2394"/>
      <c r="B97" s="513" t="s">
        <v>593</v>
      </c>
      <c r="D97" s="667" t="s">
        <v>95</v>
      </c>
      <c r="E97" s="668" t="s">
        <v>936</v>
      </c>
      <c r="F97" s="728" t="s">
        <v>312</v>
      </c>
      <c r="G97" s="387"/>
      <c r="H97" s="1025"/>
      <c r="I97" s="387"/>
      <c r="J97" s="1025"/>
      <c r="K97" s="291" t="s">
        <v>636</v>
      </c>
      <c r="X97" s="760">
        <v>0</v>
      </c>
    </row>
    <row s="1637" customFormat="1" customHeight="1" ht="45" hidden="1">
      <c r="A98" s="2394"/>
      <c r="B98" s="513" t="s">
        <v>593</v>
      </c>
      <c r="D98" s="667" t="s">
        <v>937</v>
      </c>
      <c r="E98" s="669" t="s">
        <v>938</v>
      </c>
      <c r="F98" s="723" t="s">
        <v>312</v>
      </c>
      <c r="G98" s="387"/>
      <c r="H98" s="1025"/>
      <c r="I98" s="387"/>
      <c r="J98" s="1025"/>
      <c r="K98" s="291" t="s">
        <v>636</v>
      </c>
      <c r="X98" s="760">
        <v>0</v>
      </c>
    </row>
    <row s="1637" customFormat="1" customHeight="1" ht="95.25" hidden="1">
      <c r="A99" s="2394"/>
      <c r="B99" s="513" t="s">
        <v>593</v>
      </c>
      <c r="D99" s="667" t="s">
        <v>101</v>
      </c>
      <c r="E99" s="668" t="s">
        <v>939</v>
      </c>
      <c r="F99" s="723" t="s">
        <v>312</v>
      </c>
      <c r="G99" s="387"/>
      <c r="H99" s="1025"/>
      <c r="I99" s="387"/>
      <c r="J99" s="1025"/>
      <c r="K99" s="291" t="s">
        <v>636</v>
      </c>
      <c r="X99" s="760">
        <v>0</v>
      </c>
    </row>
    <row s="1637" customFormat="1" customHeight="1" ht="22.5" hidden="1">
      <c r="A100" s="2394"/>
      <c r="B100" s="513" t="s">
        <v>593</v>
      </c>
      <c r="D100" s="667" t="s">
        <v>149</v>
      </c>
      <c r="E100" s="668" t="s">
        <v>940</v>
      </c>
      <c r="F100" s="723" t="s">
        <v>312</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1CDB6-F1A3-3463-BB1A-48D6A0DB0E1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"Биробиджанская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90</v>
      </c>
      <c r="E10" s="525" t="s">
        <v>91</v>
      </c>
      <c r="F10" s="525" t="s">
        <v>110</v>
      </c>
      <c r="G10" s="2135" t="s">
        <v>90</v>
      </c>
      <c r="H10" s="2136"/>
      <c r="I10" s="525" t="s">
        <v>91</v>
      </c>
      <c r="J10" s="525" t="s">
        <v>110</v>
      </c>
      <c r="K10" s="2135" t="s">
        <v>90</v>
      </c>
      <c r="L10" s="2136"/>
      <c r="M10" s="525" t="s">
        <v>91</v>
      </c>
      <c r="N10" s="1629"/>
      <c r="AM10" s="585">
        <v>23</v>
      </c>
    </row>
    <row s="1855" customFormat="1" customHeight="1" ht="11.25" hidden="1">
      <c r="A11" s="595"/>
      <c r="B11" s="595"/>
      <c r="C11" s="595"/>
      <c r="D11" s="596" t="s">
        <v>111</v>
      </c>
      <c r="E11" s="596" t="s">
        <v>112</v>
      </c>
      <c r="F11" s="596" t="s">
        <v>92</v>
      </c>
      <c r="G11" s="2117" t="s">
        <v>93</v>
      </c>
      <c r="H11" s="2118"/>
      <c r="I11" s="596" t="s">
        <v>113</v>
      </c>
      <c r="J11" s="596" t="s">
        <v>94</v>
      </c>
      <c r="K11" s="2119" t="s">
        <v>95</v>
      </c>
      <c r="L11" s="2120"/>
      <c r="M11" s="596" t="s">
        <v>101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111</v>
      </c>
      <c r="E13" s="2111"/>
      <c r="F13" s="2114" t="s">
        <v>63</v>
      </c>
      <c r="G13" s="2115"/>
      <c r="H13" s="2116">
        <v>1</v>
      </c>
      <c r="I13" s="2107" t="str">
        <f>IF(U13="","",INDEX(TERRITORY_MR_LIST,MATCH(U13,TERRITORY_LIST_ID,0)))</f>
        <v/>
      </c>
      <c r="J13" s="2109" t="s">
        <v>19</v>
      </c>
      <c r="K13" s="604"/>
      <c r="L13" s="529" t="s">
        <v>111</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C0FE9-E384-28EF-C27F-5362AEC0CC5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694</v>
      </c>
      <c r="D3" s="691" t="str">
        <f>B3&amp;".1"</f>
        <v>.1</v>
      </c>
      <c r="E3" s="692" t="s">
        <v>941</v>
      </c>
      <c r="F3" s="693" t="s">
        <v>312</v>
      </c>
      <c r="G3" s="688"/>
      <c r="H3" s="403"/>
      <c r="I3" s="688"/>
      <c r="J3" s="403"/>
      <c r="K3" s="291" t="s">
        <v>942</v>
      </c>
      <c r="V3" s="507">
        <v>0</v>
      </c>
    </row>
    <row customHeight="1" ht="15" hidden="1">
      <c r="A4" s="507"/>
      <c r="B4" s="2399"/>
      <c r="C4" s="2400"/>
      <c r="D4" s="691" t="str">
        <f>B3&amp;".2"</f>
        <v>.2</v>
      </c>
      <c r="E4" s="692" t="s">
        <v>943</v>
      </c>
      <c r="F4" s="693" t="s">
        <v>312</v>
      </c>
      <c r="G4" s="1740" t="s">
        <v>28</v>
      </c>
      <c r="H4" s="403"/>
      <c r="I4" s="1740" t="s">
        <v>28</v>
      </c>
      <c r="J4" s="403"/>
      <c r="K4" s="291" t="s">
        <v>944</v>
      </c>
      <c r="V4" s="507">
        <v>0</v>
      </c>
    </row>
    <row s="1368" customFormat="1" customHeight="1" ht="15" hidden="1">
      <c r="C5" s="674"/>
      <c r="U5" s="422"/>
      <c r="V5" s="419">
        <v>0</v>
      </c>
    </row>
    <row customHeight="1" ht="22.5" hidden="1">
      <c r="A6" s="507"/>
      <c r="B6" s="2399"/>
      <c r="C6" s="2400" t="s">
        <v>694</v>
      </c>
      <c r="D6" s="691" t="str">
        <f>B6&amp;".1"</f>
        <v>.1</v>
      </c>
      <c r="E6" s="692" t="s">
        <v>945</v>
      </c>
      <c r="F6" s="693" t="s">
        <v>312</v>
      </c>
      <c r="G6" s="688"/>
      <c r="H6" s="403"/>
      <c r="I6" s="688"/>
      <c r="J6" s="403"/>
      <c r="K6" s="291" t="s">
        <v>946</v>
      </c>
      <c r="V6" s="507">
        <v>0</v>
      </c>
    </row>
    <row customHeight="1" ht="15" hidden="1">
      <c r="A7" s="507"/>
      <c r="B7" s="2399"/>
      <c r="C7" s="2400"/>
      <c r="D7" s="691" t="str">
        <f>B6&amp;".2"</f>
        <v>.2</v>
      </c>
      <c r="E7" s="692" t="s">
        <v>943</v>
      </c>
      <c r="F7" s="693" t="s">
        <v>312</v>
      </c>
      <c r="G7" s="1740" t="s">
        <v>28</v>
      </c>
      <c r="H7" s="403"/>
      <c r="I7" s="1740" t="s">
        <v>28</v>
      </c>
      <c r="J7" s="403"/>
      <c r="K7" s="291" t="s">
        <v>944</v>
      </c>
      <c r="V7" s="507">
        <v>0</v>
      </c>
    </row>
    <row s="1368" customFormat="1" customHeight="1" ht="15" hidden="1">
      <c r="C8" s="674"/>
      <c r="U8" s="422"/>
      <c r="V8" s="419">
        <v>0</v>
      </c>
    </row>
    <row customHeight="1" ht="22.5" hidden="1">
      <c r="A9" s="507"/>
      <c r="B9" s="2399"/>
      <c r="C9" s="2400" t="s">
        <v>694</v>
      </c>
      <c r="D9" s="691" t="str">
        <f>B9&amp;".1"</f>
        <v>.1</v>
      </c>
      <c r="E9" s="692" t="s">
        <v>947</v>
      </c>
      <c r="F9" s="693" t="s">
        <v>312</v>
      </c>
      <c r="G9" s="699" t="s">
        <v>28</v>
      </c>
      <c r="H9" s="403" t="s">
        <v>28</v>
      </c>
      <c r="I9" s="699" t="s">
        <v>28</v>
      </c>
      <c r="J9" s="403" t="s">
        <v>28</v>
      </c>
      <c r="K9" s="291"/>
      <c r="V9" s="507">
        <v>0</v>
      </c>
    </row>
    <row customHeight="1" ht="15" hidden="1">
      <c r="A10" s="507"/>
      <c r="B10" s="2399"/>
      <c r="C10" s="2400"/>
      <c r="D10" s="691" t="str">
        <f>B9&amp;".2"</f>
        <v>.2</v>
      </c>
      <c r="E10" s="692" t="s">
        <v>948</v>
      </c>
      <c r="F10" s="693" t="s">
        <v>312</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312</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694</v>
      </c>
      <c r="D13" s="691" t="str">
        <f>B13&amp;".1"</f>
        <v>.1</v>
      </c>
      <c r="E13" s="692" t="s">
        <v>952</v>
      </c>
      <c r="F13" s="693" t="s">
        <v>312</v>
      </c>
      <c r="G13" s="699" t="s">
        <v>28</v>
      </c>
      <c r="H13" s="403" t="s">
        <v>28</v>
      </c>
      <c r="I13" s="699" t="s">
        <v>28</v>
      </c>
      <c r="J13" s="403" t="s">
        <v>28</v>
      </c>
      <c r="K13" s="291" t="s">
        <v>953</v>
      </c>
      <c r="V13" s="507">
        <v>0</v>
      </c>
    </row>
    <row customHeight="1" ht="15" hidden="1">
      <c r="B14" s="2399"/>
      <c r="C14" s="2400"/>
      <c r="D14" s="691" t="str">
        <f>B13&amp;".2"</f>
        <v>.2</v>
      </c>
      <c r="E14" s="692" t="s">
        <v>954</v>
      </c>
      <c r="F14" s="693" t="s">
        <v>312</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 СП "Биробиджанская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90</v>
      </c>
      <c r="E30" s="762" t="s">
        <v>308</v>
      </c>
      <c r="F30" s="762" t="s">
        <v>571</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312</v>
      </c>
      <c r="G32" s="815" t="s">
        <v>312</v>
      </c>
      <c r="H32" s="815" t="s">
        <v>312</v>
      </c>
      <c r="I32" s="693" t="s">
        <v>312</v>
      </c>
      <c r="J32" s="693" t="s">
        <v>312</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958</v>
      </c>
      <c r="F34" s="822" t="s">
        <v>312</v>
      </c>
      <c r="G34" s="822" t="s">
        <v>312</v>
      </c>
      <c r="H34" s="822" t="s">
        <v>312</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312</v>
      </c>
      <c r="G36" s="816" t="s">
        <v>962</v>
      </c>
      <c r="H36" s="815" t="s">
        <v>312</v>
      </c>
      <c r="I36" s="526" t="s">
        <v>962</v>
      </c>
      <c r="J36" s="693" t="s">
        <v>312</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312</v>
      </c>
      <c r="G38" s="816" t="s">
        <v>962</v>
      </c>
      <c r="H38" s="817" t="s">
        <v>312</v>
      </c>
      <c r="I38" s="526" t="s">
        <v>962</v>
      </c>
      <c r="J38" s="523" t="s">
        <v>312</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DA61A-DBDE-83BF-90ED-202C0BE4083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"Биробиджанская ТЭЦ"</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91</v>
      </c>
      <c r="R10" s="917" t="s">
        <v>983</v>
      </c>
      <c r="S10" s="917" t="s">
        <v>984</v>
      </c>
      <c r="T10" s="918" t="s">
        <v>985</v>
      </c>
      <c r="U10" s="917" t="s">
        <v>91</v>
      </c>
      <c r="V10" s="917" t="s">
        <v>986</v>
      </c>
      <c r="W10" s="917" t="s">
        <v>984</v>
      </c>
      <c r="X10" s="918" t="s">
        <v>985</v>
      </c>
      <c r="Y10" s="303" t="s">
        <v>987</v>
      </c>
      <c r="Z10" s="2103" t="s">
        <v>90</v>
      </c>
      <c r="AA10" s="2105"/>
      <c r="AB10" s="1051" t="s">
        <v>988</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1F095-D841-AFC5-B04F-ABC208FD91F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 СП "Биробиджанская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1012</v>
      </c>
      <c r="K12" s="2129"/>
      <c r="L12" s="2234"/>
      <c r="M12" s="2234"/>
      <c r="N12" s="2129"/>
      <c r="O12" s="2129"/>
      <c r="P12" s="2420"/>
      <c r="Q12" s="2420"/>
      <c r="R12" s="2420"/>
      <c r="S12" s="1136" t="s">
        <v>88</v>
      </c>
      <c r="T12" s="1136" t="s">
        <v>89</v>
      </c>
      <c r="U12" s="1136" t="s">
        <v>87</v>
      </c>
      <c r="V12" s="1136" t="s">
        <v>1013</v>
      </c>
      <c r="W12" s="1136" t="s">
        <v>87</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8D07D-22CC-8DD8-43A6-4E89CA66DD0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 СП "Биробиджанская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313</v>
      </c>
      <c r="G30" s="1239" t="s">
        <v>1053</v>
      </c>
      <c r="H30" s="1238">
        <f>SUM(I30:J30)</f>
        <v>0</v>
      </c>
      <c r="I30" s="1237"/>
      <c r="J30" s="1227"/>
      <c r="K30" s="1236"/>
      <c r="W30" s="1157">
        <v>11</v>
      </c>
    </row>
    <row customHeight="1" ht="11.549999999999999">
      <c r="F31" s="1232" t="s">
        <v>316</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330</v>
      </c>
      <c r="G33" s="1239" t="s">
        <v>1056</v>
      </c>
      <c r="H33" s="1238">
        <f>SUM(I33:J33)</f>
        <v>0</v>
      </c>
      <c r="I33" s="1237"/>
      <c r="J33" s="1227"/>
      <c r="K33" s="1236"/>
      <c r="W33" s="1157">
        <v>46</v>
      </c>
    </row>
    <row customHeight="1" ht="11.549999999999999">
      <c r="F34" s="1232" t="s">
        <v>338</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111</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112</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313</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316</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D4B28-85C1-AD6A-E68D-138D9EC41E7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"Биробиджанская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1114</v>
      </c>
      <c r="CC16" s="2435"/>
      <c r="CD16" s="2388" t="s">
        <v>563</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A66A8-530C-0FBD-B791-F4A18044F09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 СП "Биробиджанская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90</v>
      </c>
      <c r="E13" s="762" t="s">
        <v>308</v>
      </c>
      <c r="F13" s="762" t="s">
        <v>571</v>
      </c>
      <c r="G13" s="810" t="s">
        <v>309</v>
      </c>
      <c r="H13" s="756" t="s">
        <v>309</v>
      </c>
      <c r="I13" s="2129"/>
      <c r="S13" s="507">
        <v>34</v>
      </c>
    </row>
    <row customHeight="1" ht="15" hidden="1">
      <c r="C14" s="178"/>
      <c r="D14" s="595" t="s">
        <v>111</v>
      </c>
      <c r="E14" s="595" t="s">
        <v>112</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4051B-48A4-4EAE-D897-5F9E464B590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 СП "Биробиджанская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90</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312</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112</v>
      </c>
      <c r="E23" s="199" t="s">
        <v>1128</v>
      </c>
      <c r="F23" s="1672" t="s">
        <v>312</v>
      </c>
      <c r="G23" s="347"/>
      <c r="I23" s="1626"/>
      <c r="J23" s="1626"/>
      <c r="Q23" s="1633">
        <v>0</v>
      </c>
    </row>
    <row s="1637" customFormat="1" customHeight="1" ht="14.25" hidden="1">
      <c r="A24" s="345"/>
      <c r="B24" s="1162"/>
      <c r="C24" s="378"/>
      <c r="D24" s="1675" t="s">
        <v>714</v>
      </c>
      <c r="E24" s="1674" t="s">
        <v>1129</v>
      </c>
      <c r="F24" s="1672" t="s">
        <v>312</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BDD77-D04F-9043-AE35-90FA903E771A}" mc:Ignorable="x14ac xr xr2 xr3">
  <sheetPr>
    <tabColor theme="6" tint="0.4"/>
  </sheetPr>
  <dimension ref="A1:M48"/>
  <sheetViews>
    <sheetView showGridLines="0" zoomScale="90" workbookViewId="0" tabSelected="1">
      <pane xSplit="6" ySplit="21" topLeftCell="G31" activePane="bottomRight" state="frozen"/>
      <selection pane="bottomLeft" activeCell="A22" sqref="A22"/>
      <selection pane="topRight" activeCell="G1" sqref="G1"/>
      <selection pane="bottomRight" activeCell="G33" sqref="G33"/>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694</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694</v>
      </c>
      <c r="D4" s="1675"/>
      <c r="E4" s="207" t="s">
        <v>1132</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694</v>
      </c>
      <c r="D6" s="1675"/>
      <c r="E6" s="208" t="s">
        <v>1133</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694</v>
      </c>
      <c r="D8" s="1675"/>
      <c r="E8" s="208" t="s">
        <v>1134</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694</v>
      </c>
      <c r="D10" s="1675"/>
      <c r="E10" s="208" t="s">
        <v>1135</v>
      </c>
      <c r="F10" s="1672"/>
      <c r="G10" s="1676"/>
      <c r="H10" s="1672" t="s">
        <v>312</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"Биробиджанская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90</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v>44657.65357638889</v>
      </c>
      <c r="H22" s="200" t="s">
        <v>312</v>
      </c>
      <c r="I22" s="153" t="s">
        <v>1139</v>
      </c>
      <c r="M22" s="85">
        <v>20</v>
      </c>
    </row>
    <row customHeight="1" ht="60">
      <c r="A23" s="1685"/>
      <c r="C23" s="98"/>
      <c r="D23" s="149" t="s">
        <v>1029</v>
      </c>
      <c r="E23" s="196" t="s">
        <v>1140</v>
      </c>
      <c r="F23" s="200"/>
      <c r="G23" s="259" t="s">
        <v>1141</v>
      </c>
      <c r="H23" s="2678" t="s">
        <v>1142</v>
      </c>
      <c r="I23" s="260" t="s">
        <v>1143</v>
      </c>
      <c r="M23" s="85">
        <v>57</v>
      </c>
    </row>
    <row customHeight="1" ht="60">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678" t="s">
        <v>1144</v>
      </c>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330</v>
      </c>
      <c r="E26" s="201" t="s">
        <v>1145</v>
      </c>
      <c r="F26" s="200"/>
      <c r="G26" s="200" t="s">
        <v>312</v>
      </c>
      <c r="H26" s="2678" t="s">
        <v>1144</v>
      </c>
      <c r="I26" s="2171" t="s">
        <v>1146</v>
      </c>
      <c r="M26" s="85">
        <v>14</v>
      </c>
    </row>
    <row customHeight="1" ht="15.75">
      <c r="A27" s="1685" t="s">
        <v>111</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45.833333333333336">
      <c r="A29" s="1685"/>
      <c r="C29" s="98"/>
      <c r="D29" s="149" t="s">
        <v>759</v>
      </c>
      <c r="E29" s="207" t="s">
        <v>1132</v>
      </c>
      <c r="F29" s="200"/>
      <c r="G29" s="259" t="s">
        <v>1147</v>
      </c>
      <c r="H29" s="200" t="s">
        <v>312</v>
      </c>
      <c r="I29" s="2171" t="s">
        <v>1148</v>
      </c>
      <c r="M29" s="85">
        <v>20</v>
      </c>
    </row>
    <row s="1637" customFormat="1" customHeight="1" ht="125">
      <c r="A30" s="1685"/>
      <c r="B30" s="1368"/>
      <c r="C30" s="1732" t="s">
        <v>694</v>
      </c>
      <c r="D30" s="2206" t="s">
        <v>801</v>
      </c>
      <c r="E30" s="2405" t="s">
        <v>1132</v>
      </c>
      <c r="F30" s="2579"/>
      <c r="G30" s="2571" t="s">
        <v>1149</v>
      </c>
      <c r="H30" s="2579" t="s">
        <v>312</v>
      </c>
      <c r="I30" s="1637"/>
      <c r="J30" s="1637"/>
      <c r="K30" s="1626"/>
      <c r="L30" s="1626"/>
      <c r="M30" s="1637">
        <v>0</v>
      </c>
    </row>
    <row s="1637" customFormat="1" customHeight="1" ht="46.666666666666664">
      <c r="A31" s="1685"/>
      <c r="B31" s="1368"/>
      <c r="C31" s="1732" t="s">
        <v>694</v>
      </c>
      <c r="D31" s="2206" t="s">
        <v>804</v>
      </c>
      <c r="E31" s="2405" t="s">
        <v>1132</v>
      </c>
      <c r="F31" s="2579"/>
      <c r="G31" s="2571" t="s">
        <v>1150</v>
      </c>
      <c r="H31" s="2579" t="s">
        <v>312</v>
      </c>
      <c r="I31" s="1637"/>
      <c r="J31" s="1637"/>
      <c r="K31" s="1626"/>
      <c r="L31" s="1626"/>
      <c r="M31" s="1637">
        <v>0</v>
      </c>
    </row>
    <row s="1637" customFormat="1" customHeight="1" ht="68.33333333333333">
      <c r="A32" s="1685"/>
      <c r="B32" s="1368"/>
      <c r="C32" s="1732" t="s">
        <v>694</v>
      </c>
      <c r="D32" s="2206" t="s">
        <v>882</v>
      </c>
      <c r="E32" s="2405" t="s">
        <v>1132</v>
      </c>
      <c r="F32" s="2579"/>
      <c r="G32" s="2571" t="s">
        <v>1151</v>
      </c>
      <c r="H32" s="2579" t="s">
        <v>312</v>
      </c>
      <c r="I32" s="1637"/>
      <c r="J32" s="1637"/>
      <c r="K32" s="1626"/>
      <c r="L32" s="1626"/>
      <c r="M32" s="1637">
        <v>0</v>
      </c>
    </row>
    <row s="1637" customFormat="1" customHeight="1" ht="50.833333333333336">
      <c r="A33" s="1685"/>
      <c r="B33" s="1368"/>
      <c r="C33" s="1732" t="s">
        <v>694</v>
      </c>
      <c r="D33" s="2206" t="s">
        <v>884</v>
      </c>
      <c r="E33" s="2405" t="s">
        <v>1132</v>
      </c>
      <c r="F33" s="2579"/>
      <c r="G33" s="2571" t="s">
        <v>1152</v>
      </c>
      <c r="H33" s="2579" t="s">
        <v>312</v>
      </c>
      <c r="I33" s="1637"/>
      <c r="J33" s="1637"/>
      <c r="K33" s="1626"/>
      <c r="L33" s="1626"/>
      <c r="M33" s="1637">
        <v>0</v>
      </c>
    </row>
    <row s="1637" customFormat="1" customHeight="1" ht="87.5">
      <c r="A34" s="1685"/>
      <c r="B34" s="1368"/>
      <c r="C34" s="1732" t="s">
        <v>694</v>
      </c>
      <c r="D34" s="2206" t="s">
        <v>931</v>
      </c>
      <c r="E34" s="2405" t="s">
        <v>1132</v>
      </c>
      <c r="F34" s="2579"/>
      <c r="G34" s="2571" t="s">
        <v>1153</v>
      </c>
      <c r="H34" s="2579" t="s">
        <v>312</v>
      </c>
      <c r="I34" s="1637"/>
      <c r="J34" s="1637"/>
      <c r="K34" s="1626"/>
      <c r="L34" s="1626"/>
      <c r="M34" s="1637">
        <v>0</v>
      </c>
    </row>
    <row customHeight="1" ht="15.75">
      <c r="A35" s="1685" t="s">
        <v>112</v>
      </c>
      <c r="C35" s="98"/>
      <c r="D35" s="111"/>
      <c r="E35" s="205" t="s">
        <v>328</v>
      </c>
      <c r="F35" s="206"/>
      <c r="G35" s="206"/>
      <c r="H35" s="203"/>
      <c r="I35" s="2173"/>
      <c r="M35" s="85">
        <v>15</v>
      </c>
    </row>
    <row customHeight="1" ht="31.5">
      <c r="A36" s="1685"/>
      <c r="B36" s="148">
        <v>3</v>
      </c>
      <c r="C36" s="98"/>
      <c r="D36" s="149">
        <v>5</v>
      </c>
      <c r="E36"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2"/>
      <c r="G36" s="2462"/>
      <c r="H36" s="2462"/>
      <c r="I36" s="258"/>
      <c r="M36" s="85">
        <v>30</v>
      </c>
    </row>
    <row customHeight="1" ht="27.299999999999997">
      <c r="A37" s="1685"/>
      <c r="C37" s="98"/>
      <c r="D37" s="149" t="s">
        <v>319</v>
      </c>
      <c r="E37"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5"/>
      <c r="G37" s="2405"/>
      <c r="H37" s="2405"/>
      <c r="I37" s="258"/>
      <c r="M37" s="85">
        <v>26</v>
      </c>
    </row>
    <row customHeight="1" ht="15">
      <c r="A38" s="1685"/>
      <c r="C38" s="98"/>
      <c r="D38" s="149" t="s">
        <v>1154</v>
      </c>
      <c r="E38" s="208" t="s">
        <v>1133</v>
      </c>
      <c r="F38" s="200"/>
      <c r="G38" s="259" t="s">
        <v>1155</v>
      </c>
      <c r="H38" s="200" t="s">
        <v>312</v>
      </c>
      <c r="I38" s="2171" t="s">
        <v>1156</v>
      </c>
      <c r="M38" s="85">
        <v>14</v>
      </c>
    </row>
    <row customHeight="1" ht="15.75">
      <c r="A39" s="1685" t="s">
        <v>92</v>
      </c>
      <c r="C39" s="98"/>
      <c r="D39" s="111"/>
      <c r="E39" s="206" t="s">
        <v>328</v>
      </c>
      <c r="F39" s="202"/>
      <c r="G39" s="202"/>
      <c r="H39" s="203"/>
      <c r="I39" s="2173"/>
      <c r="M39" s="85">
        <v>15</v>
      </c>
    </row>
    <row customHeight="1" ht="25.2">
      <c r="A40" s="1685"/>
      <c r="C40" s="98"/>
      <c r="D40" s="149" t="s">
        <v>887</v>
      </c>
      <c r="E40"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24</v>
      </c>
    </row>
    <row customHeight="1" ht="15">
      <c r="A41" s="1685"/>
      <c r="C41" s="98"/>
      <c r="D41" s="149" t="s">
        <v>1157</v>
      </c>
      <c r="E41" s="208" t="s">
        <v>1134</v>
      </c>
      <c r="F41" s="200"/>
      <c r="G41" s="259" t="s">
        <v>1158</v>
      </c>
      <c r="H41" s="200" t="s">
        <v>312</v>
      </c>
      <c r="I41" s="2145" t="s">
        <v>1159</v>
      </c>
      <c r="M41" s="85">
        <v>14</v>
      </c>
    </row>
    <row customHeight="1" ht="15.75">
      <c r="A42" s="1685" t="s">
        <v>93</v>
      </c>
      <c r="C42" s="98"/>
      <c r="D42" s="111"/>
      <c r="E42" s="206" t="s">
        <v>328</v>
      </c>
      <c r="F42" s="202"/>
      <c r="G42" s="202"/>
      <c r="H42" s="203"/>
      <c r="I42" s="2145"/>
      <c r="M42" s="85">
        <v>15</v>
      </c>
    </row>
    <row customHeight="1" ht="27.299999999999997">
      <c r="A43" s="1685"/>
      <c r="C43" s="98"/>
      <c r="D43" s="149" t="s">
        <v>888</v>
      </c>
      <c r="E43"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5"/>
      <c r="G43" s="2405"/>
      <c r="H43" s="2405"/>
      <c r="I43" s="258"/>
      <c r="M43" s="85">
        <v>26</v>
      </c>
    </row>
    <row customHeight="1" ht="15">
      <c r="A44" s="1685"/>
      <c r="C44" s="98"/>
      <c r="D44" s="149" t="s">
        <v>889</v>
      </c>
      <c r="E44" s="208" t="s">
        <v>1135</v>
      </c>
      <c r="F44" s="200"/>
      <c r="G44" s="209" t="s">
        <v>1160</v>
      </c>
      <c r="H44" s="200" t="s">
        <v>312</v>
      </c>
      <c r="I44" s="2171" t="s">
        <v>1161</v>
      </c>
      <c r="L44" s="157" t="s">
        <v>1136</v>
      </c>
      <c r="M44" s="85">
        <v>14</v>
      </c>
    </row>
    <row customHeight="1" ht="15.75">
      <c r="A45" s="1685" t="s">
        <v>113</v>
      </c>
      <c r="C45" s="98"/>
      <c r="D45" s="111"/>
      <c r="E45" s="206" t="s">
        <v>328</v>
      </c>
      <c r="F45" s="202"/>
      <c r="G45" s="202"/>
      <c r="H45" s="203"/>
      <c r="I45" s="2173"/>
      <c r="M45" s="85">
        <v>15</v>
      </c>
    </row>
    <row s="1825" customFormat="1" customHeight="1" ht="3">
      <c r="A46" s="1685"/>
      <c r="K46" s="198"/>
      <c r="L46" s="198"/>
      <c r="M46" s="142">
        <v>3</v>
      </c>
    </row>
    <row customHeight="1" ht="26.25">
      <c r="D47" s="1683" t="s">
        <v>809</v>
      </c>
      <c r="E47"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7"/>
      <c r="G47" s="2287"/>
      <c r="H47" s="2287"/>
      <c r="I47" s="2287"/>
      <c r="M47" s="85">
        <v>25</v>
      </c>
    </row>
    <row customHeight="1" ht="22.5" hidden="1">
      <c r="A48" s="1364" t="s">
        <v>84</v>
      </c>
      <c r="B48" s="148">
        <v>0</v>
      </c>
      <c r="C48" s="99">
        <v>3</v>
      </c>
      <c r="D48" s="85">
        <v>6</v>
      </c>
      <c r="E48" s="85">
        <v>63</v>
      </c>
      <c r="F48" s="85">
        <v>0</v>
      </c>
      <c r="G48" s="85">
        <v>35</v>
      </c>
      <c r="H48" s="85">
        <v>35</v>
      </c>
      <c r="I48" s="85">
        <v>91</v>
      </c>
      <c r="J48" s="85">
        <v>68</v>
      </c>
      <c r="K48" s="157">
        <v>10</v>
      </c>
      <c r="L48" s="157">
        <v>10</v>
      </c>
      <c r="M48" s="8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8432c17b-02ee-4c0a-82d6-39c831e653cb" xr:uid="{F9F98146-B5D6-413B-5323-28C1452642B2}"/>
    <hyperlink ref="H24" r:id="rId3" xr:uid="{ECA9B4E9-8FB8-7294-64A2-860C3033F851}"/>
    <hyperlink ref="H26" r:id="rId4" xr:uid="{964D3442-0C62-BE3F-DBFA-40FD37188B1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52ED9-100A-DBF4-D712-281DD6F0E8C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1162</v>
      </c>
      <c r="D3" s="346"/>
      <c r="E3" s="1033"/>
      <c r="F3" s="1033"/>
      <c r="G3" s="2429"/>
      <c r="H3" s="1502"/>
      <c r="I3" s="653" t="s">
        <v>1163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1164</v>
      </c>
      <c r="D6" s="346"/>
      <c r="E6" s="1033"/>
      <c r="F6" s="1033"/>
      <c r="G6" s="2429"/>
      <c r="H6" s="1502"/>
      <c r="I6" s="653" t="s">
        <v>1163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46065.64829861111</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6/1-П</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90</v>
      </c>
      <c r="F20" s="2226" t="s">
        <v>123</v>
      </c>
      <c r="G20" s="2226" t="s">
        <v>124</v>
      </c>
      <c r="H20" s="2388" t="s">
        <v>1165</v>
      </c>
      <c r="I20" s="2389"/>
      <c r="J20" s="2435"/>
      <c r="K20" s="2226" t="s">
        <v>309</v>
      </c>
      <c r="L20" s="2226" t="s">
        <v>396</v>
      </c>
      <c r="M20" s="2391"/>
      <c r="AH20" s="376">
        <v>21</v>
      </c>
    </row>
    <row customHeight="1" ht="22.049999999999997">
      <c r="D21" s="378"/>
      <c r="E21" s="2281"/>
      <c r="F21" s="2227"/>
      <c r="G21" s="2227"/>
      <c r="H21" s="2220" t="s">
        <v>1166</v>
      </c>
      <c r="I21" s="2222"/>
      <c r="J21" s="110" t="s">
        <v>1167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1162</v>
      </c>
      <c r="D25" s="2468"/>
      <c r="E25" s="2206"/>
      <c r="F25" s="2472"/>
      <c r="G25" s="2429"/>
      <c r="H25" s="1502"/>
      <c r="I25" s="653" t="s">
        <v>1163</v>
      </c>
      <c r="J25" s="573"/>
      <c r="K25" s="1502"/>
      <c r="L25" s="216"/>
      <c r="M25" s="2172"/>
      <c r="N25" s="336"/>
      <c r="O25" s="1626"/>
      <c r="P25" s="1626"/>
      <c r="AH25" s="1633">
        <v>0</v>
      </c>
    </row>
    <row customHeight="1" ht="0.75" hidden="1">
      <c r="A26" s="1782"/>
      <c r="B26" s="1782"/>
      <c r="C26" s="371" t="s">
        <v>1168</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1162</v>
      </c>
      <c r="D28" s="2464"/>
      <c r="E28" s="2465"/>
      <c r="F28" s="2466"/>
      <c r="G28" s="2429"/>
      <c r="H28" s="1502"/>
      <c r="I28" s="653" t="s">
        <v>1163</v>
      </c>
      <c r="J28" s="573"/>
      <c r="K28" s="1502"/>
      <c r="L28" s="216"/>
      <c r="M28" s="2172"/>
      <c r="N28" s="336"/>
      <c r="O28" s="1626"/>
      <c r="P28" s="1626"/>
      <c r="AH28" s="1633">
        <v>0</v>
      </c>
    </row>
    <row s="1637" customFormat="1" customHeight="1" ht="0.75" hidden="1">
      <c r="A29" s="1782"/>
      <c r="B29" s="1782"/>
      <c r="C29" s="371" t="s">
        <v>1168</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1162</v>
      </c>
      <c r="D31" s="2464"/>
      <c r="E31" s="2206"/>
      <c r="F31" s="2385"/>
      <c r="G31" s="2429"/>
      <c r="H31" s="1502"/>
      <c r="I31" s="653" t="s">
        <v>1163</v>
      </c>
      <c r="J31" s="573"/>
      <c r="K31" s="1502"/>
      <c r="L31" s="216"/>
      <c r="M31" s="2172"/>
      <c r="N31" s="336"/>
      <c r="O31" s="1626"/>
      <c r="P31" s="1626"/>
      <c r="AH31" s="1633">
        <v>0</v>
      </c>
    </row>
    <row s="1637" customFormat="1" customHeight="1" ht="0.75" hidden="1">
      <c r="A32" s="1782"/>
      <c r="B32" s="1782"/>
      <c r="C32" s="371" t="s">
        <v>1168</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1162</v>
      </c>
      <c r="D34" s="2464"/>
      <c r="E34" s="2206"/>
      <c r="F34" s="2385"/>
      <c r="G34" s="2429"/>
      <c r="H34" s="1502"/>
      <c r="I34" s="653" t="s">
        <v>1163</v>
      </c>
      <c r="J34" s="573"/>
      <c r="K34" s="1502"/>
      <c r="L34" s="216"/>
      <c r="M34" s="2172"/>
      <c r="N34" s="336"/>
      <c r="O34" s="1626"/>
      <c r="P34" s="1626"/>
      <c r="AH34" s="1633">
        <v>0</v>
      </c>
    </row>
    <row s="1637" customFormat="1" customHeight="1" ht="0.75" hidden="1">
      <c r="A35" s="1782"/>
      <c r="B35" s="1782"/>
      <c r="C35" s="371" t="s">
        <v>1168</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1162</v>
      </c>
      <c r="D37" s="2464"/>
      <c r="E37" s="2206"/>
      <c r="F37" s="2385"/>
      <c r="G37" s="2429"/>
      <c r="H37" s="1502"/>
      <c r="I37" s="653" t="s">
        <v>1163</v>
      </c>
      <c r="J37" s="573"/>
      <c r="K37" s="1502"/>
      <c r="L37" s="216"/>
      <c r="M37" s="2172"/>
      <c r="N37" s="336"/>
      <c r="O37" s="1626"/>
      <c r="P37" s="1626"/>
      <c r="AH37" s="1633">
        <v>0</v>
      </c>
    </row>
    <row s="1637" customFormat="1" customHeight="1" ht="0.75" hidden="1">
      <c r="A38" s="1782"/>
      <c r="B38" s="1782"/>
      <c r="C38" s="371" t="s">
        <v>1168</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1162</v>
      </c>
      <c r="D40" s="2464"/>
      <c r="E40" s="2206"/>
      <c r="F40" s="2385"/>
      <c r="G40" s="2429"/>
      <c r="H40" s="1502"/>
      <c r="I40" s="653" t="s">
        <v>1163</v>
      </c>
      <c r="J40" s="573"/>
      <c r="K40" s="1502"/>
      <c r="L40" s="216"/>
      <c r="M40" s="2172"/>
      <c r="N40" s="336"/>
      <c r="O40" s="1626"/>
      <c r="P40" s="1626"/>
      <c r="AH40" s="1633">
        <v>0</v>
      </c>
    </row>
    <row s="1637" customFormat="1" customHeight="1" ht="0.75" hidden="1">
      <c r="A41" s="1782"/>
      <c r="B41" s="1782"/>
      <c r="C41" s="371" t="s">
        <v>1168</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1162</v>
      </c>
      <c r="D43" s="2464"/>
      <c r="E43" s="2206"/>
      <c r="F43" s="2385"/>
      <c r="G43" s="2429"/>
      <c r="H43" s="1502"/>
      <c r="I43" s="653" t="s">
        <v>1163</v>
      </c>
      <c r="J43" s="573"/>
      <c r="K43" s="1502"/>
      <c r="L43" s="216"/>
      <c r="M43" s="2172"/>
      <c r="N43" s="336"/>
      <c r="O43" s="1626"/>
      <c r="P43" s="1626"/>
      <c r="AH43" s="1633">
        <v>0</v>
      </c>
    </row>
    <row s="1637" customFormat="1" customHeight="1" ht="0.75" hidden="1">
      <c r="A44" s="1782"/>
      <c r="B44" s="1782"/>
      <c r="C44" s="371" t="s">
        <v>1168</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1162</v>
      </c>
      <c r="D46" s="2464"/>
      <c r="E46" s="2206"/>
      <c r="F46" s="2385"/>
      <c r="G46" s="2429"/>
      <c r="H46" s="1502"/>
      <c r="I46" s="653" t="s">
        <v>1163</v>
      </c>
      <c r="J46" s="573"/>
      <c r="K46" s="1502"/>
      <c r="L46" s="216"/>
      <c r="M46" s="2172"/>
      <c r="N46" s="336"/>
      <c r="O46" s="1626"/>
      <c r="P46" s="1626"/>
      <c r="AH46" s="1633">
        <v>0</v>
      </c>
    </row>
    <row s="1637" customFormat="1" customHeight="1" ht="0.75" hidden="1">
      <c r="A47" s="1782"/>
      <c r="B47" s="1782"/>
      <c r="C47" s="371" t="s">
        <v>1168</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(технологическое присоединение) объекта капитального строительства "Застройка жилыми домами квартала между ул. Шолом-Алейхема-Ленина-Димитрова в г. Биробиджане. Многоквартирный жилой дом № 3", расположенного по адресу: ЕАО, г.Биробиджан, земельный участок с кадастровым номером 79:01:0300004:1642, с тепловой нагрузкой 0,527 Гкал/час к системе теплоснабжения АО "ДГК" в индивидуальном порядке</v>
      </c>
      <c r="H48" s="1991"/>
      <c r="I48" s="1741"/>
      <c r="J48" s="1775"/>
      <c r="K48" s="1867"/>
      <c r="L48" s="1991" t="s">
        <v>312</v>
      </c>
      <c r="M48" s="2172"/>
      <c r="N48" s="336"/>
      <c r="O48" s="1626"/>
      <c r="P48" s="1626"/>
      <c r="AH48" s="1633">
        <v>0</v>
      </c>
    </row>
    <row s="1637" customFormat="1" customHeight="1" ht="18.75" hidden="1">
      <c r="A49" s="1782"/>
      <c r="B49" s="1782"/>
      <c r="C49" s="371" t="s">
        <v>1162</v>
      </c>
      <c r="D49" s="2464"/>
      <c r="E49" s="2206"/>
      <c r="F49" s="2385"/>
      <c r="G49" s="2429"/>
      <c r="H49" s="1502"/>
      <c r="I49" s="653" t="s">
        <v>1163</v>
      </c>
      <c r="J49" s="573"/>
      <c r="K49" s="1502"/>
      <c r="L49" s="216"/>
      <c r="M49" s="2172"/>
      <c r="N49" s="336"/>
      <c r="O49" s="1626"/>
      <c r="P49" s="1626"/>
      <c r="AH49" s="1633">
        <v>0</v>
      </c>
    </row>
    <row s="1637" customFormat="1" customHeight="1" ht="0.75" hidden="1">
      <c r="A50" s="1782"/>
      <c r="B50" s="1782"/>
      <c r="C50" s="371" t="s">
        <v>1168</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1162</v>
      </c>
      <c r="D52" s="2464"/>
      <c r="E52" s="2206"/>
      <c r="F52" s="2385"/>
      <c r="G52" s="2429"/>
      <c r="H52" s="1502"/>
      <c r="I52" s="653" t="s">
        <v>1163</v>
      </c>
      <c r="J52" s="573"/>
      <c r="K52" s="1502"/>
      <c r="L52" s="216"/>
      <c r="M52" s="2172"/>
      <c r="N52" s="336"/>
      <c r="O52" s="1626"/>
      <c r="P52" s="1626"/>
      <c r="AH52" s="1633">
        <v>0</v>
      </c>
    </row>
    <row s="1637" customFormat="1" customHeight="1" ht="0.75" hidden="1">
      <c r="A53" s="1782"/>
      <c r="B53" s="1782"/>
      <c r="C53" s="371" t="s">
        <v>1168</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1162</v>
      </c>
      <c r="D55" s="2464"/>
      <c r="E55" s="2206"/>
      <c r="F55" s="2385"/>
      <c r="G55" s="2429"/>
      <c r="H55" s="1502"/>
      <c r="I55" s="653" t="s">
        <v>1163</v>
      </c>
      <c r="J55" s="573"/>
      <c r="K55" s="1502"/>
      <c r="L55" s="216"/>
      <c r="M55" s="2172"/>
      <c r="N55" s="336"/>
      <c r="O55" s="1626"/>
      <c r="P55" s="1626"/>
      <c r="AH55" s="1633">
        <v>0</v>
      </c>
    </row>
    <row s="1637" customFormat="1" customHeight="1" ht="0.75" hidden="1">
      <c r="A56" s="1782"/>
      <c r="B56" s="1782"/>
      <c r="C56" s="371" t="s">
        <v>1168</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1162</v>
      </c>
      <c r="D58" s="2464"/>
      <c r="E58" s="2206"/>
      <c r="F58" s="2385"/>
      <c r="G58" s="2429"/>
      <c r="H58" s="1502"/>
      <c r="I58" s="653" t="s">
        <v>1163</v>
      </c>
      <c r="J58" s="573"/>
      <c r="K58" s="1502"/>
      <c r="L58" s="216"/>
      <c r="M58" s="2172"/>
      <c r="N58" s="336"/>
      <c r="O58" s="1626"/>
      <c r="P58" s="1626"/>
      <c r="AH58" s="1633">
        <v>0</v>
      </c>
    </row>
    <row s="1637" customFormat="1" customHeight="1" ht="0.75" hidden="1">
      <c r="A59" s="1782"/>
      <c r="B59" s="1782"/>
      <c r="C59" s="371" t="s">
        <v>1168</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1162</v>
      </c>
      <c r="D61" s="2464"/>
      <c r="E61" s="2206"/>
      <c r="F61" s="2385"/>
      <c r="G61" s="2429"/>
      <c r="H61" s="1502"/>
      <c r="I61" s="653" t="s">
        <v>1163</v>
      </c>
      <c r="J61" s="573"/>
      <c r="K61" s="1502"/>
      <c r="L61" s="216"/>
      <c r="M61" s="2172"/>
      <c r="N61" s="336"/>
      <c r="O61" s="1626"/>
      <c r="P61" s="1626"/>
      <c r="AH61" s="1633">
        <v>0</v>
      </c>
    </row>
    <row s="1637" customFormat="1" customHeight="1" ht="0.75" hidden="1">
      <c r="A62" s="1782"/>
      <c r="B62" s="1782"/>
      <c r="C62" s="371" t="s">
        <v>1168</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1162</v>
      </c>
      <c r="D64" s="2464"/>
      <c r="E64" s="2206"/>
      <c r="F64" s="2385"/>
      <c r="G64" s="2429"/>
      <c r="H64" s="1502"/>
      <c r="I64" s="653" t="s">
        <v>1163</v>
      </c>
      <c r="J64" s="573"/>
      <c r="K64" s="1502"/>
      <c r="L64" s="216"/>
      <c r="M64" s="2172"/>
      <c r="N64" s="336"/>
      <c r="O64" s="1626"/>
      <c r="P64" s="1626"/>
      <c r="AH64" s="1633">
        <v>0</v>
      </c>
    </row>
    <row s="1637" customFormat="1" customHeight="1" ht="0.75" hidden="1">
      <c r="A65" s="1782"/>
      <c r="B65" s="1782"/>
      <c r="C65" s="371" t="s">
        <v>1168</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1162</v>
      </c>
      <c r="D67" s="2464"/>
      <c r="E67" s="2206"/>
      <c r="F67" s="2385"/>
      <c r="G67" s="2429"/>
      <c r="H67" s="1502"/>
      <c r="I67" s="653" t="s">
        <v>1163</v>
      </c>
      <c r="J67" s="573"/>
      <c r="K67" s="1502"/>
      <c r="L67" s="216"/>
      <c r="M67" s="2172"/>
      <c r="N67" s="336"/>
      <c r="O67" s="1626"/>
      <c r="P67" s="1626"/>
      <c r="AH67" s="1633">
        <v>0</v>
      </c>
    </row>
    <row s="1637" customFormat="1" customHeight="1" ht="0.75" hidden="1">
      <c r="A68" s="1782"/>
      <c r="B68" s="1782"/>
      <c r="C68" s="371" t="s">
        <v>1168</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1162</v>
      </c>
      <c r="D70" s="2464"/>
      <c r="E70" s="2206"/>
      <c r="F70" s="2385"/>
      <c r="G70" s="2429"/>
      <c r="H70" s="1502"/>
      <c r="I70" s="653" t="s">
        <v>1163</v>
      </c>
      <c r="J70" s="573"/>
      <c r="K70" s="1502"/>
      <c r="L70" s="216"/>
      <c r="M70" s="2172"/>
      <c r="N70" s="336"/>
      <c r="O70" s="1626"/>
      <c r="P70" s="1626"/>
      <c r="AH70" s="1633">
        <v>0</v>
      </c>
    </row>
    <row s="1637" customFormat="1" customHeight="1" ht="0.75" hidden="1">
      <c r="A71" s="1782"/>
      <c r="B71" s="1782"/>
      <c r="C71" s="371" t="s">
        <v>1168</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1162</v>
      </c>
      <c r="D73" s="2464"/>
      <c r="E73" s="2206"/>
      <c r="F73" s="2385"/>
      <c r="G73" s="2429"/>
      <c r="H73" s="1502"/>
      <c r="I73" s="653" t="s">
        <v>1163</v>
      </c>
      <c r="J73" s="573"/>
      <c r="K73" s="1502"/>
      <c r="L73" s="216"/>
      <c r="M73" s="2172"/>
      <c r="N73" s="336"/>
      <c r="O73" s="1626"/>
      <c r="P73" s="1626"/>
      <c r="AH73" s="1633">
        <v>0</v>
      </c>
    </row>
    <row s="1637" customFormat="1" customHeight="1" ht="0.75" hidden="1">
      <c r="A74" s="1782"/>
      <c r="B74" s="1782"/>
      <c r="C74" s="371" t="s">
        <v>1168</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1162</v>
      </c>
      <c r="D76" s="2464"/>
      <c r="E76" s="2206"/>
      <c r="F76" s="2385"/>
      <c r="G76" s="2429"/>
      <c r="H76" s="1502"/>
      <c r="I76" s="653" t="s">
        <v>1163</v>
      </c>
      <c r="J76" s="573"/>
      <c r="K76" s="1502"/>
      <c r="L76" s="216"/>
      <c r="M76" s="2172"/>
      <c r="N76" s="336"/>
      <c r="O76" s="1626"/>
      <c r="P76" s="1626"/>
      <c r="AH76" s="1633">
        <v>0</v>
      </c>
    </row>
    <row s="1637" customFormat="1" customHeight="1" ht="0.75" hidden="1">
      <c r="A77" s="1782"/>
      <c r="B77" s="1782"/>
      <c r="C77" s="371" t="s">
        <v>1168</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1162</v>
      </c>
      <c r="D79" s="2464"/>
      <c r="E79" s="2206"/>
      <c r="F79" s="2385"/>
      <c r="G79" s="2429"/>
      <c r="H79" s="1502"/>
      <c r="I79" s="653" t="s">
        <v>1163</v>
      </c>
      <c r="J79" s="573"/>
      <c r="K79" s="1502"/>
      <c r="L79" s="216"/>
      <c r="M79" s="2172"/>
      <c r="N79" s="336"/>
      <c r="O79" s="1626"/>
      <c r="P79" s="1626"/>
      <c r="AH79" s="1633">
        <v>0</v>
      </c>
    </row>
    <row s="1637" customFormat="1" customHeight="1" ht="0.75" hidden="1">
      <c r="A80" s="1782"/>
      <c r="B80" s="1782"/>
      <c r="C80" s="371" t="s">
        <v>1168</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1162</v>
      </c>
      <c r="D82" s="2464"/>
      <c r="E82" s="2206"/>
      <c r="F82" s="2385"/>
      <c r="G82" s="2429"/>
      <c r="H82" s="1502"/>
      <c r="I82" s="653" t="s">
        <v>1163</v>
      </c>
      <c r="J82" s="573"/>
      <c r="K82" s="1502"/>
      <c r="L82" s="216"/>
      <c r="M82" s="2172"/>
      <c r="N82" s="336"/>
      <c r="O82" s="1626"/>
      <c r="P82" s="1626"/>
      <c r="AH82" s="1633">
        <v>0</v>
      </c>
    </row>
    <row s="1637" customFormat="1" customHeight="1" ht="1.05">
      <c r="A83" s="1782"/>
      <c r="B83" s="1782"/>
      <c r="C83" s="371" t="s">
        <v>1168</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1169</v>
      </c>
      <c r="N85" s="336"/>
      <c r="AH85" s="376">
        <v>34</v>
      </c>
    </row>
    <row customHeight="1" ht="19.95">
      <c r="A86" s="1782"/>
      <c r="B86" s="1782"/>
      <c r="D86" s="378"/>
      <c r="E86" s="149" t="s">
        <v>92</v>
      </c>
      <c r="F86" s="2462" t="s">
        <v>1170</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1164</v>
      </c>
      <c r="D88" s="2464"/>
      <c r="E88" s="2206"/>
      <c r="F88" s="2385"/>
      <c r="G88" s="2429"/>
      <c r="H88" s="1502"/>
      <c r="I88" s="653" t="s">
        <v>1163</v>
      </c>
      <c r="J88" s="573"/>
      <c r="K88" s="1502"/>
      <c r="L88" s="216"/>
      <c r="M88" s="2172"/>
      <c r="N88" s="336"/>
      <c r="O88" s="1626"/>
      <c r="P88" s="1626"/>
      <c r="AH88" s="1633">
        <v>0</v>
      </c>
    </row>
    <row s="1637" customFormat="1" customHeight="1" ht="0.75" hidden="1">
      <c r="A89" s="1782"/>
      <c r="B89" s="1782"/>
      <c r="C89" s="371" t="s">
        <v>1171</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1164</v>
      </c>
      <c r="D91" s="2464"/>
      <c r="E91" s="2206"/>
      <c r="F91" s="2385"/>
      <c r="G91" s="2429"/>
      <c r="H91" s="1502"/>
      <c r="I91" s="653" t="s">
        <v>1163</v>
      </c>
      <c r="J91" s="573"/>
      <c r="K91" s="1502"/>
      <c r="L91" s="216"/>
      <c r="M91" s="1863"/>
      <c r="N91" s="336"/>
      <c r="O91" s="1626"/>
      <c r="P91" s="1626"/>
      <c r="AH91" s="1633">
        <v>0</v>
      </c>
    </row>
    <row s="1637" customFormat="1" customHeight="1" ht="0.75" hidden="1">
      <c r="A92" s="1782"/>
      <c r="B92" s="1782"/>
      <c r="C92" s="371" t="s">
        <v>1171</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1164</v>
      </c>
      <c r="D94" s="2464"/>
      <c r="E94" s="2206"/>
      <c r="F94" s="2385"/>
      <c r="G94" s="2429"/>
      <c r="H94" s="1502"/>
      <c r="I94" s="653" t="s">
        <v>1163</v>
      </c>
      <c r="J94" s="573"/>
      <c r="K94" s="1502"/>
      <c r="L94" s="216"/>
      <c r="M94" s="343"/>
      <c r="N94" s="336"/>
      <c r="O94" s="1626"/>
      <c r="P94" s="1626"/>
      <c r="AH94" s="1633">
        <v>0</v>
      </c>
    </row>
    <row s="1637" customFormat="1" customHeight="1" ht="0.75" hidden="1">
      <c r="A95" s="1782"/>
      <c r="B95" s="1782"/>
      <c r="C95" s="371" t="s">
        <v>1171</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1164</v>
      </c>
      <c r="D97" s="2464"/>
      <c r="E97" s="2206"/>
      <c r="F97" s="2385"/>
      <c r="G97" s="2429"/>
      <c r="H97" s="1502"/>
      <c r="I97" s="653" t="s">
        <v>1163</v>
      </c>
      <c r="J97" s="573"/>
      <c r="K97" s="1502"/>
      <c r="L97" s="216"/>
      <c r="M97" s="343"/>
      <c r="N97" s="336"/>
      <c r="O97" s="1626"/>
      <c r="P97" s="1626"/>
      <c r="AH97" s="1633">
        <v>0</v>
      </c>
    </row>
    <row s="1637" customFormat="1" customHeight="1" ht="0.75" hidden="1">
      <c r="A98" s="1782"/>
      <c r="B98" s="1782"/>
      <c r="C98" s="371" t="s">
        <v>1171</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1164</v>
      </c>
      <c r="D100" s="2464"/>
      <c r="E100" s="2206"/>
      <c r="F100" s="2385"/>
      <c r="G100" s="2429"/>
      <c r="H100" s="1502"/>
      <c r="I100" s="653" t="s">
        <v>1163</v>
      </c>
      <c r="J100" s="573"/>
      <c r="K100" s="1502"/>
      <c r="L100" s="216"/>
      <c r="M100" s="343"/>
      <c r="N100" s="336"/>
      <c r="O100" s="1626"/>
      <c r="P100" s="1626"/>
      <c r="AH100" s="1633">
        <v>0</v>
      </c>
    </row>
    <row s="1637" customFormat="1" customHeight="1" ht="0.75" hidden="1">
      <c r="A101" s="1782"/>
      <c r="B101" s="1782"/>
      <c r="C101" s="371" t="s">
        <v>1171</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1164</v>
      </c>
      <c r="D103" s="2464"/>
      <c r="E103" s="2206"/>
      <c r="F103" s="2385"/>
      <c r="G103" s="2429"/>
      <c r="H103" s="1502"/>
      <c r="I103" s="653" t="s">
        <v>1163</v>
      </c>
      <c r="J103" s="573"/>
      <c r="K103" s="1502"/>
      <c r="L103" s="216"/>
      <c r="M103" s="343"/>
      <c r="N103" s="336"/>
      <c r="O103" s="1626"/>
      <c r="P103" s="1626"/>
      <c r="AH103" s="1633">
        <v>0</v>
      </c>
    </row>
    <row s="1637" customFormat="1" customHeight="1" ht="0.75" hidden="1">
      <c r="A104" s="1782"/>
      <c r="B104" s="1782"/>
      <c r="C104" s="371" t="s">
        <v>1171</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1164</v>
      </c>
      <c r="D106" s="2464"/>
      <c r="E106" s="2206"/>
      <c r="F106" s="2385"/>
      <c r="G106" s="2429"/>
      <c r="H106" s="1502"/>
      <c r="I106" s="653" t="s">
        <v>1163</v>
      </c>
      <c r="J106" s="573"/>
      <c r="K106" s="1502"/>
      <c r="L106" s="216"/>
      <c r="M106" s="343"/>
      <c r="N106" s="336"/>
      <c r="O106" s="1626"/>
      <c r="P106" s="1626"/>
      <c r="AH106" s="1633">
        <v>0</v>
      </c>
    </row>
    <row s="1637" customFormat="1" customHeight="1" ht="0.75" hidden="1">
      <c r="A107" s="1782"/>
      <c r="B107" s="1782"/>
      <c r="C107" s="371" t="s">
        <v>1171</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1164</v>
      </c>
      <c r="D109" s="2464"/>
      <c r="E109" s="2206"/>
      <c r="F109" s="2385"/>
      <c r="G109" s="2429"/>
      <c r="H109" s="1502"/>
      <c r="I109" s="653" t="s">
        <v>1163</v>
      </c>
      <c r="J109" s="573"/>
      <c r="K109" s="1502"/>
      <c r="L109" s="216"/>
      <c r="M109" s="343"/>
      <c r="N109" s="336"/>
      <c r="O109" s="1626"/>
      <c r="P109" s="1626"/>
      <c r="AH109" s="1633">
        <v>0</v>
      </c>
    </row>
    <row s="1637" customFormat="1" customHeight="1" ht="0.75" hidden="1">
      <c r="A110" s="1782"/>
      <c r="B110" s="1782"/>
      <c r="C110" s="371" t="s">
        <v>1171</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(технологическое присоединение) объекта капитального строительства "Застройка жилыми домами квартала между ул. Шолом-Алейхема-Ленина-Димитрова в г. Биробиджане. Многоквартирный жилой дом № 3", расположенного по адресу: ЕАО, г.Биробиджан, земельный участок с кадастровым номером 79:01:0300004:1642, с тепловой нагрузкой 0,527 Гкал/час к системе теплоснабжения АО "ДГК" в индивидуальном порядке</v>
      </c>
      <c r="H111" s="1991"/>
      <c r="I111" s="1741"/>
      <c r="J111" s="1775"/>
      <c r="K111" s="1780"/>
      <c r="L111" s="1991" t="s">
        <v>312</v>
      </c>
      <c r="M111" s="343"/>
      <c r="N111" s="336"/>
      <c r="O111" s="1626"/>
      <c r="P111" s="1626"/>
      <c r="AH111" s="1633">
        <v>0</v>
      </c>
    </row>
    <row s="1637" customFormat="1" customHeight="1" ht="18.75" hidden="1">
      <c r="A112" s="1782"/>
      <c r="B112" s="1782"/>
      <c r="C112" s="371" t="s">
        <v>1164</v>
      </c>
      <c r="D112" s="2464"/>
      <c r="E112" s="2206"/>
      <c r="F112" s="2385"/>
      <c r="G112" s="2429"/>
      <c r="H112" s="1502"/>
      <c r="I112" s="653" t="s">
        <v>1163</v>
      </c>
      <c r="J112" s="573"/>
      <c r="K112" s="1502"/>
      <c r="L112" s="216"/>
      <c r="M112" s="343"/>
      <c r="N112" s="336"/>
      <c r="O112" s="1626"/>
      <c r="P112" s="1626"/>
      <c r="AH112" s="1633">
        <v>0</v>
      </c>
    </row>
    <row s="1637" customFormat="1" customHeight="1" ht="0.75" hidden="1">
      <c r="A113" s="1782"/>
      <c r="B113" s="1782"/>
      <c r="C113" s="371" t="s">
        <v>1171</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1164</v>
      </c>
      <c r="D115" s="2464"/>
      <c r="E115" s="2206"/>
      <c r="F115" s="2385"/>
      <c r="G115" s="2429"/>
      <c r="H115" s="1502"/>
      <c r="I115" s="653" t="s">
        <v>1163</v>
      </c>
      <c r="J115" s="573"/>
      <c r="K115" s="1502"/>
      <c r="L115" s="216"/>
      <c r="M115" s="343"/>
      <c r="N115" s="336"/>
      <c r="O115" s="1626"/>
      <c r="P115" s="1626"/>
      <c r="AH115" s="1633">
        <v>0</v>
      </c>
    </row>
    <row s="1637" customFormat="1" customHeight="1" ht="0.75" hidden="1">
      <c r="A116" s="1782"/>
      <c r="B116" s="1782"/>
      <c r="C116" s="371" t="s">
        <v>1171</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1164</v>
      </c>
      <c r="D118" s="2464"/>
      <c r="E118" s="2206"/>
      <c r="F118" s="2385"/>
      <c r="G118" s="2429"/>
      <c r="H118" s="1502"/>
      <c r="I118" s="653" t="s">
        <v>1163</v>
      </c>
      <c r="J118" s="573"/>
      <c r="K118" s="1502"/>
      <c r="L118" s="216"/>
      <c r="M118" s="343"/>
      <c r="N118" s="336"/>
      <c r="O118" s="1626"/>
      <c r="P118" s="1626"/>
      <c r="AH118" s="1633">
        <v>0</v>
      </c>
    </row>
    <row s="1637" customFormat="1" customHeight="1" ht="0.75" hidden="1">
      <c r="A119" s="1782"/>
      <c r="B119" s="1782"/>
      <c r="C119" s="371" t="s">
        <v>1171</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1164</v>
      </c>
      <c r="D121" s="2464"/>
      <c r="E121" s="2206"/>
      <c r="F121" s="2385"/>
      <c r="G121" s="2429"/>
      <c r="H121" s="1502"/>
      <c r="I121" s="653" t="s">
        <v>1163</v>
      </c>
      <c r="J121" s="573"/>
      <c r="K121" s="1502"/>
      <c r="L121" s="216"/>
      <c r="M121" s="343"/>
      <c r="N121" s="336"/>
      <c r="O121" s="1626"/>
      <c r="P121" s="1626"/>
      <c r="AH121" s="1633">
        <v>0</v>
      </c>
    </row>
    <row s="1637" customFormat="1" customHeight="1" ht="0.75" hidden="1">
      <c r="A122" s="1782"/>
      <c r="B122" s="1782"/>
      <c r="C122" s="371" t="s">
        <v>1171</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1164</v>
      </c>
      <c r="D124" s="2464"/>
      <c r="E124" s="2206"/>
      <c r="F124" s="2385"/>
      <c r="G124" s="2429"/>
      <c r="H124" s="1502"/>
      <c r="I124" s="653" t="s">
        <v>1163</v>
      </c>
      <c r="J124" s="573"/>
      <c r="K124" s="1502"/>
      <c r="L124" s="216"/>
      <c r="M124" s="343"/>
      <c r="N124" s="336"/>
      <c r="O124" s="1626"/>
      <c r="P124" s="1626"/>
      <c r="AH124" s="1633">
        <v>0</v>
      </c>
    </row>
    <row s="1637" customFormat="1" customHeight="1" ht="0.75" hidden="1">
      <c r="A125" s="1782"/>
      <c r="B125" s="1782"/>
      <c r="C125" s="371" t="s">
        <v>1171</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1164</v>
      </c>
      <c r="D127" s="2464"/>
      <c r="E127" s="2206"/>
      <c r="F127" s="2385"/>
      <c r="G127" s="2429"/>
      <c r="H127" s="1502"/>
      <c r="I127" s="653" t="s">
        <v>1163</v>
      </c>
      <c r="J127" s="573"/>
      <c r="K127" s="1502"/>
      <c r="L127" s="216"/>
      <c r="M127" s="343"/>
      <c r="N127" s="336"/>
      <c r="O127" s="1626"/>
      <c r="P127" s="1626"/>
      <c r="AH127" s="1633">
        <v>0</v>
      </c>
    </row>
    <row s="1637" customFormat="1" customHeight="1" ht="0.75" hidden="1">
      <c r="A128" s="1782"/>
      <c r="B128" s="1782"/>
      <c r="C128" s="371" t="s">
        <v>1171</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1164</v>
      </c>
      <c r="D130" s="2464"/>
      <c r="E130" s="2206"/>
      <c r="F130" s="2385"/>
      <c r="G130" s="2429"/>
      <c r="H130" s="1502"/>
      <c r="I130" s="653" t="s">
        <v>1163</v>
      </c>
      <c r="J130" s="573"/>
      <c r="K130" s="1502"/>
      <c r="L130" s="216"/>
      <c r="M130" s="343"/>
      <c r="N130" s="336"/>
      <c r="O130" s="1626"/>
      <c r="P130" s="1626"/>
      <c r="AH130" s="1633">
        <v>0</v>
      </c>
    </row>
    <row s="1637" customFormat="1" customHeight="1" ht="0.75" hidden="1">
      <c r="A131" s="1782"/>
      <c r="B131" s="1782"/>
      <c r="C131" s="371" t="s">
        <v>1171</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1164</v>
      </c>
      <c r="D133" s="2464"/>
      <c r="E133" s="2206"/>
      <c r="F133" s="2385"/>
      <c r="G133" s="2429"/>
      <c r="H133" s="1502"/>
      <c r="I133" s="653" t="s">
        <v>1163</v>
      </c>
      <c r="J133" s="573"/>
      <c r="K133" s="1502"/>
      <c r="L133" s="216"/>
      <c r="M133" s="343"/>
      <c r="N133" s="336"/>
      <c r="O133" s="1626"/>
      <c r="P133" s="1626"/>
      <c r="AH133" s="1633">
        <v>0</v>
      </c>
    </row>
    <row s="1637" customFormat="1" customHeight="1" ht="0.75" hidden="1">
      <c r="A134" s="1782"/>
      <c r="B134" s="1782"/>
      <c r="C134" s="371" t="s">
        <v>1171</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1164</v>
      </c>
      <c r="D136" s="2464"/>
      <c r="E136" s="2206"/>
      <c r="F136" s="2385"/>
      <c r="G136" s="2429"/>
      <c r="H136" s="1502"/>
      <c r="I136" s="653" t="s">
        <v>1163</v>
      </c>
      <c r="J136" s="573"/>
      <c r="K136" s="1502"/>
      <c r="L136" s="216"/>
      <c r="M136" s="343"/>
      <c r="N136" s="336"/>
      <c r="O136" s="1626"/>
      <c r="P136" s="1626"/>
      <c r="AH136" s="1633">
        <v>0</v>
      </c>
    </row>
    <row s="1637" customFormat="1" customHeight="1" ht="0.75" hidden="1">
      <c r="A137" s="1782"/>
      <c r="B137" s="1782"/>
      <c r="C137" s="371" t="s">
        <v>1171</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1164</v>
      </c>
      <c r="D139" s="2464"/>
      <c r="E139" s="2206"/>
      <c r="F139" s="2385"/>
      <c r="G139" s="2429"/>
      <c r="H139" s="1502"/>
      <c r="I139" s="653" t="s">
        <v>1163</v>
      </c>
      <c r="J139" s="573"/>
      <c r="K139" s="1502"/>
      <c r="L139" s="216"/>
      <c r="M139" s="343"/>
      <c r="N139" s="336"/>
      <c r="O139" s="1626"/>
      <c r="P139" s="1626"/>
      <c r="AH139" s="1633">
        <v>0</v>
      </c>
    </row>
    <row s="1637" customFormat="1" customHeight="1" ht="0.75" hidden="1">
      <c r="A140" s="1782"/>
      <c r="B140" s="1782"/>
      <c r="C140" s="371" t="s">
        <v>1171</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1164</v>
      </c>
      <c r="D142" s="2464"/>
      <c r="E142" s="2206"/>
      <c r="F142" s="2385"/>
      <c r="G142" s="2429"/>
      <c r="H142" s="1502"/>
      <c r="I142" s="653" t="s">
        <v>1163</v>
      </c>
      <c r="J142" s="573"/>
      <c r="K142" s="1502"/>
      <c r="L142" s="216"/>
      <c r="M142" s="343"/>
      <c r="N142" s="336"/>
      <c r="O142" s="1626"/>
      <c r="P142" s="1626"/>
      <c r="AH142" s="1633">
        <v>0</v>
      </c>
    </row>
    <row s="1637" customFormat="1" customHeight="1" ht="0.75" hidden="1">
      <c r="A143" s="1782"/>
      <c r="B143" s="1782"/>
      <c r="C143" s="371" t="s">
        <v>1171</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1164</v>
      </c>
      <c r="D145" s="2464"/>
      <c r="E145" s="2206"/>
      <c r="F145" s="2385"/>
      <c r="G145" s="2429"/>
      <c r="H145" s="1502"/>
      <c r="I145" s="653" t="s">
        <v>1163</v>
      </c>
      <c r="J145" s="573"/>
      <c r="K145" s="1502"/>
      <c r="L145" s="216"/>
      <c r="M145" s="343"/>
      <c r="N145" s="336"/>
      <c r="O145" s="1626"/>
      <c r="P145" s="1626"/>
      <c r="AH145" s="1633">
        <v>0</v>
      </c>
    </row>
    <row s="1637" customFormat="1" customHeight="1" ht="1.05">
      <c r="A146" s="1782"/>
      <c r="B146" s="1782"/>
      <c r="C146" s="371" t="s">
        <v>1171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1164</v>
      </c>
      <c r="D149" s="2464"/>
      <c r="E149" s="2206"/>
      <c r="F149" s="2385"/>
      <c r="G149" s="2429"/>
      <c r="H149" s="1502"/>
      <c r="I149" s="653" t="s">
        <v>1163</v>
      </c>
      <c r="J149" s="573"/>
      <c r="K149" s="1502"/>
      <c r="L149" s="216"/>
      <c r="M149" s="2172"/>
      <c r="N149" s="336"/>
      <c r="O149" s="1626"/>
      <c r="P149" s="1626"/>
      <c r="AH149" s="1633">
        <v>0</v>
      </c>
    </row>
    <row s="1637" customFormat="1" customHeight="1" ht="0.75" hidden="1">
      <c r="A150" s="1782"/>
      <c r="B150" s="1782"/>
      <c r="C150" s="371" t="s">
        <v>1171</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1164</v>
      </c>
      <c r="D152" s="2464"/>
      <c r="E152" s="2206"/>
      <c r="F152" s="2385"/>
      <c r="G152" s="2429"/>
      <c r="H152" s="1502"/>
      <c r="I152" s="653" t="s">
        <v>1163</v>
      </c>
      <c r="J152" s="573"/>
      <c r="K152" s="1502"/>
      <c r="L152" s="216"/>
      <c r="M152" s="1863"/>
      <c r="N152" s="336"/>
      <c r="O152" s="1626"/>
      <c r="P152" s="1626"/>
      <c r="AH152" s="1633">
        <v>0</v>
      </c>
    </row>
    <row s="1637" customFormat="1" customHeight="1" ht="0.75" hidden="1">
      <c r="A153" s="1782"/>
      <c r="B153" s="1782"/>
      <c r="C153" s="371" t="s">
        <v>1171</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1164</v>
      </c>
      <c r="D155" s="2464"/>
      <c r="E155" s="2206"/>
      <c r="F155" s="2385"/>
      <c r="G155" s="2429"/>
      <c r="H155" s="1502"/>
      <c r="I155" s="653" t="s">
        <v>1163</v>
      </c>
      <c r="J155" s="573"/>
      <c r="K155" s="1502"/>
      <c r="L155" s="216"/>
      <c r="M155" s="343"/>
      <c r="N155" s="336"/>
      <c r="O155" s="1626"/>
      <c r="P155" s="1626"/>
      <c r="AH155" s="1633">
        <v>0</v>
      </c>
    </row>
    <row s="1637" customFormat="1" customHeight="1" ht="0.75" hidden="1">
      <c r="A156" s="1782"/>
      <c r="B156" s="1782"/>
      <c r="C156" s="371" t="s">
        <v>1171</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1164</v>
      </c>
      <c r="D158" s="2464"/>
      <c r="E158" s="2206"/>
      <c r="F158" s="2385"/>
      <c r="G158" s="2429"/>
      <c r="H158" s="1502"/>
      <c r="I158" s="653" t="s">
        <v>1163</v>
      </c>
      <c r="J158" s="573"/>
      <c r="K158" s="1502"/>
      <c r="L158" s="216"/>
      <c r="M158" s="343"/>
      <c r="N158" s="336"/>
      <c r="O158" s="1626"/>
      <c r="P158" s="1626"/>
      <c r="AH158" s="1633">
        <v>0</v>
      </c>
    </row>
    <row s="1637" customFormat="1" customHeight="1" ht="0.75" hidden="1">
      <c r="A159" s="1782"/>
      <c r="B159" s="1782"/>
      <c r="C159" s="371" t="s">
        <v>1171</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1164</v>
      </c>
      <c r="D161" s="2464"/>
      <c r="E161" s="2206"/>
      <c r="F161" s="2385"/>
      <c r="G161" s="2429"/>
      <c r="H161" s="1502"/>
      <c r="I161" s="653" t="s">
        <v>1163</v>
      </c>
      <c r="J161" s="573"/>
      <c r="K161" s="1502"/>
      <c r="L161" s="216"/>
      <c r="M161" s="343"/>
      <c r="N161" s="336"/>
      <c r="O161" s="1626"/>
      <c r="P161" s="1626"/>
      <c r="AH161" s="1633">
        <v>0</v>
      </c>
    </row>
    <row s="1637" customFormat="1" customHeight="1" ht="0.75" hidden="1">
      <c r="A162" s="1782"/>
      <c r="B162" s="1782"/>
      <c r="C162" s="371" t="s">
        <v>1171</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1164</v>
      </c>
      <c r="D164" s="2464"/>
      <c r="E164" s="2206"/>
      <c r="F164" s="2385"/>
      <c r="G164" s="2429"/>
      <c r="H164" s="1502"/>
      <c r="I164" s="653" t="s">
        <v>1163</v>
      </c>
      <c r="J164" s="573"/>
      <c r="K164" s="1502"/>
      <c r="L164" s="216"/>
      <c r="M164" s="343"/>
      <c r="N164" s="336"/>
      <c r="O164" s="1626"/>
      <c r="P164" s="1626"/>
      <c r="AH164" s="1633">
        <v>0</v>
      </c>
    </row>
    <row s="1637" customFormat="1" customHeight="1" ht="0.75" hidden="1">
      <c r="A165" s="1782"/>
      <c r="B165" s="1782"/>
      <c r="C165" s="371" t="s">
        <v>1171</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1164</v>
      </c>
      <c r="D167" s="2464"/>
      <c r="E167" s="2206"/>
      <c r="F167" s="2385"/>
      <c r="G167" s="2429"/>
      <c r="H167" s="1502"/>
      <c r="I167" s="653" t="s">
        <v>1163</v>
      </c>
      <c r="J167" s="573"/>
      <c r="K167" s="1502"/>
      <c r="L167" s="216"/>
      <c r="M167" s="343"/>
      <c r="N167" s="336"/>
      <c r="O167" s="1626"/>
      <c r="P167" s="1626"/>
      <c r="AH167" s="1633">
        <v>0</v>
      </c>
    </row>
    <row s="1637" customFormat="1" customHeight="1" ht="0.75" hidden="1">
      <c r="A168" s="1782"/>
      <c r="B168" s="1782"/>
      <c r="C168" s="371" t="s">
        <v>1171</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1164</v>
      </c>
      <c r="D170" s="2464"/>
      <c r="E170" s="2206"/>
      <c r="F170" s="2385"/>
      <c r="G170" s="2429"/>
      <c r="H170" s="1502"/>
      <c r="I170" s="653" t="s">
        <v>1163</v>
      </c>
      <c r="J170" s="573"/>
      <c r="K170" s="1502"/>
      <c r="L170" s="216"/>
      <c r="M170" s="343"/>
      <c r="N170" s="336"/>
      <c r="O170" s="1626"/>
      <c r="P170" s="1626"/>
      <c r="AH170" s="1633">
        <v>0</v>
      </c>
    </row>
    <row s="1637" customFormat="1" customHeight="1" ht="0.75" hidden="1">
      <c r="A171" s="1782"/>
      <c r="B171" s="1782"/>
      <c r="C171" s="371" t="s">
        <v>1171</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(технологическое присоединение) объекта капитального строительства "Застройка жилыми домами квартала между ул. Шолом-Алейхема-Ленина-Димитрова в г. Биробиджане. Многоквартирный жилой дом № 3", расположенного по адресу: ЕАО, г.Биробиджан, земельный участок с кадастровым номером 79:01:0300004:1642, с тепловой нагрузкой 0,527 Гкал/час к системе теплоснабжения АО "ДГК" в индивидуальном порядке</v>
      </c>
      <c r="H172" s="1991"/>
      <c r="I172" s="1741"/>
      <c r="J172" s="1775"/>
      <c r="K172" s="1780"/>
      <c r="L172" s="1991" t="s">
        <v>312</v>
      </c>
      <c r="M172" s="343"/>
      <c r="N172" s="336"/>
      <c r="O172" s="1626"/>
      <c r="P172" s="1626"/>
      <c r="AH172" s="1633">
        <v>0</v>
      </c>
    </row>
    <row s="1637" customFormat="1" customHeight="1" ht="18.75" hidden="1">
      <c r="A173" s="1782"/>
      <c r="B173" s="1782"/>
      <c r="C173" s="371" t="s">
        <v>1164</v>
      </c>
      <c r="D173" s="2464"/>
      <c r="E173" s="2206"/>
      <c r="F173" s="2385"/>
      <c r="G173" s="2429"/>
      <c r="H173" s="1502"/>
      <c r="I173" s="653" t="s">
        <v>1163</v>
      </c>
      <c r="J173" s="573"/>
      <c r="K173" s="1502"/>
      <c r="L173" s="216"/>
      <c r="M173" s="343"/>
      <c r="N173" s="336"/>
      <c r="O173" s="1626"/>
      <c r="P173" s="1626"/>
      <c r="AH173" s="1633">
        <v>0</v>
      </c>
    </row>
    <row s="1637" customFormat="1" customHeight="1" ht="0.75" hidden="1">
      <c r="A174" s="1782"/>
      <c r="B174" s="1782"/>
      <c r="C174" s="371" t="s">
        <v>1171</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1164</v>
      </c>
      <c r="D176" s="2464"/>
      <c r="E176" s="2206"/>
      <c r="F176" s="2385"/>
      <c r="G176" s="2429"/>
      <c r="H176" s="1502"/>
      <c r="I176" s="653" t="s">
        <v>1163</v>
      </c>
      <c r="J176" s="573"/>
      <c r="K176" s="1502"/>
      <c r="L176" s="216"/>
      <c r="M176" s="343"/>
      <c r="N176" s="336"/>
      <c r="O176" s="1626"/>
      <c r="P176" s="1626"/>
      <c r="AH176" s="1633">
        <v>0</v>
      </c>
    </row>
    <row s="1637" customFormat="1" customHeight="1" ht="0.75" hidden="1">
      <c r="A177" s="1782"/>
      <c r="B177" s="1782"/>
      <c r="C177" s="371" t="s">
        <v>1171</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1164</v>
      </c>
      <c r="D179" s="2464"/>
      <c r="E179" s="2206"/>
      <c r="F179" s="2385"/>
      <c r="G179" s="2429"/>
      <c r="H179" s="1502"/>
      <c r="I179" s="653" t="s">
        <v>1163</v>
      </c>
      <c r="J179" s="573"/>
      <c r="K179" s="1502"/>
      <c r="L179" s="216"/>
      <c r="M179" s="343"/>
      <c r="N179" s="336"/>
      <c r="O179" s="1626"/>
      <c r="P179" s="1626"/>
      <c r="AH179" s="1633">
        <v>0</v>
      </c>
    </row>
    <row s="1637" customFormat="1" customHeight="1" ht="0.75" hidden="1">
      <c r="A180" s="1782"/>
      <c r="B180" s="1782"/>
      <c r="C180" s="371" t="s">
        <v>1171</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1164</v>
      </c>
      <c r="D182" s="2464"/>
      <c r="E182" s="2206"/>
      <c r="F182" s="2385"/>
      <c r="G182" s="2429"/>
      <c r="H182" s="1502"/>
      <c r="I182" s="653" t="s">
        <v>1163</v>
      </c>
      <c r="J182" s="573"/>
      <c r="K182" s="1502"/>
      <c r="L182" s="216"/>
      <c r="M182" s="343"/>
      <c r="N182" s="336"/>
      <c r="O182" s="1626"/>
      <c r="P182" s="1626"/>
      <c r="AH182" s="1633">
        <v>0</v>
      </c>
    </row>
    <row s="1637" customFormat="1" customHeight="1" ht="0.75" hidden="1">
      <c r="A183" s="1782"/>
      <c r="B183" s="1782"/>
      <c r="C183" s="371" t="s">
        <v>1171</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1164</v>
      </c>
      <c r="D185" s="2464"/>
      <c r="E185" s="2206"/>
      <c r="F185" s="2385"/>
      <c r="G185" s="2429"/>
      <c r="H185" s="1502"/>
      <c r="I185" s="653" t="s">
        <v>1163</v>
      </c>
      <c r="J185" s="573"/>
      <c r="K185" s="1502"/>
      <c r="L185" s="216"/>
      <c r="M185" s="343"/>
      <c r="N185" s="336"/>
      <c r="O185" s="1626"/>
      <c r="P185" s="1626"/>
      <c r="AH185" s="1633">
        <v>0</v>
      </c>
    </row>
    <row s="1637" customFormat="1" customHeight="1" ht="0.75" hidden="1">
      <c r="A186" s="1782"/>
      <c r="B186" s="1782"/>
      <c r="C186" s="371" t="s">
        <v>1171</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1164</v>
      </c>
      <c r="D188" s="2464"/>
      <c r="E188" s="2206"/>
      <c r="F188" s="2385"/>
      <c r="G188" s="2429"/>
      <c r="H188" s="1502"/>
      <c r="I188" s="653" t="s">
        <v>1163</v>
      </c>
      <c r="J188" s="573"/>
      <c r="K188" s="1502"/>
      <c r="L188" s="216"/>
      <c r="M188" s="343"/>
      <c r="N188" s="336"/>
      <c r="O188" s="1626"/>
      <c r="P188" s="1626"/>
      <c r="AH188" s="1633">
        <v>0</v>
      </c>
    </row>
    <row s="1637" customFormat="1" customHeight="1" ht="0.75" hidden="1">
      <c r="A189" s="1782"/>
      <c r="B189" s="1782"/>
      <c r="C189" s="371" t="s">
        <v>1171</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1164</v>
      </c>
      <c r="D191" s="2464"/>
      <c r="E191" s="2206"/>
      <c r="F191" s="2385"/>
      <c r="G191" s="2429"/>
      <c r="H191" s="1502"/>
      <c r="I191" s="653" t="s">
        <v>1163</v>
      </c>
      <c r="J191" s="573"/>
      <c r="K191" s="1502"/>
      <c r="L191" s="216"/>
      <c r="M191" s="343"/>
      <c r="N191" s="336"/>
      <c r="O191" s="1626"/>
      <c r="P191" s="1626"/>
      <c r="AH191" s="1633">
        <v>0</v>
      </c>
    </row>
    <row s="1637" customFormat="1" customHeight="1" ht="0.75" hidden="1">
      <c r="A192" s="1782"/>
      <c r="B192" s="1782"/>
      <c r="C192" s="371" t="s">
        <v>1171</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1164</v>
      </c>
      <c r="D194" s="2464"/>
      <c r="E194" s="2206"/>
      <c r="F194" s="2385"/>
      <c r="G194" s="2429"/>
      <c r="H194" s="1502"/>
      <c r="I194" s="653" t="s">
        <v>1163</v>
      </c>
      <c r="J194" s="573"/>
      <c r="K194" s="1502"/>
      <c r="L194" s="216"/>
      <c r="M194" s="343"/>
      <c r="N194" s="336"/>
      <c r="O194" s="1626"/>
      <c r="P194" s="1626"/>
      <c r="AH194" s="1633">
        <v>0</v>
      </c>
    </row>
    <row s="1637" customFormat="1" customHeight="1" ht="0.75" hidden="1">
      <c r="A195" s="1782"/>
      <c r="B195" s="1782"/>
      <c r="C195" s="371" t="s">
        <v>1171</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1164</v>
      </c>
      <c r="D197" s="2464"/>
      <c r="E197" s="2206"/>
      <c r="F197" s="2385"/>
      <c r="G197" s="2429"/>
      <c r="H197" s="1502"/>
      <c r="I197" s="653" t="s">
        <v>1163</v>
      </c>
      <c r="J197" s="573"/>
      <c r="K197" s="1502"/>
      <c r="L197" s="216"/>
      <c r="M197" s="343"/>
      <c r="N197" s="336"/>
      <c r="O197" s="1626"/>
      <c r="P197" s="1626"/>
      <c r="AH197" s="1633">
        <v>0</v>
      </c>
    </row>
    <row s="1637" customFormat="1" customHeight="1" ht="0.75" hidden="1">
      <c r="A198" s="1782"/>
      <c r="B198" s="1782"/>
      <c r="C198" s="371" t="s">
        <v>1171</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1164</v>
      </c>
      <c r="D200" s="2464"/>
      <c r="E200" s="2206"/>
      <c r="F200" s="2385"/>
      <c r="G200" s="2429"/>
      <c r="H200" s="1502"/>
      <c r="I200" s="653" t="s">
        <v>1163</v>
      </c>
      <c r="J200" s="573"/>
      <c r="K200" s="1502"/>
      <c r="L200" s="216"/>
      <c r="M200" s="343"/>
      <c r="N200" s="336"/>
      <c r="O200" s="1626"/>
      <c r="P200" s="1626"/>
      <c r="AH200" s="1633">
        <v>0</v>
      </c>
    </row>
    <row s="1637" customFormat="1" customHeight="1" ht="0.75" hidden="1">
      <c r="A201" s="1782"/>
      <c r="B201" s="1782"/>
      <c r="C201" s="371" t="s">
        <v>1171</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1164</v>
      </c>
      <c r="D203" s="2464"/>
      <c r="E203" s="2206"/>
      <c r="F203" s="2385"/>
      <c r="G203" s="2429"/>
      <c r="H203" s="1502"/>
      <c r="I203" s="653" t="s">
        <v>1163</v>
      </c>
      <c r="J203" s="573"/>
      <c r="K203" s="1502"/>
      <c r="L203" s="216"/>
      <c r="M203" s="343"/>
      <c r="N203" s="336"/>
      <c r="O203" s="1626"/>
      <c r="P203" s="1626"/>
      <c r="AH203" s="1633">
        <v>0</v>
      </c>
    </row>
    <row s="1637" customFormat="1" customHeight="1" ht="0.75" hidden="1">
      <c r="A204" s="1782"/>
      <c r="B204" s="1782"/>
      <c r="C204" s="371" t="s">
        <v>1171</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1164</v>
      </c>
      <c r="D206" s="2464"/>
      <c r="E206" s="2206"/>
      <c r="F206" s="2385"/>
      <c r="G206" s="2429"/>
      <c r="H206" s="1502"/>
      <c r="I206" s="653" t="s">
        <v>1163</v>
      </c>
      <c r="J206" s="573"/>
      <c r="K206" s="1502"/>
      <c r="L206" s="216"/>
      <c r="M206" s="343"/>
      <c r="N206" s="336"/>
      <c r="O206" s="1626"/>
      <c r="P206" s="1626"/>
      <c r="AH206" s="1633">
        <v>0</v>
      </c>
    </row>
    <row s="1637" customFormat="1" customHeight="1" ht="1.05">
      <c r="A207" s="1782"/>
      <c r="B207" s="1782"/>
      <c r="C207" s="371" t="s">
        <v>1171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1164</v>
      </c>
      <c r="D210" s="2464"/>
      <c r="E210" s="2206"/>
      <c r="F210" s="2385"/>
      <c r="G210" s="2429"/>
      <c r="H210" s="1502"/>
      <c r="I210" s="653" t="s">
        <v>1163</v>
      </c>
      <c r="J210" s="573"/>
      <c r="K210" s="1502"/>
      <c r="L210" s="216"/>
      <c r="M210" s="2172"/>
      <c r="N210" s="336"/>
      <c r="O210" s="1626"/>
      <c r="P210" s="1626"/>
      <c r="AH210" s="1633">
        <v>0</v>
      </c>
    </row>
    <row s="1637" customFormat="1" customHeight="1" ht="0.75" hidden="1">
      <c r="A211" s="1782"/>
      <c r="B211" s="1782"/>
      <c r="C211" s="371" t="s">
        <v>1171</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1164</v>
      </c>
      <c r="D213" s="2464"/>
      <c r="E213" s="2206"/>
      <c r="F213" s="2385"/>
      <c r="G213" s="2429"/>
      <c r="H213" s="1502"/>
      <c r="I213" s="653" t="s">
        <v>1163</v>
      </c>
      <c r="J213" s="573"/>
      <c r="K213" s="1502"/>
      <c r="L213" s="216"/>
      <c r="M213" s="1863"/>
      <c r="N213" s="336"/>
      <c r="O213" s="1626"/>
      <c r="P213" s="1626"/>
      <c r="AH213" s="1633">
        <v>0</v>
      </c>
    </row>
    <row s="1637" customFormat="1" customHeight="1" ht="0.75" hidden="1">
      <c r="A214" s="1782"/>
      <c r="B214" s="1782"/>
      <c r="C214" s="371" t="s">
        <v>1171</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1164</v>
      </c>
      <c r="D216" s="2464"/>
      <c r="E216" s="2206"/>
      <c r="F216" s="2385"/>
      <c r="G216" s="2429"/>
      <c r="H216" s="1502"/>
      <c r="I216" s="653" t="s">
        <v>1163</v>
      </c>
      <c r="J216" s="573"/>
      <c r="K216" s="1502"/>
      <c r="L216" s="216"/>
      <c r="M216" s="343"/>
      <c r="N216" s="336"/>
      <c r="O216" s="1626"/>
      <c r="P216" s="1626"/>
      <c r="AH216" s="1633">
        <v>0</v>
      </c>
    </row>
    <row s="1637" customFormat="1" customHeight="1" ht="0.75" hidden="1">
      <c r="A217" s="1782"/>
      <c r="B217" s="1782"/>
      <c r="C217" s="371" t="s">
        <v>1171</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1164</v>
      </c>
      <c r="D219" s="2464"/>
      <c r="E219" s="2206"/>
      <c r="F219" s="2385"/>
      <c r="G219" s="2429"/>
      <c r="H219" s="1502"/>
      <c r="I219" s="653" t="s">
        <v>1163</v>
      </c>
      <c r="J219" s="573"/>
      <c r="K219" s="1502"/>
      <c r="L219" s="216"/>
      <c r="M219" s="343"/>
      <c r="N219" s="336"/>
      <c r="O219" s="1626"/>
      <c r="P219" s="1626"/>
      <c r="AH219" s="1633">
        <v>0</v>
      </c>
    </row>
    <row s="1637" customFormat="1" customHeight="1" ht="0.75" hidden="1">
      <c r="A220" s="1782"/>
      <c r="B220" s="1782"/>
      <c r="C220" s="371" t="s">
        <v>1171</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1164</v>
      </c>
      <c r="D222" s="2464"/>
      <c r="E222" s="2206"/>
      <c r="F222" s="2385"/>
      <c r="G222" s="2429"/>
      <c r="H222" s="1502"/>
      <c r="I222" s="653" t="s">
        <v>1163</v>
      </c>
      <c r="J222" s="573"/>
      <c r="K222" s="1502"/>
      <c r="L222" s="216"/>
      <c r="M222" s="343"/>
      <c r="N222" s="336"/>
      <c r="O222" s="1626"/>
      <c r="P222" s="1626"/>
      <c r="AH222" s="1633">
        <v>0</v>
      </c>
    </row>
    <row s="1637" customFormat="1" customHeight="1" ht="0.75" hidden="1">
      <c r="A223" s="1782"/>
      <c r="B223" s="1782"/>
      <c r="C223" s="371" t="s">
        <v>1171</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1164</v>
      </c>
      <c r="D225" s="2464"/>
      <c r="E225" s="2206"/>
      <c r="F225" s="2385"/>
      <c r="G225" s="2429"/>
      <c r="H225" s="1502"/>
      <c r="I225" s="653" t="s">
        <v>1163</v>
      </c>
      <c r="J225" s="573"/>
      <c r="K225" s="1502"/>
      <c r="L225" s="216"/>
      <c r="M225" s="343"/>
      <c r="N225" s="336"/>
      <c r="O225" s="1626"/>
      <c r="P225" s="1626"/>
      <c r="AH225" s="1633">
        <v>0</v>
      </c>
    </row>
    <row s="1637" customFormat="1" customHeight="1" ht="0.75" hidden="1">
      <c r="A226" s="1782"/>
      <c r="B226" s="1782"/>
      <c r="C226" s="371" t="s">
        <v>1171</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1164</v>
      </c>
      <c r="D228" s="2464"/>
      <c r="E228" s="2206"/>
      <c r="F228" s="2385"/>
      <c r="G228" s="2429"/>
      <c r="H228" s="1502"/>
      <c r="I228" s="653" t="s">
        <v>1163</v>
      </c>
      <c r="J228" s="573"/>
      <c r="K228" s="1502"/>
      <c r="L228" s="216"/>
      <c r="M228" s="343"/>
      <c r="N228" s="336"/>
      <c r="O228" s="1626"/>
      <c r="P228" s="1626"/>
      <c r="AH228" s="1633">
        <v>0</v>
      </c>
    </row>
    <row s="1637" customFormat="1" customHeight="1" ht="0.75" hidden="1">
      <c r="A229" s="1782"/>
      <c r="B229" s="1782"/>
      <c r="C229" s="371" t="s">
        <v>1171</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1164</v>
      </c>
      <c r="D231" s="2464"/>
      <c r="E231" s="2206"/>
      <c r="F231" s="2385"/>
      <c r="G231" s="2429"/>
      <c r="H231" s="1502"/>
      <c r="I231" s="653" t="s">
        <v>1163</v>
      </c>
      <c r="J231" s="573"/>
      <c r="K231" s="1502"/>
      <c r="L231" s="216"/>
      <c r="M231" s="343"/>
      <c r="N231" s="336"/>
      <c r="O231" s="1626"/>
      <c r="P231" s="1626"/>
      <c r="AH231" s="1633">
        <v>0</v>
      </c>
    </row>
    <row s="1637" customFormat="1" customHeight="1" ht="0.75" hidden="1">
      <c r="A232" s="1782"/>
      <c r="B232" s="1782"/>
      <c r="C232" s="371" t="s">
        <v>1171</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(технологическое присоединение) объекта капитального строительства "Застройка жилыми домами квартала между ул. Шолом-Алейхема-Ленина-Димитрова в г. Биробиджане. Многоквартирный жилой дом № 3", расположенного по адресу: ЕАО, г.Биробиджан, земельный участок с кадастровым номером 79:01:0300004:1642, с тепловой нагрузкой 0,527 Гкал/час к системе теплоснабжения АО "ДГК" в индивидуальном порядке</v>
      </c>
      <c r="H233" s="1991"/>
      <c r="I233" s="1741"/>
      <c r="J233" s="1775"/>
      <c r="K233" s="1780"/>
      <c r="L233" s="1991" t="s">
        <v>312</v>
      </c>
      <c r="M233" s="343"/>
      <c r="N233" s="336"/>
      <c r="O233" s="1626"/>
      <c r="P233" s="1626"/>
      <c r="AH233" s="1633">
        <v>0</v>
      </c>
    </row>
    <row s="1637" customFormat="1" customHeight="1" ht="18.75" hidden="1">
      <c r="A234" s="1782"/>
      <c r="B234" s="1782"/>
      <c r="C234" s="371" t="s">
        <v>1164</v>
      </c>
      <c r="D234" s="2464"/>
      <c r="E234" s="2206"/>
      <c r="F234" s="2385"/>
      <c r="G234" s="2429"/>
      <c r="H234" s="1502"/>
      <c r="I234" s="653" t="s">
        <v>1163</v>
      </c>
      <c r="J234" s="573"/>
      <c r="K234" s="1502"/>
      <c r="L234" s="216"/>
      <c r="M234" s="343"/>
      <c r="N234" s="336"/>
      <c r="O234" s="1626"/>
      <c r="P234" s="1626"/>
      <c r="AH234" s="1633">
        <v>0</v>
      </c>
    </row>
    <row s="1637" customFormat="1" customHeight="1" ht="0.75" hidden="1">
      <c r="A235" s="1782"/>
      <c r="B235" s="1782"/>
      <c r="C235" s="371" t="s">
        <v>1171</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1164</v>
      </c>
      <c r="D237" s="2464"/>
      <c r="E237" s="2206"/>
      <c r="F237" s="2385"/>
      <c r="G237" s="2429"/>
      <c r="H237" s="1502"/>
      <c r="I237" s="653" t="s">
        <v>1163</v>
      </c>
      <c r="J237" s="573"/>
      <c r="K237" s="1502"/>
      <c r="L237" s="216"/>
      <c r="M237" s="343"/>
      <c r="N237" s="336"/>
      <c r="O237" s="1626"/>
      <c r="P237" s="1626"/>
      <c r="AH237" s="1633">
        <v>0</v>
      </c>
    </row>
    <row s="1637" customFormat="1" customHeight="1" ht="0.75" hidden="1">
      <c r="A238" s="1782"/>
      <c r="B238" s="1782"/>
      <c r="C238" s="371" t="s">
        <v>1171</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1164</v>
      </c>
      <c r="D240" s="2464"/>
      <c r="E240" s="2206"/>
      <c r="F240" s="2385"/>
      <c r="G240" s="2429"/>
      <c r="H240" s="1502"/>
      <c r="I240" s="653" t="s">
        <v>1163</v>
      </c>
      <c r="J240" s="573"/>
      <c r="K240" s="1502"/>
      <c r="L240" s="216"/>
      <c r="M240" s="343"/>
      <c r="N240" s="336"/>
      <c r="O240" s="1626"/>
      <c r="P240" s="1626"/>
      <c r="AH240" s="1633">
        <v>0</v>
      </c>
    </row>
    <row s="1637" customFormat="1" customHeight="1" ht="0.75" hidden="1">
      <c r="A241" s="1782"/>
      <c r="B241" s="1782"/>
      <c r="C241" s="371" t="s">
        <v>1171</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1164</v>
      </c>
      <c r="D243" s="2464"/>
      <c r="E243" s="2206"/>
      <c r="F243" s="2385"/>
      <c r="G243" s="2429"/>
      <c r="H243" s="1502"/>
      <c r="I243" s="653" t="s">
        <v>1163</v>
      </c>
      <c r="J243" s="573"/>
      <c r="K243" s="1502"/>
      <c r="L243" s="216"/>
      <c r="M243" s="343"/>
      <c r="N243" s="336"/>
      <c r="O243" s="1626"/>
      <c r="P243" s="1626"/>
      <c r="AH243" s="1633">
        <v>0</v>
      </c>
    </row>
    <row s="1637" customFormat="1" customHeight="1" ht="0.75" hidden="1">
      <c r="A244" s="1782"/>
      <c r="B244" s="1782"/>
      <c r="C244" s="371" t="s">
        <v>1171</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1164</v>
      </c>
      <c r="D246" s="2464"/>
      <c r="E246" s="2206"/>
      <c r="F246" s="2385"/>
      <c r="G246" s="2429"/>
      <c r="H246" s="1502"/>
      <c r="I246" s="653" t="s">
        <v>1163</v>
      </c>
      <c r="J246" s="573"/>
      <c r="K246" s="1502"/>
      <c r="L246" s="216"/>
      <c r="M246" s="343"/>
      <c r="N246" s="336"/>
      <c r="O246" s="1626"/>
      <c r="P246" s="1626"/>
      <c r="AH246" s="1633">
        <v>0</v>
      </c>
    </row>
    <row s="1637" customFormat="1" customHeight="1" ht="0.75" hidden="1">
      <c r="A247" s="1782"/>
      <c r="B247" s="1782"/>
      <c r="C247" s="371" t="s">
        <v>1171</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1164</v>
      </c>
      <c r="D249" s="2464"/>
      <c r="E249" s="2206"/>
      <c r="F249" s="2385"/>
      <c r="G249" s="2429"/>
      <c r="H249" s="1502"/>
      <c r="I249" s="653" t="s">
        <v>1163</v>
      </c>
      <c r="J249" s="573"/>
      <c r="K249" s="1502"/>
      <c r="L249" s="216"/>
      <c r="M249" s="343"/>
      <c r="N249" s="336"/>
      <c r="O249" s="1626"/>
      <c r="P249" s="1626"/>
      <c r="AH249" s="1633">
        <v>0</v>
      </c>
    </row>
    <row s="1637" customFormat="1" customHeight="1" ht="0.75" hidden="1">
      <c r="A250" s="1782"/>
      <c r="B250" s="1782"/>
      <c r="C250" s="371" t="s">
        <v>1171</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1164</v>
      </c>
      <c r="D252" s="2464"/>
      <c r="E252" s="2206"/>
      <c r="F252" s="2385"/>
      <c r="G252" s="2429"/>
      <c r="H252" s="1502"/>
      <c r="I252" s="653" t="s">
        <v>1163</v>
      </c>
      <c r="J252" s="573"/>
      <c r="K252" s="1502"/>
      <c r="L252" s="216"/>
      <c r="M252" s="343"/>
      <c r="N252" s="336"/>
      <c r="O252" s="1626"/>
      <c r="P252" s="1626"/>
      <c r="AH252" s="1633">
        <v>0</v>
      </c>
    </row>
    <row s="1637" customFormat="1" customHeight="1" ht="0.75" hidden="1">
      <c r="A253" s="1782"/>
      <c r="B253" s="1782"/>
      <c r="C253" s="371" t="s">
        <v>1171</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1164</v>
      </c>
      <c r="D255" s="2464"/>
      <c r="E255" s="2206"/>
      <c r="F255" s="2385"/>
      <c r="G255" s="2429"/>
      <c r="H255" s="1502"/>
      <c r="I255" s="653" t="s">
        <v>1163</v>
      </c>
      <c r="J255" s="573"/>
      <c r="K255" s="1502"/>
      <c r="L255" s="216"/>
      <c r="M255" s="343"/>
      <c r="N255" s="336"/>
      <c r="O255" s="1626"/>
      <c r="P255" s="1626"/>
      <c r="AH255" s="1633">
        <v>0</v>
      </c>
    </row>
    <row s="1637" customFormat="1" customHeight="1" ht="0.75" hidden="1">
      <c r="A256" s="1782"/>
      <c r="B256" s="1782"/>
      <c r="C256" s="371" t="s">
        <v>1171</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1164</v>
      </c>
      <c r="D258" s="2464"/>
      <c r="E258" s="2206"/>
      <c r="F258" s="2385"/>
      <c r="G258" s="2429"/>
      <c r="H258" s="1502"/>
      <c r="I258" s="653" t="s">
        <v>1163</v>
      </c>
      <c r="J258" s="573"/>
      <c r="K258" s="1502"/>
      <c r="L258" s="216"/>
      <c r="M258" s="343"/>
      <c r="N258" s="336"/>
      <c r="O258" s="1626"/>
      <c r="P258" s="1626"/>
      <c r="AH258" s="1633">
        <v>0</v>
      </c>
    </row>
    <row s="1637" customFormat="1" customHeight="1" ht="0.75" hidden="1">
      <c r="A259" s="1782"/>
      <c r="B259" s="1782"/>
      <c r="C259" s="371" t="s">
        <v>1171</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1164</v>
      </c>
      <c r="D261" s="2464"/>
      <c r="E261" s="2206"/>
      <c r="F261" s="2385"/>
      <c r="G261" s="2429"/>
      <c r="H261" s="1502"/>
      <c r="I261" s="653" t="s">
        <v>1163</v>
      </c>
      <c r="J261" s="573"/>
      <c r="K261" s="1502"/>
      <c r="L261" s="216"/>
      <c r="M261" s="343"/>
      <c r="N261" s="336"/>
      <c r="O261" s="1626"/>
      <c r="P261" s="1626"/>
      <c r="AH261" s="1633">
        <v>0</v>
      </c>
    </row>
    <row s="1637" customFormat="1" customHeight="1" ht="0.75" hidden="1">
      <c r="A262" s="1782"/>
      <c r="B262" s="1782"/>
      <c r="C262" s="371" t="s">
        <v>1171</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1164</v>
      </c>
      <c r="D264" s="2464"/>
      <c r="E264" s="2206"/>
      <c r="F264" s="2385"/>
      <c r="G264" s="2429"/>
      <c r="H264" s="1502"/>
      <c r="I264" s="653" t="s">
        <v>1163</v>
      </c>
      <c r="J264" s="573"/>
      <c r="K264" s="1502"/>
      <c r="L264" s="216"/>
      <c r="M264" s="343"/>
      <c r="N264" s="336"/>
      <c r="O264" s="1626"/>
      <c r="P264" s="1626"/>
      <c r="AH264" s="1633">
        <v>0</v>
      </c>
    </row>
    <row s="1637" customFormat="1" customHeight="1" ht="0.75" hidden="1">
      <c r="A265" s="1782"/>
      <c r="B265" s="1782"/>
      <c r="C265" s="371" t="s">
        <v>1171</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1164</v>
      </c>
      <c r="D267" s="2464"/>
      <c r="E267" s="2206"/>
      <c r="F267" s="2385"/>
      <c r="G267" s="2429"/>
      <c r="H267" s="1502"/>
      <c r="I267" s="653" t="s">
        <v>1163</v>
      </c>
      <c r="J267" s="573"/>
      <c r="K267" s="1502"/>
      <c r="L267" s="216"/>
      <c r="M267" s="343"/>
      <c r="N267" s="336"/>
      <c r="O267" s="1626"/>
      <c r="P267" s="1626"/>
      <c r="AH267" s="1633">
        <v>0</v>
      </c>
    </row>
    <row s="1637" customFormat="1" customHeight="1" ht="1.05">
      <c r="A268" s="1782"/>
      <c r="B268" s="1782"/>
      <c r="C268" s="371" t="s">
        <v>1171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1164</v>
      </c>
      <c r="D271" s="2464"/>
      <c r="E271" s="2206"/>
      <c r="F271" s="2385"/>
      <c r="G271" s="2429"/>
      <c r="H271" s="1502"/>
      <c r="I271" s="653" t="s">
        <v>1163</v>
      </c>
      <c r="J271" s="573"/>
      <c r="K271" s="1502"/>
      <c r="L271" s="216"/>
      <c r="M271" s="2172"/>
      <c r="N271" s="336"/>
      <c r="O271" s="1626"/>
      <c r="P271" s="1626"/>
      <c r="AH271" s="1633">
        <v>0</v>
      </c>
    </row>
    <row s="1637" customFormat="1" customHeight="1" ht="0.75" hidden="1">
      <c r="A272" s="1782"/>
      <c r="B272" s="1782"/>
      <c r="C272" s="371" t="s">
        <v>1171</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1164</v>
      </c>
      <c r="D274" s="2464"/>
      <c r="E274" s="2206"/>
      <c r="F274" s="2385"/>
      <c r="G274" s="2429"/>
      <c r="H274" s="1502"/>
      <c r="I274" s="653" t="s">
        <v>1163</v>
      </c>
      <c r="J274" s="573"/>
      <c r="K274" s="1502"/>
      <c r="L274" s="216"/>
      <c r="M274" s="1863"/>
      <c r="N274" s="336"/>
      <c r="O274" s="1626"/>
      <c r="P274" s="1626"/>
      <c r="AH274" s="1633">
        <v>0</v>
      </c>
    </row>
    <row s="1637" customFormat="1" customHeight="1" ht="0.75" hidden="1">
      <c r="A275" s="1782"/>
      <c r="B275" s="1782"/>
      <c r="C275" s="371" t="s">
        <v>1171</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1164</v>
      </c>
      <c r="D277" s="2464"/>
      <c r="E277" s="2206"/>
      <c r="F277" s="2385"/>
      <c r="G277" s="2429"/>
      <c r="H277" s="1502"/>
      <c r="I277" s="653" t="s">
        <v>1163</v>
      </c>
      <c r="J277" s="573"/>
      <c r="K277" s="1502"/>
      <c r="L277" s="216"/>
      <c r="M277" s="343"/>
      <c r="N277" s="336"/>
      <c r="O277" s="1626"/>
      <c r="P277" s="1626"/>
      <c r="AH277" s="1633">
        <v>0</v>
      </c>
    </row>
    <row s="1637" customFormat="1" customHeight="1" ht="0.75" hidden="1">
      <c r="A278" s="1782"/>
      <c r="B278" s="1782"/>
      <c r="C278" s="371" t="s">
        <v>1171</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1164</v>
      </c>
      <c r="D280" s="2464"/>
      <c r="E280" s="2206"/>
      <c r="F280" s="2385"/>
      <c r="G280" s="2429"/>
      <c r="H280" s="1502"/>
      <c r="I280" s="653" t="s">
        <v>1163</v>
      </c>
      <c r="J280" s="573"/>
      <c r="K280" s="1502"/>
      <c r="L280" s="216"/>
      <c r="M280" s="343"/>
      <c r="N280" s="336"/>
      <c r="O280" s="1626"/>
      <c r="P280" s="1626"/>
      <c r="AH280" s="1633">
        <v>0</v>
      </c>
    </row>
    <row s="1637" customFormat="1" customHeight="1" ht="0.75" hidden="1">
      <c r="A281" s="1782"/>
      <c r="B281" s="1782"/>
      <c r="C281" s="371" t="s">
        <v>1171</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1164</v>
      </c>
      <c r="D283" s="2464"/>
      <c r="E283" s="2206"/>
      <c r="F283" s="2385"/>
      <c r="G283" s="2429"/>
      <c r="H283" s="1502"/>
      <c r="I283" s="653" t="s">
        <v>1163</v>
      </c>
      <c r="J283" s="573"/>
      <c r="K283" s="1502"/>
      <c r="L283" s="216"/>
      <c r="M283" s="343"/>
      <c r="N283" s="336"/>
      <c r="O283" s="1626"/>
      <c r="P283" s="1626"/>
      <c r="AH283" s="1633">
        <v>0</v>
      </c>
    </row>
    <row s="1637" customFormat="1" customHeight="1" ht="0.75" hidden="1">
      <c r="A284" s="1782"/>
      <c r="B284" s="1782"/>
      <c r="C284" s="371" t="s">
        <v>1171</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1164</v>
      </c>
      <c r="D286" s="2464"/>
      <c r="E286" s="2206"/>
      <c r="F286" s="2385"/>
      <c r="G286" s="2429"/>
      <c r="H286" s="1502"/>
      <c r="I286" s="653" t="s">
        <v>1163</v>
      </c>
      <c r="J286" s="573"/>
      <c r="K286" s="1502"/>
      <c r="L286" s="216"/>
      <c r="M286" s="343"/>
      <c r="N286" s="336"/>
      <c r="O286" s="1626"/>
      <c r="P286" s="1626"/>
      <c r="AH286" s="1633">
        <v>0</v>
      </c>
    </row>
    <row s="1637" customFormat="1" customHeight="1" ht="0.75" hidden="1">
      <c r="A287" s="1782"/>
      <c r="B287" s="1782"/>
      <c r="C287" s="371" t="s">
        <v>1171</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1164</v>
      </c>
      <c r="D289" s="2464"/>
      <c r="E289" s="2206"/>
      <c r="F289" s="2385"/>
      <c r="G289" s="2429"/>
      <c r="H289" s="1502"/>
      <c r="I289" s="653" t="s">
        <v>1163</v>
      </c>
      <c r="J289" s="573"/>
      <c r="K289" s="1502"/>
      <c r="L289" s="216"/>
      <c r="M289" s="343"/>
      <c r="N289" s="336"/>
      <c r="O289" s="1626"/>
      <c r="P289" s="1626"/>
      <c r="AH289" s="1633">
        <v>0</v>
      </c>
    </row>
    <row s="1637" customFormat="1" customHeight="1" ht="0.75" hidden="1">
      <c r="A290" s="1782"/>
      <c r="B290" s="1782"/>
      <c r="C290" s="371" t="s">
        <v>1171</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1164</v>
      </c>
      <c r="D292" s="2464"/>
      <c r="E292" s="2206"/>
      <c r="F292" s="2385"/>
      <c r="G292" s="2429"/>
      <c r="H292" s="1502"/>
      <c r="I292" s="653" t="s">
        <v>1163</v>
      </c>
      <c r="J292" s="573"/>
      <c r="K292" s="1502"/>
      <c r="L292" s="216"/>
      <c r="M292" s="343"/>
      <c r="N292" s="336"/>
      <c r="O292" s="1626"/>
      <c r="P292" s="1626"/>
      <c r="AH292" s="1633">
        <v>0</v>
      </c>
    </row>
    <row s="1637" customFormat="1" customHeight="1" ht="0.75" hidden="1">
      <c r="A293" s="1782"/>
      <c r="B293" s="1782"/>
      <c r="C293" s="371" t="s">
        <v>1171</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(технологическое присоединение) объекта капитального строительства "Застройка жилыми домами квартала между ул. Шолом-Алейхема-Ленина-Димитрова в г. Биробиджане. Многоквартирный жилой дом № 3", расположенного по адресу: ЕАО, г.Биробиджан, земельный участок с кадастровым номером 79:01:0300004:1642, с тепловой нагрузкой 0,527 Гкал/час к системе теплоснабжения АО "ДГК" в индивидуальном порядке</v>
      </c>
      <c r="H294" s="1991"/>
      <c r="I294" s="1741"/>
      <c r="J294" s="1775"/>
      <c r="K294" s="1780"/>
      <c r="L294" s="1991" t="s">
        <v>312</v>
      </c>
      <c r="M294" s="343"/>
      <c r="N294" s="336"/>
      <c r="O294" s="1626"/>
      <c r="P294" s="1626"/>
      <c r="AH294" s="1633">
        <v>0</v>
      </c>
    </row>
    <row s="1637" customFormat="1" customHeight="1" ht="18.75" hidden="1">
      <c r="A295" s="1782"/>
      <c r="B295" s="1782"/>
      <c r="C295" s="371" t="s">
        <v>1164</v>
      </c>
      <c r="D295" s="2464"/>
      <c r="E295" s="2206"/>
      <c r="F295" s="2385"/>
      <c r="G295" s="2429"/>
      <c r="H295" s="1502"/>
      <c r="I295" s="653" t="s">
        <v>1163</v>
      </c>
      <c r="J295" s="573"/>
      <c r="K295" s="1502"/>
      <c r="L295" s="216"/>
      <c r="M295" s="343"/>
      <c r="N295" s="336"/>
      <c r="O295" s="1626"/>
      <c r="P295" s="1626"/>
      <c r="AH295" s="1633">
        <v>0</v>
      </c>
    </row>
    <row s="1637" customFormat="1" customHeight="1" ht="0.75" hidden="1">
      <c r="A296" s="1782"/>
      <c r="B296" s="1782"/>
      <c r="C296" s="371" t="s">
        <v>1171</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1164</v>
      </c>
      <c r="D298" s="2464"/>
      <c r="E298" s="2206"/>
      <c r="F298" s="2385"/>
      <c r="G298" s="2429"/>
      <c r="H298" s="1502"/>
      <c r="I298" s="653" t="s">
        <v>1163</v>
      </c>
      <c r="J298" s="573"/>
      <c r="K298" s="1502"/>
      <c r="L298" s="216"/>
      <c r="M298" s="343"/>
      <c r="N298" s="336"/>
      <c r="O298" s="1626"/>
      <c r="P298" s="1626"/>
      <c r="AH298" s="1633">
        <v>0</v>
      </c>
    </row>
    <row s="1637" customFormat="1" customHeight="1" ht="0.75" hidden="1">
      <c r="A299" s="1782"/>
      <c r="B299" s="1782"/>
      <c r="C299" s="371" t="s">
        <v>1171</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1164</v>
      </c>
      <c r="D301" s="2464"/>
      <c r="E301" s="2206"/>
      <c r="F301" s="2385"/>
      <c r="G301" s="2429"/>
      <c r="H301" s="1502"/>
      <c r="I301" s="653" t="s">
        <v>1163</v>
      </c>
      <c r="J301" s="573"/>
      <c r="K301" s="1502"/>
      <c r="L301" s="216"/>
      <c r="M301" s="343"/>
      <c r="N301" s="336"/>
      <c r="O301" s="1626"/>
      <c r="P301" s="1626"/>
      <c r="AH301" s="1633">
        <v>0</v>
      </c>
    </row>
    <row s="1637" customFormat="1" customHeight="1" ht="0.75" hidden="1">
      <c r="A302" s="1782"/>
      <c r="B302" s="1782"/>
      <c r="C302" s="371" t="s">
        <v>1171</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1164</v>
      </c>
      <c r="D304" s="2464"/>
      <c r="E304" s="2206"/>
      <c r="F304" s="2385"/>
      <c r="G304" s="2429"/>
      <c r="H304" s="1502"/>
      <c r="I304" s="653" t="s">
        <v>1163</v>
      </c>
      <c r="J304" s="573"/>
      <c r="K304" s="1502"/>
      <c r="L304" s="216"/>
      <c r="M304" s="343"/>
      <c r="N304" s="336"/>
      <c r="O304" s="1626"/>
      <c r="P304" s="1626"/>
      <c r="AH304" s="1633">
        <v>0</v>
      </c>
    </row>
    <row s="1637" customFormat="1" customHeight="1" ht="0.75" hidden="1">
      <c r="A305" s="1782"/>
      <c r="B305" s="1782"/>
      <c r="C305" s="371" t="s">
        <v>1171</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1164</v>
      </c>
      <c r="D307" s="2464"/>
      <c r="E307" s="2206"/>
      <c r="F307" s="2385"/>
      <c r="G307" s="2429"/>
      <c r="H307" s="1502"/>
      <c r="I307" s="653" t="s">
        <v>1163</v>
      </c>
      <c r="J307" s="573"/>
      <c r="K307" s="1502"/>
      <c r="L307" s="216"/>
      <c r="M307" s="343"/>
      <c r="N307" s="336"/>
      <c r="O307" s="1626"/>
      <c r="P307" s="1626"/>
      <c r="AH307" s="1633">
        <v>0</v>
      </c>
    </row>
    <row s="1637" customFormat="1" customHeight="1" ht="0.75" hidden="1">
      <c r="A308" s="1782"/>
      <c r="B308" s="1782"/>
      <c r="C308" s="371" t="s">
        <v>1171</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1164</v>
      </c>
      <c r="D310" s="2464"/>
      <c r="E310" s="2206"/>
      <c r="F310" s="2385"/>
      <c r="G310" s="2429"/>
      <c r="H310" s="1502"/>
      <c r="I310" s="653" t="s">
        <v>1163</v>
      </c>
      <c r="J310" s="573"/>
      <c r="K310" s="1502"/>
      <c r="L310" s="216"/>
      <c r="M310" s="343"/>
      <c r="N310" s="336"/>
      <c r="O310" s="1626"/>
      <c r="P310" s="1626"/>
      <c r="AH310" s="1633">
        <v>0</v>
      </c>
    </row>
    <row s="1637" customFormat="1" customHeight="1" ht="0.75" hidden="1">
      <c r="A311" s="1782"/>
      <c r="B311" s="1782"/>
      <c r="C311" s="371" t="s">
        <v>1171</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1164</v>
      </c>
      <c r="D313" s="2464"/>
      <c r="E313" s="2206"/>
      <c r="F313" s="2385"/>
      <c r="G313" s="2429"/>
      <c r="H313" s="1502"/>
      <c r="I313" s="653" t="s">
        <v>1163</v>
      </c>
      <c r="J313" s="573"/>
      <c r="K313" s="1502"/>
      <c r="L313" s="216"/>
      <c r="M313" s="343"/>
      <c r="N313" s="336"/>
      <c r="O313" s="1626"/>
      <c r="P313" s="1626"/>
      <c r="AH313" s="1633">
        <v>0</v>
      </c>
    </row>
    <row s="1637" customFormat="1" customHeight="1" ht="0.75" hidden="1">
      <c r="A314" s="1782"/>
      <c r="B314" s="1782"/>
      <c r="C314" s="371" t="s">
        <v>1171</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1164</v>
      </c>
      <c r="D316" s="2464"/>
      <c r="E316" s="2206"/>
      <c r="F316" s="2385"/>
      <c r="G316" s="2429"/>
      <c r="H316" s="1502"/>
      <c r="I316" s="653" t="s">
        <v>1163</v>
      </c>
      <c r="J316" s="573"/>
      <c r="K316" s="1502"/>
      <c r="L316" s="216"/>
      <c r="M316" s="343"/>
      <c r="N316" s="336"/>
      <c r="O316" s="1626"/>
      <c r="P316" s="1626"/>
      <c r="AH316" s="1633">
        <v>0</v>
      </c>
    </row>
    <row s="1637" customFormat="1" customHeight="1" ht="0.75" hidden="1">
      <c r="A317" s="1782"/>
      <c r="B317" s="1782"/>
      <c r="C317" s="371" t="s">
        <v>1171</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1164</v>
      </c>
      <c r="D319" s="2464"/>
      <c r="E319" s="2206"/>
      <c r="F319" s="2385"/>
      <c r="G319" s="2429"/>
      <c r="H319" s="1502"/>
      <c r="I319" s="653" t="s">
        <v>1163</v>
      </c>
      <c r="J319" s="573"/>
      <c r="K319" s="1502"/>
      <c r="L319" s="216"/>
      <c r="M319" s="343"/>
      <c r="N319" s="336"/>
      <c r="O319" s="1626"/>
      <c r="P319" s="1626"/>
      <c r="AH319" s="1633">
        <v>0</v>
      </c>
    </row>
    <row s="1637" customFormat="1" customHeight="1" ht="0.75" hidden="1">
      <c r="A320" s="1782"/>
      <c r="B320" s="1782"/>
      <c r="C320" s="371" t="s">
        <v>1171</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1164</v>
      </c>
      <c r="D322" s="2464"/>
      <c r="E322" s="2206"/>
      <c r="F322" s="2385"/>
      <c r="G322" s="2429"/>
      <c r="H322" s="1502"/>
      <c r="I322" s="653" t="s">
        <v>1163</v>
      </c>
      <c r="J322" s="573"/>
      <c r="K322" s="1502"/>
      <c r="L322" s="216"/>
      <c r="M322" s="343"/>
      <c r="N322" s="336"/>
      <c r="O322" s="1626"/>
      <c r="P322" s="1626"/>
      <c r="AH322" s="1633">
        <v>0</v>
      </c>
    </row>
    <row s="1637" customFormat="1" customHeight="1" ht="0.75" hidden="1">
      <c r="A323" s="1782"/>
      <c r="B323" s="1782"/>
      <c r="C323" s="371" t="s">
        <v>1171</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1164</v>
      </c>
      <c r="D325" s="2464"/>
      <c r="E325" s="2206"/>
      <c r="F325" s="2385"/>
      <c r="G325" s="2429"/>
      <c r="H325" s="1502"/>
      <c r="I325" s="653" t="s">
        <v>1163</v>
      </c>
      <c r="J325" s="573"/>
      <c r="K325" s="1502"/>
      <c r="L325" s="216"/>
      <c r="M325" s="343"/>
      <c r="N325" s="336"/>
      <c r="O325" s="1626"/>
      <c r="P325" s="1626"/>
      <c r="AH325" s="1633">
        <v>0</v>
      </c>
    </row>
    <row s="1637" customFormat="1" customHeight="1" ht="0.75" hidden="1">
      <c r="A326" s="1782"/>
      <c r="B326" s="1782"/>
      <c r="C326" s="371" t="s">
        <v>1171</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1164</v>
      </c>
      <c r="D328" s="2464"/>
      <c r="E328" s="2206"/>
      <c r="F328" s="2385"/>
      <c r="G328" s="2429"/>
      <c r="H328" s="1502"/>
      <c r="I328" s="653" t="s">
        <v>1163</v>
      </c>
      <c r="J328" s="573"/>
      <c r="K328" s="1502"/>
      <c r="L328" s="216"/>
      <c r="M328" s="343"/>
      <c r="N328" s="336"/>
      <c r="O328" s="1626"/>
      <c r="P328" s="1626"/>
      <c r="AH328" s="1633">
        <v>0</v>
      </c>
    </row>
    <row s="1637" customFormat="1" customHeight="1" ht="1.05">
      <c r="A329" s="1782"/>
      <c r="B329" s="1782"/>
      <c r="C329" s="371" t="s">
        <v>1171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7BFBB-17B4-4DA4-2C52-50EACFDAB3E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 СП "Биробиджанская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90</v>
      </c>
      <c r="E9" s="110" t="s">
        <v>308</v>
      </c>
      <c r="F9" s="110" t="s">
        <v>309</v>
      </c>
      <c r="G9" s="110" t="s">
        <v>396</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1172</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F792B-51A8-5B9F-5F98-CD258E6BC765}" mc:Ignorable="x14ac xr xr2 xr3">
  <sheetPr>
    <tabColor rgb="FFCCCCFF"/>
  </sheetPr>
  <dimension ref="A1:AR146"/>
  <sheetViews>
    <sheetView showGridLines="0" zoomScale="90" workbookViewId="0">
      <pane xSplit="6" ySplit="12" topLeftCell="M52" activePane="bottomRight" state="frozen"/>
      <selection pane="bottomLeft" activeCell="A13" sqref="A13"/>
      <selection pane="topRight" activeCell="G1" sqref="G1"/>
      <selection pane="bottomRight" activeCell="E77" sqref="E77:W7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"Биробиджанская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123</v>
      </c>
      <c r="F9" s="2105"/>
      <c r="G9" s="2129" t="s">
        <v>107</v>
      </c>
      <c r="H9" s="2129" t="s">
        <v>90</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91</v>
      </c>
      <c r="F10" s="1286" t="s">
        <v>129</v>
      </c>
      <c r="G10" s="2129"/>
      <c r="H10" s="2129"/>
      <c r="I10" s="2129"/>
      <c r="J10" s="2129"/>
      <c r="K10" s="112" t="s">
        <v>110</v>
      </c>
      <c r="L10" s="2129" t="s">
        <v>90</v>
      </c>
      <c r="M10" s="2129"/>
      <c r="N10" s="112" t="s">
        <v>130</v>
      </c>
      <c r="O10" s="112" t="s">
        <v>110</v>
      </c>
      <c r="P10" s="2129" t="s">
        <v>90</v>
      </c>
      <c r="Q10" s="2129"/>
      <c r="R10" s="112" t="s">
        <v>130</v>
      </c>
      <c r="S10" s="285" t="s">
        <v>110</v>
      </c>
      <c r="T10" s="2129" t="s">
        <v>90</v>
      </c>
      <c r="U10" s="2129"/>
      <c r="V10" s="285" t="s">
        <v>91</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111</v>
      </c>
      <c r="E11" s="1251" t="s">
        <v>112</v>
      </c>
      <c r="F11" s="1251"/>
      <c r="G11" s="1251" t="s">
        <v>92</v>
      </c>
      <c r="H11" s="2158" t="s">
        <v>113</v>
      </c>
      <c r="I11" s="2158"/>
      <c r="J11" s="1251" t="s">
        <v>94</v>
      </c>
      <c r="K11" s="1251" t="s">
        <v>95</v>
      </c>
      <c r="L11" s="2158" t="s">
        <v>101</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203</v>
      </c>
      <c r="F58" s="2147" t="s">
        <v>63</v>
      </c>
      <c r="G58" s="2632" t="str">
        <f>INDEX(VD_NAME_LIST,MATCH("4190072",VD_ID_LIST,0))</f>
        <v>Подключение (технологическое присоединение) к системе теплоснабжения</v>
      </c>
      <c r="H58" s="2555"/>
      <c r="I58" s="2555">
        <v>1</v>
      </c>
      <c r="J58" s="2503" t="s">
        <v>204</v>
      </c>
      <c r="K58" s="2187" t="s">
        <v>19</v>
      </c>
      <c r="L58" s="2110"/>
      <c r="M58" s="2110" t="s">
        <v>111</v>
      </c>
      <c r="N58" s="440" t="s">
        <v>28</v>
      </c>
      <c r="O58" s="2187" t="s">
        <v>19</v>
      </c>
      <c r="P58" s="2110"/>
      <c r="Q58" s="2110" t="s">
        <v>111</v>
      </c>
      <c r="R58" s="2633" t="s">
        <v>28</v>
      </c>
      <c r="S58" s="2109" t="s">
        <v>63</v>
      </c>
      <c r="T58" s="2110"/>
      <c r="U58" s="2110" t="s">
        <v>111</v>
      </c>
      <c r="V58" s="2573" t="s">
        <v>205</v>
      </c>
      <c r="W58" s="2503"/>
      <c r="X58" s="1269"/>
      <c r="Y58" s="1269"/>
      <c r="Z58" s="1269"/>
      <c r="AA58" s="1269"/>
      <c r="AB58" s="1269" t="s">
        <v>206</v>
      </c>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(технологическое присоединение) объекта капитального строительства "Застройка жилыми домами квартала между ул. Шолом-Алейхема-Ленина-Димитрова в г. Биробиджане. Многоквартирный жилой дом № 3", расположенного по адресу: ЕАО, г.Биробиджан, земельный участок с кадастровым номером 79:01:0300004:1642, с тепловой нагрузкой 0,527 Гкал/час к системе теплоснабжения АО "ДГК"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Биробиджанская ТЭЦ</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212</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59.25">
      <c r="A60" s="323"/>
      <c r="C60" s="322"/>
      <c r="D60" s="2138"/>
      <c r="E60" s="2146"/>
      <c r="F60" s="2148"/>
      <c r="G60" s="2638"/>
      <c r="H60" s="2505"/>
      <c r="I60" s="2505"/>
      <c r="J60" s="2535"/>
      <c r="K60" s="2188"/>
      <c r="L60" s="2505"/>
      <c r="M60" s="2505"/>
      <c r="N60" s="2633" t="s">
        <v>28</v>
      </c>
      <c r="O60" s="2114"/>
      <c r="P60" s="2639"/>
      <c r="Q60" s="2640"/>
      <c r="R60" s="2641" t="s">
        <v>213</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39.75">
      <c r="A61" s="323"/>
      <c r="C61" s="211"/>
      <c r="D61" s="2138"/>
      <c r="E61" s="2146"/>
      <c r="F61" s="2148"/>
      <c r="G61" s="2638"/>
      <c r="H61" s="2505"/>
      <c r="I61" s="2505"/>
      <c r="J61" s="2535"/>
      <c r="K61" s="2114"/>
      <c r="L61" s="2647"/>
      <c r="M61" s="2648"/>
      <c r="N61" s="2649" t="s">
        <v>214</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215</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8A80C-9EAC-42F8-7CE8-755D499F6FB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1173</v>
      </c>
      <c r="E5" s="2239"/>
      <c r="F5" s="2239"/>
      <c r="G5" s="2239"/>
      <c r="H5" s="2239"/>
      <c r="I5" s="2239"/>
      <c r="J5" s="2239"/>
      <c r="V5" s="507">
        <v>63</v>
      </c>
    </row>
    <row customHeight="1" ht="15.75">
      <c r="C6" s="178"/>
      <c r="D6" s="2178" t="str">
        <f>IF(org=0,"Не определено",org)</f>
        <v>АО "ДГК" СП "Биробиджанская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90</v>
      </c>
      <c r="E13" s="809" t="s">
        <v>308</v>
      </c>
      <c r="F13" s="809" t="s">
        <v>571</v>
      </c>
      <c r="G13" s="810" t="s">
        <v>309</v>
      </c>
      <c r="H13" s="809" t="s">
        <v>396</v>
      </c>
      <c r="I13" s="810" t="s">
        <v>309</v>
      </c>
      <c r="J13" s="809" t="s">
        <v>396</v>
      </c>
      <c r="K13" s="2234"/>
      <c r="V13" s="507">
        <v>34</v>
      </c>
    </row>
    <row customHeight="1" ht="15" hidden="1">
      <c r="C14" s="178"/>
      <c r="D14" s="595" t="s">
        <v>111</v>
      </c>
      <c r="E14" s="595" t="s">
        <v>112</v>
      </c>
      <c r="F14" s="595" t="s">
        <v>92</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1174</v>
      </c>
      <c r="F17" s="523" t="s">
        <v>312</v>
      </c>
      <c r="G17" s="680"/>
      <c r="H17" s="680"/>
      <c r="I17" s="680"/>
      <c r="J17" s="680"/>
      <c r="K17" s="291" t="s">
        <v>1175</v>
      </c>
      <c r="V17" s="507">
        <v>0</v>
      </c>
    </row>
    <row customHeight="1" ht="48.29999999999999">
      <c r="A18" s="507"/>
      <c r="C18" s="528"/>
      <c r="D18" s="523">
        <v>3</v>
      </c>
      <c r="E18" s="281" t="s">
        <v>820</v>
      </c>
      <c r="F18" s="523" t="s">
        <v>312</v>
      </c>
      <c r="G18" s="811" t="s">
        <v>312</v>
      </c>
      <c r="H18" s="812" t="s">
        <v>312</v>
      </c>
      <c r="I18" s="523" t="s">
        <v>312</v>
      </c>
      <c r="J18" s="580" t="s">
        <v>312</v>
      </c>
      <c r="K18" s="291" t="s">
        <v>1176</v>
      </c>
      <c r="V18" s="507">
        <v>46</v>
      </c>
    </row>
    <row customHeight="1" ht="35.699999999999996">
      <c r="A19" s="507"/>
      <c r="C19" s="528"/>
      <c r="D19" s="541" t="s">
        <v>330</v>
      </c>
      <c r="E19" s="561" t="s">
        <v>822</v>
      </c>
      <c r="F19" s="523" t="s">
        <v>823</v>
      </c>
      <c r="G19" s="819"/>
      <c r="H19" s="108"/>
      <c r="I19" s="819"/>
      <c r="J19" s="820"/>
      <c r="K19" s="681"/>
      <c r="V19" s="507">
        <v>34</v>
      </c>
    </row>
    <row customHeight="1" ht="35.699999999999996">
      <c r="A20" s="507"/>
      <c r="C20" s="528"/>
      <c r="D20" s="1892" t="s">
        <v>338</v>
      </c>
      <c r="E20" s="561" t="s">
        <v>824</v>
      </c>
      <c r="F20" s="523" t="s">
        <v>825</v>
      </c>
      <c r="G20" s="819"/>
      <c r="H20" s="108"/>
      <c r="I20" s="819"/>
      <c r="J20" s="108"/>
      <c r="K20" s="681"/>
      <c r="V20" s="507">
        <v>34</v>
      </c>
    </row>
    <row customHeight="1" ht="48.29999999999999">
      <c r="A21" s="507"/>
      <c r="C21" s="528"/>
      <c r="D21" s="1892" t="s">
        <v>340</v>
      </c>
      <c r="E21" s="561" t="s">
        <v>826</v>
      </c>
      <c r="F21" s="523" t="s">
        <v>576</v>
      </c>
      <c r="G21" s="682"/>
      <c r="H21" s="108"/>
      <c r="I21" s="682"/>
      <c r="J21" s="108"/>
      <c r="K21" s="681"/>
      <c r="V21" s="507">
        <v>46</v>
      </c>
    </row>
    <row customHeight="1" ht="67.5" hidden="1">
      <c r="A22" s="507"/>
      <c r="C22" s="528"/>
      <c r="D22" s="523">
        <v>5</v>
      </c>
      <c r="E22" s="281" t="s">
        <v>1177</v>
      </c>
      <c r="F22" s="523" t="s">
        <v>563</v>
      </c>
      <c r="G22" s="683"/>
      <c r="H22" s="684"/>
      <c r="I22" s="683"/>
      <c r="J22" s="684"/>
      <c r="K22" s="291" t="s">
        <v>1178</v>
      </c>
      <c r="V22" s="507">
        <v>0</v>
      </c>
    </row>
    <row customHeight="1" ht="33.75" hidden="1">
      <c r="C23" s="453"/>
      <c r="D23" s="523">
        <v>6</v>
      </c>
      <c r="E23" s="281" t="s">
        <v>1179</v>
      </c>
      <c r="F23" s="523" t="s">
        <v>1180</v>
      </c>
      <c r="G23" s="683"/>
      <c r="H23" s="683"/>
      <c r="I23" s="683"/>
      <c r="J23" s="683"/>
      <c r="K23" s="291" t="s">
        <v>1181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786CD5-C7A3-1D18-E483-1A9131179B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1182</v>
      </c>
      <c r="B1" s="1069" t="s">
        <v>1183</v>
      </c>
      <c r="C1" s="1069" t="s">
        <v>1184</v>
      </c>
      <c r="D1" s="1069" t="s">
        <v>1185</v>
      </c>
      <c r="E1" s="1069" t="s">
        <v>1186</v>
      </c>
      <c r="F1" s="1069" t="s">
        <v>1187</v>
      </c>
      <c r="G1" s="1069" t="s">
        <v>1188</v>
      </c>
      <c r="H1" s="1069" t="s">
        <v>1189</v>
      </c>
      <c r="I1" s="1069" t="s">
        <v>1190</v>
      </c>
      <c r="J1" s="1069" t="s">
        <v>1191</v>
      </c>
      <c r="K1" s="1069" t="s">
        <v>1192</v>
      </c>
      <c r="L1" s="1069" t="s">
        <v>1193</v>
      </c>
      <c r="M1" s="1069"/>
      <c r="N1" s="1069" t="s">
        <v>1194</v>
      </c>
      <c r="O1" s="1069" t="s">
        <v>1195</v>
      </c>
      <c r="P1" s="1069" t="s">
        <v>1196</v>
      </c>
      <c r="Q1" s="1069" t="s">
        <v>1197</v>
      </c>
      <c r="R1" s="1069" t="s">
        <v>1198</v>
      </c>
      <c r="S1" s="1069" t="s">
        <v>1199</v>
      </c>
      <c r="T1" s="1069" t="s">
        <v>1200</v>
      </c>
      <c r="U1" s="1069" t="s">
        <v>1201</v>
      </c>
      <c r="V1" s="1069"/>
      <c r="W1" s="799" t="s">
        <v>1202</v>
      </c>
      <c r="X1" s="1069" t="s">
        <v>1203</v>
      </c>
      <c r="Y1" s="1069" t="s">
        <v>1204</v>
      </c>
      <c r="Z1" s="1069"/>
      <c r="AA1" s="1069" t="s">
        <v>1205</v>
      </c>
      <c r="AB1" s="1069"/>
      <c r="AC1" s="1069" t="s">
        <v>1206</v>
      </c>
      <c r="AD1" s="1069"/>
      <c r="AF1" s="1069" t="s">
        <v>1207</v>
      </c>
      <c r="AH1" s="1069" t="s">
        <v>1208</v>
      </c>
      <c r="AI1" s="1069" t="s">
        <v>1209</v>
      </c>
      <c r="AK1" s="1069" t="s">
        <v>1210</v>
      </c>
      <c r="AM1" s="1069" t="s">
        <v>1211</v>
      </c>
      <c r="AP1" s="1069" t="s">
        <v>1212</v>
      </c>
      <c r="AQ1" s="1069" t="s">
        <v>1213</v>
      </c>
      <c r="AS1" s="1069" t="s">
        <v>1214</v>
      </c>
      <c r="AU1" s="1069" t="s">
        <v>1215</v>
      </c>
      <c r="AW1" s="1069" t="s">
        <v>1216</v>
      </c>
      <c r="AX1" s="1069" t="s">
        <v>1217</v>
      </c>
      <c r="AZ1" s="1154" t="s">
        <v>1218</v>
      </c>
      <c r="BB1" s="1069" t="s">
        <v>1219</v>
      </c>
      <c r="BC1" s="1069"/>
      <c r="BE1" s="1069" t="s">
        <v>1220</v>
      </c>
      <c r="BF1" s="1069" t="s">
        <v>1221</v>
      </c>
      <c r="BH1" s="1071" t="s">
        <v>813</v>
      </c>
      <c r="BI1" s="1072"/>
      <c r="BJ1" s="1073" t="s">
        <v>1222</v>
      </c>
      <c r="BK1" s="1072"/>
      <c r="BL1" s="1074" t="s">
        <v>912</v>
      </c>
      <c r="BM1" s="1072"/>
      <c r="BN1" s="1075" t="s">
        <v>1223</v>
      </c>
      <c r="BS1" s="1429"/>
    </row>
    <row customHeight="1" ht="11.25">
      <c r="A2" s="1076" t="s">
        <v>1224</v>
      </c>
      <c r="B2" s="1077">
        <v>2000</v>
      </c>
      <c r="C2" s="1077">
        <v>2022</v>
      </c>
      <c r="D2" s="1077" t="s">
        <v>63</v>
      </c>
      <c r="E2" s="1078" t="s">
        <v>1225</v>
      </c>
      <c r="F2" s="1078" t="s">
        <v>1226</v>
      </c>
      <c r="G2" s="1078" t="s">
        <v>1227</v>
      </c>
      <c r="H2" s="1079" t="s">
        <v>57</v>
      </c>
      <c r="I2" s="1078" t="s">
        <v>111</v>
      </c>
      <c r="J2" s="1078" t="s">
        <v>1228</v>
      </c>
      <c r="K2" s="1080" t="s">
        <v>1229</v>
      </c>
      <c r="L2" s="1081"/>
      <c r="M2" s="1080">
        <v>1</v>
      </c>
      <c r="N2" s="1164" t="s">
        <v>1230</v>
      </c>
      <c r="O2" s="1079" t="s">
        <v>1231</v>
      </c>
      <c r="P2" s="1082" t="s">
        <v>37</v>
      </c>
      <c r="Q2" s="1083" t="s">
        <v>1232</v>
      </c>
      <c r="R2" s="145" t="s">
        <v>1233</v>
      </c>
      <c r="S2" s="145" t="s">
        <v>1234</v>
      </c>
      <c r="T2" s="1084" t="s">
        <v>1235</v>
      </c>
      <c r="U2" s="1081" t="s">
        <v>1236</v>
      </c>
      <c r="V2" s="1085">
        <v>1</v>
      </c>
      <c r="W2" s="1086"/>
      <c r="X2" s="1086" t="s">
        <v>1237</v>
      </c>
      <c r="Y2" s="1077" t="s">
        <v>1238</v>
      </c>
      <c r="Z2" s="1087"/>
      <c r="AA2" s="1077" t="s">
        <v>1239</v>
      </c>
      <c r="AB2" s="1088" t="s">
        <v>1239</v>
      </c>
      <c r="AC2" s="1077" t="s">
        <v>1240</v>
      </c>
      <c r="AD2" s="1088" t="s">
        <v>1240</v>
      </c>
      <c r="AF2" s="1079" t="s">
        <v>1236</v>
      </c>
      <c r="AH2" s="1078" t="s">
        <v>1241</v>
      </c>
      <c r="AI2" s="1078" t="s">
        <v>1241</v>
      </c>
      <c r="AK2" s="1078" t="s">
        <v>1242</v>
      </c>
      <c r="AM2" s="1078" t="s">
        <v>1243</v>
      </c>
      <c r="AP2" s="1089" t="s">
        <v>1237</v>
      </c>
      <c r="AQ2" s="1090" t="s">
        <v>1237</v>
      </c>
      <c r="AS2" s="1077" t="s">
        <v>1244</v>
      </c>
      <c r="AU2" s="1122" t="s">
        <v>1245</v>
      </c>
      <c r="AW2" s="1122" t="s">
        <v>1246</v>
      </c>
      <c r="AX2" s="1122" t="s">
        <v>1246</v>
      </c>
      <c r="AZ2" s="1122" t="s">
        <v>55</v>
      </c>
      <c r="BB2" s="1122" t="s">
        <v>1247</v>
      </c>
      <c r="BC2" s="1122" t="s">
        <v>1248</v>
      </c>
      <c r="BE2" s="1122">
        <v>2000</v>
      </c>
      <c r="BF2" s="1122" t="s">
        <v>1249</v>
      </c>
    </row>
    <row customHeight="1" ht="11.25">
      <c r="A3" s="1076" t="s">
        <v>1250</v>
      </c>
      <c r="B3" s="1077">
        <v>2001</v>
      </c>
      <c r="C3" s="1077">
        <v>2023</v>
      </c>
      <c r="D3" s="1077" t="s">
        <v>19</v>
      </c>
      <c r="E3" s="1078" t="s">
        <v>1251</v>
      </c>
      <c r="F3" s="1078" t="s">
        <v>1252</v>
      </c>
      <c r="G3" s="1078" t="s">
        <v>1253</v>
      </c>
      <c r="H3" s="1079" t="s">
        <v>1254</v>
      </c>
      <c r="I3" s="1078" t="s">
        <v>112</v>
      </c>
      <c r="J3" s="1078" t="s">
        <v>561</v>
      </c>
      <c r="K3" s="1080" t="s">
        <v>1255</v>
      </c>
      <c r="L3" s="1081">
        <f>_xlfn.IFERROR(MATCH(K3,OFFER_METHOD,0),0)</f>
        <v>0</v>
      </c>
      <c r="M3" s="1080">
        <v>2</v>
      </c>
      <c r="N3" s="1164" t="s">
        <v>1256</v>
      </c>
      <c r="O3" s="1079" t="s">
        <v>1257</v>
      </c>
      <c r="P3" s="1082" t="s">
        <v>1258</v>
      </c>
      <c r="Q3" s="1083" t="s">
        <v>1259</v>
      </c>
      <c r="R3" s="145" t="s">
        <v>1260</v>
      </c>
      <c r="S3" s="145" t="s">
        <v>1261</v>
      </c>
      <c r="T3" s="1084" t="s">
        <v>1262</v>
      </c>
      <c r="U3" s="1081" t="s">
        <v>1263</v>
      </c>
      <c r="V3" s="1085">
        <v>2</v>
      </c>
      <c r="W3" s="1086"/>
      <c r="X3" s="1086" t="s">
        <v>1264</v>
      </c>
      <c r="Y3" s="1077" t="s">
        <v>1238</v>
      </c>
      <c r="Z3" s="1087"/>
      <c r="AA3" s="1077" t="s">
        <v>1265</v>
      </c>
      <c r="AB3" s="1088" t="s">
        <v>1265</v>
      </c>
      <c r="AC3" s="1077" t="s">
        <v>1266</v>
      </c>
      <c r="AD3" s="1088" t="s">
        <v>1266</v>
      </c>
      <c r="AF3" s="1079" t="s">
        <v>1263</v>
      </c>
      <c r="AH3" s="1078" t="s">
        <v>1267</v>
      </c>
      <c r="AI3" s="1078" t="s">
        <v>1268</v>
      </c>
      <c r="AK3" s="1078" t="s">
        <v>1269</v>
      </c>
      <c r="AM3" s="1078" t="s">
        <v>1270</v>
      </c>
      <c r="AP3" s="1089" t="s">
        <v>1271</v>
      </c>
      <c r="AQ3" s="1090" t="s">
        <v>1271</v>
      </c>
      <c r="AS3" s="1077" t="s">
        <v>1272</v>
      </c>
      <c r="AU3" s="1122" t="s">
        <v>1273</v>
      </c>
      <c r="AW3" s="1122" t="s">
        <v>1274</v>
      </c>
      <c r="AX3" s="1122" t="s">
        <v>1274</v>
      </c>
      <c r="AZ3" s="1122" t="s">
        <v>1275</v>
      </c>
      <c r="BB3" s="1122" t="s">
        <v>1276</v>
      </c>
      <c r="BC3" s="1122" t="s">
        <v>1248</v>
      </c>
      <c r="BE3" s="1122">
        <v>2001</v>
      </c>
      <c r="BF3" s="1122" t="s">
        <v>1277</v>
      </c>
      <c r="BH3" s="1069" t="s">
        <v>1278</v>
      </c>
      <c r="BJ3" s="1069" t="s">
        <v>1279</v>
      </c>
      <c r="BL3" s="1069" t="s">
        <v>1280</v>
      </c>
      <c r="BN3" s="1069" t="s">
        <v>1281</v>
      </c>
      <c r="BR3" s="1069" t="s">
        <v>1282</v>
      </c>
      <c r="BS3" s="1430"/>
      <c r="BT3" s="1072"/>
      <c r="BU3" s="1069" t="s">
        <v>1283</v>
      </c>
      <c r="BV3" s="1072"/>
      <c r="BW3" s="1692"/>
      <c r="BX3" s="1694" t="s">
        <v>1284</v>
      </c>
      <c r="CA3" s="1069" t="s">
        <v>1285</v>
      </c>
    </row>
    <row customHeight="1" ht="11.25">
      <c r="A4" s="1076" t="s">
        <v>1286</v>
      </c>
      <c r="B4" s="1077">
        <v>2002</v>
      </c>
      <c r="C4" s="1077">
        <v>2024</v>
      </c>
      <c r="E4" s="1078" t="s">
        <v>1287</v>
      </c>
      <c r="F4" s="1078" t="s">
        <v>1288</v>
      </c>
      <c r="H4" s="1079" t="s">
        <v>1289</v>
      </c>
      <c r="I4" s="1078" t="s">
        <v>92</v>
      </c>
      <c r="J4" s="1078" t="s">
        <v>1290</v>
      </c>
      <c r="K4" s="1080" t="s">
        <v>1291</v>
      </c>
      <c r="L4" s="1081">
        <f>_xlfn.IFERROR(MATCH(K4,OFFER_METHOD,0),0)</f>
        <v>0</v>
      </c>
      <c r="M4" s="1080">
        <v>3</v>
      </c>
      <c r="N4" s="1164" t="s">
        <v>1292</v>
      </c>
      <c r="O4" s="1078" t="s">
        <v>1293</v>
      </c>
      <c r="Q4" s="1083" t="s">
        <v>1294</v>
      </c>
      <c r="R4" s="145" t="s">
        <v>1295</v>
      </c>
      <c r="S4" s="145" t="s">
        <v>1296</v>
      </c>
      <c r="T4" s="1084" t="s">
        <v>1297</v>
      </c>
      <c r="U4" s="1081" t="s">
        <v>1298</v>
      </c>
      <c r="V4" s="1085">
        <v>3</v>
      </c>
      <c r="W4" s="1086"/>
      <c r="X4" s="1086" t="s">
        <v>1299</v>
      </c>
      <c r="Y4" s="1077" t="s">
        <v>1238</v>
      </c>
      <c r="Z4" s="1093"/>
      <c r="AC4" s="1077" t="s">
        <v>1300</v>
      </c>
      <c r="AD4" s="1088" t="s">
        <v>1300</v>
      </c>
      <c r="AF4" s="1079" t="s">
        <v>1298</v>
      </c>
      <c r="AH4" s="1079" t="s">
        <v>1301</v>
      </c>
      <c r="AK4" s="1078" t="s">
        <v>1302</v>
      </c>
      <c r="AM4" s="1078" t="s">
        <v>1303</v>
      </c>
      <c r="AP4" s="1089" t="s">
        <v>1264</v>
      </c>
      <c r="AQ4" s="1090" t="s">
        <v>1264</v>
      </c>
      <c r="AS4" s="1077" t="s">
        <v>1304</v>
      </c>
      <c r="AU4" s="1122" t="s">
        <v>1305</v>
      </c>
      <c r="AW4" s="1122" t="s">
        <v>1306</v>
      </c>
      <c r="AX4" s="1122" t="s">
        <v>1306</v>
      </c>
      <c r="AZ4" s="1122" t="s">
        <v>1307</v>
      </c>
      <c r="BB4" s="1122" t="s">
        <v>1308</v>
      </c>
      <c r="BC4" s="1122" t="s">
        <v>1309</v>
      </c>
      <c r="BE4" s="1122">
        <v>2002</v>
      </c>
      <c r="BF4" s="1122" t="s">
        <v>1310</v>
      </c>
      <c r="BH4" s="1070" t="s">
        <v>1311</v>
      </c>
      <c r="BJ4" s="1070" t="s">
        <v>1311</v>
      </c>
      <c r="BL4" s="1070" t="s">
        <v>1311</v>
      </c>
      <c r="BN4" s="1070" t="s">
        <v>1311</v>
      </c>
      <c r="BQ4" s="1434" t="s">
        <v>1312</v>
      </c>
      <c r="BR4" s="1161" t="s">
        <v>1313</v>
      </c>
      <c r="BS4" s="276"/>
      <c r="BT4" s="1434" t="s">
        <v>1314</v>
      </c>
      <c r="BU4" s="1161" t="s">
        <v>1315</v>
      </c>
      <c r="BV4" s="1072"/>
      <c r="BW4" s="1699" t="s">
        <v>1316</v>
      </c>
      <c r="BX4" s="1693" t="s">
        <v>1317</v>
      </c>
      <c r="BZ4" s="1434" t="s">
        <v>1318</v>
      </c>
      <c r="CA4" s="1161" t="s">
        <v>1319</v>
      </c>
    </row>
    <row customHeight="1" ht="11.25">
      <c r="A5" s="1076" t="s">
        <v>1320</v>
      </c>
      <c r="B5" s="1077">
        <v>2003</v>
      </c>
      <c r="C5" s="1077">
        <v>2025</v>
      </c>
      <c r="E5" s="1078" t="s">
        <v>1321</v>
      </c>
      <c r="F5" s="1078" t="s">
        <v>1322</v>
      </c>
      <c r="H5" s="1079" t="s">
        <v>1323</v>
      </c>
      <c r="I5" s="1078" t="s">
        <v>93</v>
      </c>
      <c r="K5" s="1080" t="s">
        <v>1324</v>
      </c>
      <c r="L5" s="1081">
        <f>_xlfn.IFERROR(MATCH(K5,OFFER_METHOD,0),0)</f>
        <v>0</v>
      </c>
      <c r="M5" s="1080">
        <v>4</v>
      </c>
      <c r="N5" s="1094" t="s">
        <v>1325</v>
      </c>
      <c r="O5" s="1078" t="s">
        <v>1326</v>
      </c>
      <c r="Q5" s="1083" t="s">
        <v>1327</v>
      </c>
      <c r="R5" s="145" t="s">
        <v>1328</v>
      </c>
      <c r="T5" s="1079" t="s">
        <v>1329</v>
      </c>
      <c r="U5" s="1081" t="s">
        <v>1330</v>
      </c>
      <c r="V5" s="1085">
        <v>4</v>
      </c>
      <c r="W5" s="1086"/>
      <c r="X5" s="1086" t="s">
        <v>167</v>
      </c>
      <c r="Y5" s="1077" t="s">
        <v>1331</v>
      </c>
      <c r="Z5" s="1093">
        <v>1</v>
      </c>
      <c r="AF5" s="1079" t="s">
        <v>1332</v>
      </c>
      <c r="AH5" s="1078" t="s">
        <v>1333</v>
      </c>
      <c r="AK5" s="1078" t="s">
        <v>1334</v>
      </c>
      <c r="AM5" s="1078" t="s">
        <v>1335</v>
      </c>
      <c r="AP5" s="1089" t="s">
        <v>167</v>
      </c>
      <c r="AQ5" s="1090" t="s">
        <v>167</v>
      </c>
      <c r="AU5" s="1122" t="s">
        <v>1336</v>
      </c>
      <c r="AW5" s="1122" t="s">
        <v>1337</v>
      </c>
      <c r="AX5" s="1122" t="s">
        <v>1337</v>
      </c>
      <c r="AZ5" s="1122" t="s">
        <v>1338</v>
      </c>
      <c r="BB5" s="1122" t="s">
        <v>1339</v>
      </c>
      <c r="BC5" s="1122" t="s">
        <v>1340</v>
      </c>
      <c r="BE5" s="1122">
        <v>2003</v>
      </c>
      <c r="BF5" s="1122" t="s">
        <v>1341</v>
      </c>
      <c r="BH5" s="1070" t="s">
        <v>1342</v>
      </c>
      <c r="BJ5" s="1070" t="s">
        <v>1342</v>
      </c>
      <c r="BL5" s="1070" t="s">
        <v>1342</v>
      </c>
      <c r="BN5" s="1070" t="s">
        <v>1343</v>
      </c>
      <c r="BQ5" s="1283">
        <v>4213775</v>
      </c>
      <c r="BR5" s="1070" t="s">
        <v>1237</v>
      </c>
      <c r="BS5" s="1431"/>
      <c r="BT5" s="1283">
        <v>64236871</v>
      </c>
      <c r="BU5" s="1070" t="s">
        <v>235</v>
      </c>
      <c r="BV5" s="1072"/>
      <c r="BW5" s="1697">
        <v>4213767</v>
      </c>
      <c r="BX5" s="1695" t="s">
        <v>1344</v>
      </c>
      <c r="BZ5" s="1283">
        <v>64237509</v>
      </c>
      <c r="CA5" s="1297" t="s">
        <v>1345</v>
      </c>
    </row>
    <row customHeight="1" ht="11.25">
      <c r="A6" s="1076" t="s">
        <v>1346</v>
      </c>
      <c r="B6" s="1077">
        <v>2004</v>
      </c>
      <c r="C6" s="1077">
        <v>2026</v>
      </c>
      <c r="E6" s="1078" t="s">
        <v>1347</v>
      </c>
      <c r="F6" s="1095"/>
      <c r="H6" s="1079" t="s">
        <v>1348</v>
      </c>
      <c r="I6" s="1078" t="s">
        <v>113</v>
      </c>
      <c r="J6" s="1069" t="s">
        <v>1349</v>
      </c>
      <c r="L6" s="1081">
        <f>SUM(kind_of_control_method_filter)</f>
        <v>0</v>
      </c>
      <c r="N6" s="1094" t="s">
        <v>1350</v>
      </c>
      <c r="O6" s="1078" t="s">
        <v>1351</v>
      </c>
      <c r="R6" s="145" t="s">
        <v>1232</v>
      </c>
      <c r="T6" s="1079" t="s">
        <v>1352</v>
      </c>
      <c r="U6" s="1081" t="s">
        <v>1332</v>
      </c>
      <c r="V6" s="1085">
        <v>5</v>
      </c>
      <c r="W6" s="1086"/>
      <c r="X6" s="1077" t="s">
        <v>173</v>
      </c>
      <c r="Y6" s="1077" t="s">
        <v>1353</v>
      </c>
      <c r="Z6" s="1093"/>
      <c r="AA6" s="1096"/>
      <c r="AH6" s="1078" t="s">
        <v>1354</v>
      </c>
      <c r="AK6" s="1078" t="s">
        <v>1355</v>
      </c>
      <c r="AM6" s="1078" t="s">
        <v>1356</v>
      </c>
      <c r="AP6" s="1089" t="s">
        <v>173</v>
      </c>
      <c r="AQ6" s="1090" t="s">
        <v>173</v>
      </c>
      <c r="AU6" s="1122" t="s">
        <v>1357</v>
      </c>
      <c r="AW6" s="1122" t="s">
        <v>1358</v>
      </c>
      <c r="AX6" s="1122" t="s">
        <v>1358</v>
      </c>
      <c r="BB6" s="1122" t="s">
        <v>1359</v>
      </c>
      <c r="BC6" s="1122" t="s">
        <v>1340</v>
      </c>
      <c r="BE6" s="1122">
        <v>2004</v>
      </c>
      <c r="BF6" s="1122" t="s">
        <v>1360</v>
      </c>
      <c r="BH6" s="1070" t="s">
        <v>1361</v>
      </c>
      <c r="BJ6" s="1070" t="s">
        <v>1362</v>
      </c>
      <c r="BL6" s="1070" t="s">
        <v>1362</v>
      </c>
      <c r="BN6" s="1070" t="s">
        <v>1363</v>
      </c>
      <c r="BQ6" s="1283">
        <v>4213784</v>
      </c>
      <c r="BR6" s="1297" t="s">
        <v>1271</v>
      </c>
      <c r="BS6" s="1432"/>
      <c r="BT6" s="1283">
        <v>64236872</v>
      </c>
      <c r="BU6" s="1070" t="s">
        <v>240</v>
      </c>
      <c r="BV6" s="1072"/>
      <c r="BW6" s="1697">
        <v>4213768</v>
      </c>
      <c r="BX6" s="1695" t="s">
        <v>260</v>
      </c>
      <c r="BZ6" s="1283">
        <v>64237510</v>
      </c>
      <c r="CA6" s="1070" t="s">
        <v>1364</v>
      </c>
    </row>
    <row customHeight="1" ht="11.25">
      <c r="A7" s="1076" t="s">
        <v>1365</v>
      </c>
      <c r="B7" s="1077">
        <v>2005</v>
      </c>
      <c r="E7" s="1078" t="s">
        <v>1366</v>
      </c>
      <c r="F7" s="1095"/>
      <c r="H7" s="1079" t="s">
        <v>1367</v>
      </c>
      <c r="I7" s="1078" t="s">
        <v>94</v>
      </c>
      <c r="J7" s="1078" t="s">
        <v>1368</v>
      </c>
      <c r="N7" s="1098" t="s">
        <v>1369</v>
      </c>
      <c r="O7" s="1078" t="s">
        <v>1370</v>
      </c>
      <c r="U7" s="1081" t="s">
        <v>19</v>
      </c>
      <c r="V7" s="372" t="s">
        <v>94</v>
      </c>
      <c r="W7" s="1086"/>
      <c r="X7" s="1077" t="s">
        <v>179</v>
      </c>
      <c r="Y7" s="1077" t="s">
        <v>1331</v>
      </c>
      <c r="Z7" s="1093"/>
      <c r="AA7" s="1096"/>
      <c r="AH7" s="1078" t="s">
        <v>1371</v>
      </c>
      <c r="AK7" s="1078" t="s">
        <v>1372</v>
      </c>
      <c r="AM7" s="1078" t="s">
        <v>1373</v>
      </c>
      <c r="AP7" s="1089" t="s">
        <v>179</v>
      </c>
      <c r="AQ7" s="1090" t="s">
        <v>179</v>
      </c>
      <c r="AU7" s="1122" t="s">
        <v>1374</v>
      </c>
      <c r="AW7" s="1122" t="s">
        <v>1375</v>
      </c>
      <c r="AX7" s="1122" t="s">
        <v>1375</v>
      </c>
      <c r="AZ7" s="1069" t="s">
        <v>1376</v>
      </c>
      <c r="BB7" s="1122" t="s">
        <v>1377</v>
      </c>
      <c r="BC7" s="1122" t="s">
        <v>1340</v>
      </c>
      <c r="BE7" s="1122">
        <v>2005</v>
      </c>
      <c r="BF7" s="1122" t="s">
        <v>1378</v>
      </c>
      <c r="BH7" s="1070" t="s">
        <v>1379</v>
      </c>
      <c r="BJ7" s="1070" t="s">
        <v>1361</v>
      </c>
      <c r="BL7" s="1070" t="s">
        <v>1361</v>
      </c>
      <c r="BN7" s="1070" t="s">
        <v>1380</v>
      </c>
      <c r="BQ7" s="1283">
        <v>4213781</v>
      </c>
      <c r="BR7" s="1070" t="s">
        <v>1264</v>
      </c>
      <c r="BS7" s="1431"/>
      <c r="BT7" s="1283">
        <v>64236873</v>
      </c>
      <c r="BU7" s="1070" t="s">
        <v>245</v>
      </c>
      <c r="BV7" s="1072"/>
      <c r="BW7" s="1697">
        <v>4213769</v>
      </c>
      <c r="BX7" s="1695" t="s">
        <v>1381</v>
      </c>
      <c r="BZ7" s="1283">
        <v>64237511</v>
      </c>
      <c r="CA7" s="1070" t="s">
        <v>275</v>
      </c>
    </row>
    <row customHeight="1" ht="11.25">
      <c r="A8" s="1076" t="s">
        <v>1382</v>
      </c>
      <c r="B8" s="1077">
        <v>2006</v>
      </c>
      <c r="E8" s="1078" t="s">
        <v>1383</v>
      </c>
      <c r="F8" s="1095"/>
      <c r="H8" s="1079" t="s">
        <v>1384</v>
      </c>
      <c r="I8" s="1078" t="s">
        <v>95</v>
      </c>
      <c r="J8" s="1078" t="s">
        <v>1385</v>
      </c>
      <c r="N8" s="1165" t="s">
        <v>1386</v>
      </c>
      <c r="O8" s="1078" t="s">
        <v>1387</v>
      </c>
      <c r="V8" s="372" t="s">
        <v>95</v>
      </c>
      <c r="W8" s="1086"/>
      <c r="X8" s="1077" t="s">
        <v>185</v>
      </c>
      <c r="Y8" s="1077" t="s">
        <v>1331</v>
      </c>
      <c r="Z8" s="1093"/>
      <c r="AA8" s="1096"/>
      <c r="AK8" s="1078" t="s">
        <v>1388</v>
      </c>
      <c r="AP8" s="1089" t="s">
        <v>185</v>
      </c>
      <c r="AQ8" s="1090" t="s">
        <v>185</v>
      </c>
      <c r="AU8" s="1122" t="s">
        <v>1389</v>
      </c>
      <c r="AW8" s="1122" t="s">
        <v>1390</v>
      </c>
      <c r="AX8" s="1122" t="s">
        <v>1390</v>
      </c>
      <c r="AZ8" s="1122" t="s">
        <v>1391</v>
      </c>
      <c r="BB8" s="1122" t="s">
        <v>1392</v>
      </c>
      <c r="BC8" s="1122" t="s">
        <v>1340</v>
      </c>
      <c r="BE8" s="1122">
        <v>2006</v>
      </c>
      <c r="BF8" s="1122" t="s">
        <v>1393</v>
      </c>
      <c r="BH8" s="1070" t="s">
        <v>1394</v>
      </c>
      <c r="BJ8" s="1070" t="s">
        <v>1395</v>
      </c>
      <c r="BL8" s="1070" t="s">
        <v>1395</v>
      </c>
      <c r="BN8" s="1070" t="s">
        <v>1396</v>
      </c>
      <c r="BQ8" s="1283">
        <v>4213776</v>
      </c>
      <c r="BR8" s="1070" t="s">
        <v>167</v>
      </c>
      <c r="BS8" s="1431"/>
      <c r="BT8" s="1283">
        <v>64236874</v>
      </c>
      <c r="BU8" s="1297" t="s">
        <v>1397</v>
      </c>
      <c r="BV8" s="1072"/>
      <c r="BW8" s="1697">
        <v>4213770</v>
      </c>
      <c r="BX8" s="1698" t="s">
        <v>1398</v>
      </c>
      <c r="BZ8" s="1283">
        <v>64237512</v>
      </c>
      <c r="CA8" s="1070" t="s">
        <v>270</v>
      </c>
    </row>
    <row customHeight="1" ht="11.25">
      <c r="A9" s="1076" t="s">
        <v>1399</v>
      </c>
      <c r="B9" s="1077">
        <v>2007</v>
      </c>
      <c r="E9" s="1078" t="s">
        <v>1400</v>
      </c>
      <c r="F9" s="1095"/>
      <c r="G9" s="1069" t="s">
        <v>1401</v>
      </c>
      <c r="H9" s="1069" t="s">
        <v>1402</v>
      </c>
      <c r="I9" s="1078" t="s">
        <v>101</v>
      </c>
      <c r="O9" s="1078" t="s">
        <v>1403</v>
      </c>
      <c r="V9" s="372" t="s">
        <v>101</v>
      </c>
      <c r="W9" s="1086"/>
      <c r="X9" s="1077" t="s">
        <v>191</v>
      </c>
      <c r="Y9" s="1077" t="s">
        <v>1238</v>
      </c>
      <c r="Z9" s="1093">
        <v>1</v>
      </c>
      <c r="AA9" s="1096"/>
      <c r="AK9" s="1078" t="s">
        <v>1404</v>
      </c>
      <c r="AP9" s="1089" t="s">
        <v>1405</v>
      </c>
      <c r="AQ9" s="1090" t="s">
        <v>1405</v>
      </c>
      <c r="AW9" s="1122" t="s">
        <v>1406</v>
      </c>
      <c r="AX9" s="1122" t="s">
        <v>1406</v>
      </c>
      <c r="AZ9" s="1122" t="s">
        <v>1407</v>
      </c>
      <c r="BB9" s="1122" t="s">
        <v>1408</v>
      </c>
      <c r="BC9" s="1122" t="s">
        <v>1340</v>
      </c>
      <c r="BE9" s="1122">
        <v>2007</v>
      </c>
      <c r="BF9" s="1122" t="s">
        <v>1409</v>
      </c>
      <c r="BH9" s="1070" t="s">
        <v>1410</v>
      </c>
      <c r="BJ9" s="1070" t="s">
        <v>1411</v>
      </c>
      <c r="BL9" s="1070" t="s">
        <v>1411</v>
      </c>
      <c r="BN9" s="1070" t="s">
        <v>1412</v>
      </c>
      <c r="BQ9" s="1283">
        <v>4213777</v>
      </c>
      <c r="BR9" s="1070" t="s">
        <v>173</v>
      </c>
      <c r="BS9" s="1431"/>
      <c r="BT9" s="1283">
        <v>64236875</v>
      </c>
      <c r="BU9" s="1070" t="s">
        <v>250</v>
      </c>
      <c r="BV9" s="1072"/>
      <c r="BW9" s="1692"/>
      <c r="BX9" s="1692"/>
    </row>
    <row customHeight="1" ht="11.25">
      <c r="A10" s="1076" t="s">
        <v>1413</v>
      </c>
      <c r="B10" s="1077">
        <v>2008</v>
      </c>
      <c r="E10" s="1078" t="s">
        <v>1414</v>
      </c>
      <c r="F10" s="1095"/>
      <c r="G10" s="1078" t="s">
        <v>1415</v>
      </c>
      <c r="H10" s="1078" t="s">
        <v>1416</v>
      </c>
      <c r="I10" s="1078" t="s">
        <v>149</v>
      </c>
      <c r="J10" s="1069" t="s">
        <v>1417</v>
      </c>
      <c r="K10" s="1069" t="s">
        <v>1418</v>
      </c>
      <c r="O10" s="1078" t="s">
        <v>1419</v>
      </c>
      <c r="V10" s="373" t="s">
        <v>149</v>
      </c>
      <c r="W10" s="1099"/>
      <c r="X10" s="1099" t="s">
        <v>1420</v>
      </c>
      <c r="Y10" s="1100" t="s">
        <v>1421</v>
      </c>
      <c r="Z10" s="1093"/>
      <c r="AP10" s="1089" t="s">
        <v>1420</v>
      </c>
      <c r="AQ10" s="1090" t="s">
        <v>1420</v>
      </c>
      <c r="AW10" s="1122" t="s">
        <v>1422</v>
      </c>
      <c r="AX10" s="1122" t="s">
        <v>1422</v>
      </c>
      <c r="AZ10" s="1122" t="s">
        <v>1423</v>
      </c>
      <c r="BB10" s="1122" t="s">
        <v>1424</v>
      </c>
      <c r="BC10" s="1122" t="s">
        <v>1340</v>
      </c>
      <c r="BE10" s="1122">
        <v>2008</v>
      </c>
      <c r="BF10" s="1122" t="s">
        <v>1425</v>
      </c>
      <c r="BH10" s="1070" t="s">
        <v>1426</v>
      </c>
      <c r="BJ10" s="1070" t="s">
        <v>1427</v>
      </c>
      <c r="BL10" s="1070" t="s">
        <v>1427</v>
      </c>
      <c r="BN10" s="1070" t="s">
        <v>1428</v>
      </c>
      <c r="BQ10" s="1283">
        <v>4213778</v>
      </c>
      <c r="BR10" s="1070" t="s">
        <v>179</v>
      </c>
      <c r="BS10" s="1431"/>
      <c r="BT10" s="1283">
        <v>64236876</v>
      </c>
      <c r="BU10" s="1070" t="s">
        <v>230</v>
      </c>
      <c r="BV10" s="1072"/>
      <c r="BW10" s="1692"/>
      <c r="BX10" s="1692"/>
    </row>
    <row customHeight="1" ht="11.25">
      <c r="A11" s="1076" t="s">
        <v>1429</v>
      </c>
      <c r="B11" s="1077">
        <v>2009</v>
      </c>
      <c r="E11" s="1078" t="s">
        <v>1430</v>
      </c>
      <c r="F11" s="1095"/>
      <c r="G11" s="1078" t="s">
        <v>1431</v>
      </c>
      <c r="H11" s="1078" t="s">
        <v>1432</v>
      </c>
      <c r="I11" s="1078" t="s">
        <v>150</v>
      </c>
      <c r="J11" s="1079" t="s">
        <v>1433</v>
      </c>
      <c r="K11" s="1101" t="s">
        <v>1434</v>
      </c>
      <c r="O11" s="1079" t="s">
        <v>1435</v>
      </c>
      <c r="V11" s="372" t="s">
        <v>150</v>
      </c>
      <c r="W11" s="277"/>
      <c r="X11" s="1086" t="s">
        <v>1405</v>
      </c>
      <c r="Y11" s="1077" t="s">
        <v>1436</v>
      </c>
      <c r="Z11" s="1093"/>
      <c r="AP11" s="1089" t="s">
        <v>191</v>
      </c>
      <c r="AQ11" s="1091" t="s">
        <v>191</v>
      </c>
      <c r="AW11" s="1122" t="s">
        <v>1437</v>
      </c>
      <c r="AX11" s="1122" t="s">
        <v>1437</v>
      </c>
      <c r="AZ11" s="1122" t="s">
        <v>1438</v>
      </c>
      <c r="BB11" s="1122" t="s">
        <v>1439</v>
      </c>
      <c r="BC11" s="1122" t="s">
        <v>1340</v>
      </c>
      <c r="BE11" s="1122">
        <v>2009</v>
      </c>
      <c r="BF11" s="1122" t="s">
        <v>1440</v>
      </c>
      <c r="BH11" s="1070" t="s">
        <v>1441</v>
      </c>
      <c r="BJ11" s="1070" t="s">
        <v>1410</v>
      </c>
      <c r="BL11" s="1070" t="s">
        <v>1410</v>
      </c>
      <c r="BN11" s="1070" t="s">
        <v>1442</v>
      </c>
      <c r="BQ11" s="1283">
        <v>4213780</v>
      </c>
      <c r="BR11" s="1070" t="s">
        <v>185</v>
      </c>
      <c r="BS11" s="1431"/>
      <c r="BW11" s="1692"/>
      <c r="BX11" s="1692"/>
    </row>
    <row customHeight="1" ht="11.25">
      <c r="A12" s="1076" t="s">
        <v>1443</v>
      </c>
      <c r="B12" s="1077">
        <v>2010</v>
      </c>
      <c r="E12" s="1078" t="s">
        <v>1444</v>
      </c>
      <c r="F12" s="1095"/>
      <c r="G12" s="1078" t="s">
        <v>1432</v>
      </c>
      <c r="I12" s="1078" t="s">
        <v>151</v>
      </c>
      <c r="J12" s="1079" t="s">
        <v>1445</v>
      </c>
      <c r="K12" s="1101" t="s">
        <v>1446</v>
      </c>
      <c r="O12" s="1079" t="s">
        <v>1232</v>
      </c>
      <c r="V12" s="372" t="s">
        <v>151</v>
      </c>
      <c r="W12" s="1091"/>
      <c r="X12" s="1086" t="s">
        <v>1447</v>
      </c>
      <c r="Y12" s="1077" t="s">
        <v>1238</v>
      </c>
      <c r="AP12" s="1089"/>
      <c r="AW12" s="1122" t="s">
        <v>150</v>
      </c>
      <c r="AX12" s="1122" t="s">
        <v>150</v>
      </c>
      <c r="AZ12" s="1122" t="s">
        <v>1448</v>
      </c>
      <c r="BB12" s="1122" t="s">
        <v>1449</v>
      </c>
      <c r="BC12" s="1122" t="s">
        <v>1340</v>
      </c>
      <c r="BE12" s="1122">
        <v>2010</v>
      </c>
      <c r="BF12" s="1122" t="s">
        <v>1450</v>
      </c>
      <c r="BH12" s="1070" t="s">
        <v>1451</v>
      </c>
      <c r="BJ12" s="1070" t="s">
        <v>1452</v>
      </c>
      <c r="BL12" s="1070" t="s">
        <v>1452</v>
      </c>
      <c r="BN12" s="1070" t="s">
        <v>1453</v>
      </c>
      <c r="BQ12" s="1283">
        <v>4213779</v>
      </c>
      <c r="BR12" s="1070" t="s">
        <v>1405</v>
      </c>
      <c r="BS12" s="1431"/>
      <c r="BT12" s="1072"/>
      <c r="BU12" s="1072"/>
      <c r="BV12" s="1072"/>
      <c r="BW12" s="1692"/>
      <c r="BX12" s="1692"/>
    </row>
    <row customHeight="1" ht="11.25">
      <c r="A13" s="1076" t="s">
        <v>1454</v>
      </c>
      <c r="B13" s="1077">
        <v>2011</v>
      </c>
      <c r="E13" s="1078" t="s">
        <v>1455</v>
      </c>
      <c r="F13" s="1095"/>
      <c r="I13" s="1078" t="s">
        <v>152</v>
      </c>
      <c r="K13" s="1101" t="s">
        <v>1404</v>
      </c>
      <c r="V13" s="372" t="s">
        <v>152</v>
      </c>
      <c r="W13" s="1091"/>
      <c r="X13" s="1091"/>
      <c r="Y13" s="1091"/>
      <c r="AW13" s="1122" t="s">
        <v>151</v>
      </c>
      <c r="AX13" s="1122" t="s">
        <v>151</v>
      </c>
      <c r="BB13" s="1122" t="s">
        <v>1456</v>
      </c>
      <c r="BC13" s="1122" t="s">
        <v>1457</v>
      </c>
      <c r="BE13" s="1122">
        <v>2011</v>
      </c>
      <c r="BF13" s="1122" t="s">
        <v>1458</v>
      </c>
      <c r="BH13" s="1070" t="s">
        <v>1459</v>
      </c>
      <c r="BJ13" s="1070" t="s">
        <v>1441</v>
      </c>
      <c r="BL13" s="1070" t="s">
        <v>1441</v>
      </c>
      <c r="BN13" s="1070" t="s">
        <v>1460</v>
      </c>
      <c r="BQ13" s="1283">
        <v>4213783</v>
      </c>
      <c r="BR13" s="1070" t="s">
        <v>1420</v>
      </c>
      <c r="BS13" s="1431"/>
      <c r="BT13" s="1072"/>
      <c r="BU13" s="1072"/>
      <c r="BV13" s="1072"/>
      <c r="BW13" s="1696"/>
      <c r="BX13" s="1692"/>
    </row>
    <row customHeight="1" ht="11.25">
      <c r="A14" s="1076" t="s">
        <v>1461</v>
      </c>
      <c r="B14" s="1077">
        <v>2012</v>
      </c>
      <c r="I14" s="1078" t="s">
        <v>153</v>
      </c>
      <c r="J14" s="1069" t="s">
        <v>1462</v>
      </c>
      <c r="N14" s="1069" t="s">
        <v>1463</v>
      </c>
      <c r="V14" s="1085">
        <v>13</v>
      </c>
      <c r="W14" s="1086"/>
      <c r="X14" s="1086" t="s">
        <v>1271</v>
      </c>
      <c r="Y14" s="1077" t="s">
        <v>1238</v>
      </c>
      <c r="AW14" s="1122" t="s">
        <v>152</v>
      </c>
      <c r="AX14" s="1122" t="s">
        <v>152</v>
      </c>
      <c r="AZ14" s="1069" t="s">
        <v>1464</v>
      </c>
      <c r="BB14" s="1122" t="s">
        <v>1465</v>
      </c>
      <c r="BC14" s="1122" t="s">
        <v>1457</v>
      </c>
      <c r="BE14" s="1122">
        <v>2012</v>
      </c>
      <c r="BH14" s="1070" t="s">
        <v>1380</v>
      </c>
      <c r="BJ14" s="1219" t="s">
        <v>1466</v>
      </c>
      <c r="BL14" s="1219" t="s">
        <v>1466</v>
      </c>
      <c r="BN14" s="1070" t="s">
        <v>1467</v>
      </c>
      <c r="BQ14" s="1283">
        <v>4213782</v>
      </c>
      <c r="BR14" s="1070" t="s">
        <v>191</v>
      </c>
      <c r="BS14" s="1431"/>
      <c r="BT14" s="1072"/>
      <c r="BU14" s="1072"/>
      <c r="BV14" s="1072"/>
      <c r="BW14" s="1696"/>
      <c r="BX14" s="1692"/>
    </row>
    <row customHeight="1" ht="19.5">
      <c r="A15" s="1076" t="s">
        <v>1468</v>
      </c>
      <c r="B15" s="1077">
        <v>2013</v>
      </c>
      <c r="E15" s="1700" t="s">
        <v>1469</v>
      </c>
      <c r="G15" s="1069" t="s">
        <v>1470</v>
      </c>
      <c r="H15" s="1069" t="s">
        <v>1471</v>
      </c>
      <c r="I15" s="1080" t="s">
        <v>154</v>
      </c>
      <c r="J15" s="1091" t="s">
        <v>588</v>
      </c>
      <c r="N15" s="1160" t="s">
        <v>1472</v>
      </c>
      <c r="X15" s="1089"/>
      <c r="AW15" s="1122" t="s">
        <v>153</v>
      </c>
      <c r="AX15" s="1122" t="s">
        <v>153</v>
      </c>
      <c r="AZ15" s="1122" t="s">
        <v>1391</v>
      </c>
      <c r="BB15" s="1122" t="s">
        <v>1473</v>
      </c>
      <c r="BC15" s="1122" t="s">
        <v>1457</v>
      </c>
      <c r="BE15" s="1122">
        <v>2013</v>
      </c>
      <c r="BH15" s="1070" t="s">
        <v>1396</v>
      </c>
      <c r="BJ15" s="1219" t="s">
        <v>1474</v>
      </c>
      <c r="BL15" s="1219" t="s">
        <v>1474</v>
      </c>
      <c r="BN15" s="1070" t="s">
        <v>1475</v>
      </c>
      <c r="BR15" s="1072"/>
      <c r="BS15" s="1433"/>
      <c r="BT15" s="1072"/>
      <c r="BU15" s="1072"/>
      <c r="BV15" s="1072"/>
      <c r="BW15" s="1696"/>
      <c r="BX15" s="1692"/>
    </row>
    <row customHeight="1" ht="21">
      <c r="A16" s="1872" t="s">
        <v>1476</v>
      </c>
      <c r="B16" s="1077">
        <v>2014</v>
      </c>
      <c r="E16" s="1701" t="s">
        <v>1477</v>
      </c>
      <c r="G16" s="1078" t="s">
        <v>1478</v>
      </c>
      <c r="H16" s="1078" t="s">
        <v>1479</v>
      </c>
      <c r="I16" s="1080" t="s">
        <v>1480</v>
      </c>
      <c r="J16" s="1091" t="s">
        <v>561</v>
      </c>
      <c r="N16" s="1160" t="s">
        <v>1481</v>
      </c>
      <c r="AW16" s="1122" t="s">
        <v>154</v>
      </c>
      <c r="AX16" s="1122" t="s">
        <v>154</v>
      </c>
      <c r="AZ16" s="1122" t="s">
        <v>1407</v>
      </c>
      <c r="BB16" s="1122" t="s">
        <v>1482</v>
      </c>
      <c r="BC16" s="1122" t="s">
        <v>1457</v>
      </c>
      <c r="BE16" s="1122">
        <v>2014</v>
      </c>
      <c r="BH16" s="1070" t="s">
        <v>1412</v>
      </c>
      <c r="BJ16" s="1219" t="s">
        <v>1483</v>
      </c>
      <c r="BL16" s="1219" t="s">
        <v>1483</v>
      </c>
      <c r="BN16" s="1070" t="s">
        <v>1484</v>
      </c>
      <c r="BR16" s="1072"/>
      <c r="BS16" s="1433"/>
      <c r="BT16" s="1072"/>
      <c r="BU16" s="1072"/>
      <c r="BV16" s="1072"/>
      <c r="BW16" s="1696"/>
      <c r="BX16" s="1692"/>
    </row>
    <row customHeight="1" ht="21">
      <c r="A17" s="1076" t="s">
        <v>16</v>
      </c>
      <c r="B17" s="1077">
        <v>2015</v>
      </c>
      <c r="G17" s="1078" t="s">
        <v>1432</v>
      </c>
      <c r="H17" s="1078" t="s">
        <v>1432</v>
      </c>
      <c r="I17" s="1078" t="s">
        <v>1485</v>
      </c>
      <c r="N17" s="1160" t="s">
        <v>1486</v>
      </c>
      <c r="X17" s="1089"/>
      <c r="AW17" s="1122" t="s">
        <v>1480</v>
      </c>
      <c r="AX17" s="1122" t="s">
        <v>1480</v>
      </c>
      <c r="AZ17" s="1122" t="s">
        <v>1487</v>
      </c>
      <c r="BB17" s="1122" t="s">
        <v>1488</v>
      </c>
      <c r="BC17" s="1122" t="s">
        <v>1340</v>
      </c>
      <c r="BE17" s="1122">
        <v>2015</v>
      </c>
      <c r="BH17" s="1070" t="s">
        <v>1428</v>
      </c>
      <c r="BJ17" s="1219" t="s">
        <v>1489</v>
      </c>
      <c r="BL17" s="1219" t="s">
        <v>1489</v>
      </c>
      <c r="BN17" s="1070" t="s">
        <v>1490</v>
      </c>
      <c r="BR17" s="1069" t="s">
        <v>1282</v>
      </c>
      <c r="BS17" s="1430"/>
      <c r="BU17" s="1069" t="s">
        <v>1491</v>
      </c>
      <c r="BV17" s="1072"/>
      <c r="BW17" s="1692"/>
      <c r="BX17" s="1694" t="s">
        <v>1492</v>
      </c>
      <c r="CA17" s="1069" t="s">
        <v>1493</v>
      </c>
      <c r="CD17" s="1069" t="s">
        <v>1494</v>
      </c>
    </row>
    <row customHeight="1" ht="21">
      <c r="A18" s="1076" t="s">
        <v>1495</v>
      </c>
      <c r="B18" s="1077">
        <v>2016</v>
      </c>
      <c r="E18" s="2007" t="s">
        <v>1496</v>
      </c>
      <c r="I18" s="1078" t="s">
        <v>1497</v>
      </c>
      <c r="N18" s="1160" t="s">
        <v>1498</v>
      </c>
      <c r="X18" s="1089"/>
      <c r="AW18" s="1122" t="s">
        <v>1485</v>
      </c>
      <c r="AX18" s="1122" t="s">
        <v>1485</v>
      </c>
      <c r="BB18" s="1122" t="s">
        <v>1499</v>
      </c>
      <c r="BC18" s="1122" t="s">
        <v>1340</v>
      </c>
      <c r="BE18" s="1122">
        <v>2016</v>
      </c>
      <c r="BH18" s="1070" t="s">
        <v>1442</v>
      </c>
      <c r="BJ18" s="1219" t="s">
        <v>1500</v>
      </c>
      <c r="BL18" s="1219" t="s">
        <v>1500</v>
      </c>
      <c r="BN18" s="1070" t="s">
        <v>1501</v>
      </c>
      <c r="BQ18" s="1434" t="s">
        <v>1312</v>
      </c>
      <c r="BR18" s="1161" t="s">
        <v>1313</v>
      </c>
      <c r="BS18" s="276"/>
      <c r="BT18" s="1434" t="s">
        <v>1502</v>
      </c>
      <c r="BU18" s="1161" t="s">
        <v>1503</v>
      </c>
      <c r="BV18" s="1072"/>
      <c r="BW18" s="1699" t="s">
        <v>1504</v>
      </c>
      <c r="BX18" s="1693" t="s">
        <v>1505</v>
      </c>
      <c r="BZ18" s="1434" t="s">
        <v>1506</v>
      </c>
      <c r="CA18" s="1161" t="s">
        <v>1507</v>
      </c>
      <c r="CC18" s="1434" t="s">
        <v>1508</v>
      </c>
      <c r="CD18" s="1161" t="s">
        <v>1509</v>
      </c>
    </row>
    <row customHeight="1" ht="21">
      <c r="A19" s="1872" t="s">
        <v>1510</v>
      </c>
      <c r="B19" s="1077">
        <v>2017</v>
      </c>
      <c r="E19" s="1076" t="s">
        <v>161</v>
      </c>
      <c r="I19" s="1078" t="s">
        <v>1511</v>
      </c>
      <c r="N19" s="1160" t="s">
        <v>1512</v>
      </c>
      <c r="X19" s="1089"/>
      <c r="AW19" s="1122" t="s">
        <v>1497</v>
      </c>
      <c r="AX19" s="1122" t="s">
        <v>1497</v>
      </c>
      <c r="AZ19" s="1069" t="s">
        <v>1513</v>
      </c>
      <c r="BB19" s="1122" t="s">
        <v>1514</v>
      </c>
      <c r="BC19" s="1122" t="s">
        <v>1340</v>
      </c>
      <c r="BE19" s="1122">
        <v>2017</v>
      </c>
      <c r="BH19" s="1070" t="s">
        <v>1515</v>
      </c>
      <c r="BJ19" s="1219" t="s">
        <v>1516</v>
      </c>
      <c r="BL19" s="1219" t="s">
        <v>1516</v>
      </c>
      <c r="BQ19" s="1283">
        <v>4190064</v>
      </c>
      <c r="BR19" s="1070" t="s">
        <v>1517</v>
      </c>
      <c r="BS19" s="1431"/>
      <c r="BT19" s="1283">
        <v>4189671</v>
      </c>
      <c r="BU19" s="1070" t="s">
        <v>1518</v>
      </c>
      <c r="BV19" s="1072"/>
      <c r="BW19" s="1697">
        <v>4189706</v>
      </c>
      <c r="BX19" s="1695" t="s">
        <v>1519</v>
      </c>
      <c r="BZ19" s="1283">
        <v>4189714</v>
      </c>
      <c r="CA19" s="1070" t="s">
        <v>1520</v>
      </c>
      <c r="CC19" s="1283">
        <v>4189708</v>
      </c>
      <c r="CD19" s="1070" t="s">
        <v>1521</v>
      </c>
    </row>
    <row customHeight="1" ht="21">
      <c r="A20" s="1076" t="s">
        <v>1522</v>
      </c>
      <c r="B20" s="1077">
        <v>2018</v>
      </c>
      <c r="E20" s="1076" t="s">
        <v>1271</v>
      </c>
      <c r="I20" s="1078" t="s">
        <v>1523</v>
      </c>
      <c r="N20" s="1160" t="s">
        <v>1524</v>
      </c>
      <c r="AW20" s="1122" t="s">
        <v>1511</v>
      </c>
      <c r="AX20" s="1122" t="s">
        <v>1511</v>
      </c>
      <c r="AZ20" s="1122" t="s">
        <v>1525</v>
      </c>
      <c r="BB20" s="1122" t="s">
        <v>1526</v>
      </c>
      <c r="BC20" s="1122" t="s">
        <v>1457</v>
      </c>
      <c r="BE20" s="1122">
        <v>2018</v>
      </c>
      <c r="BH20" s="1070" t="s">
        <v>1453</v>
      </c>
      <c r="BJ20" s="1070" t="s">
        <v>1380</v>
      </c>
      <c r="BL20" s="1070" t="s">
        <v>1380</v>
      </c>
      <c r="BQ20" s="1283">
        <v>4190065</v>
      </c>
      <c r="BR20" s="1070" t="s">
        <v>1527</v>
      </c>
      <c r="BS20" s="1431"/>
      <c r="BT20" s="1283">
        <v>4189672</v>
      </c>
      <c r="BU20" s="1070" t="s">
        <v>1528</v>
      </c>
      <c r="BV20" s="1072"/>
      <c r="BW20" s="1697">
        <v>4189705</v>
      </c>
      <c r="BX20" s="1695" t="s">
        <v>1529</v>
      </c>
      <c r="BZ20" s="1283">
        <v>4189713</v>
      </c>
      <c r="CA20" s="1070" t="s">
        <v>1529</v>
      </c>
      <c r="CC20" s="1283">
        <v>4189709</v>
      </c>
      <c r="CD20" s="1070" t="s">
        <v>1530</v>
      </c>
    </row>
    <row customHeight="1" ht="21">
      <c r="A21" s="1076" t="s">
        <v>1531</v>
      </c>
      <c r="B21" s="1077">
        <v>2019</v>
      </c>
      <c r="I21" s="1078" t="s">
        <v>1532</v>
      </c>
      <c r="N21" s="1160" t="s">
        <v>1533</v>
      </c>
      <c r="AW21" s="1122" t="s">
        <v>1523</v>
      </c>
      <c r="AX21" s="1122" t="s">
        <v>1523</v>
      </c>
      <c r="AZ21" s="1122" t="s">
        <v>1534</v>
      </c>
      <c r="BB21" s="1122" t="s">
        <v>1535</v>
      </c>
      <c r="BC21" s="1122" t="s">
        <v>1340</v>
      </c>
      <c r="BE21" s="1122">
        <v>2019</v>
      </c>
      <c r="BH21" s="1070" t="s">
        <v>1460</v>
      </c>
      <c r="BJ21" s="1070" t="s">
        <v>1396</v>
      </c>
      <c r="BL21" s="1070" t="s">
        <v>1396</v>
      </c>
      <c r="BQ21" s="1283">
        <v>4190066</v>
      </c>
      <c r="BR21" s="1070" t="s">
        <v>1536</v>
      </c>
      <c r="BS21" s="1431"/>
      <c r="BT21" s="1283">
        <v>4189673</v>
      </c>
      <c r="BU21" s="1070" t="s">
        <v>1537</v>
      </c>
      <c r="BV21" s="1072"/>
      <c r="BW21" s="1697">
        <v>4189707</v>
      </c>
      <c r="BX21" s="1695" t="s">
        <v>1538</v>
      </c>
      <c r="BZ21" s="1283">
        <v>4189712</v>
      </c>
      <c r="CA21" s="1070" t="s">
        <v>1539</v>
      </c>
      <c r="CC21" s="1283">
        <v>4189710</v>
      </c>
      <c r="CD21" s="1070" t="s">
        <v>1540</v>
      </c>
    </row>
    <row customHeight="1" ht="21">
      <c r="A22" s="1076" t="s">
        <v>1541</v>
      </c>
      <c r="B22" s="1077">
        <v>2020</v>
      </c>
      <c r="N22" s="1160" t="s">
        <v>1542</v>
      </c>
      <c r="AW22" s="1122" t="s">
        <v>1532</v>
      </c>
      <c r="AX22" s="1122" t="s">
        <v>1532</v>
      </c>
      <c r="AZ22" s="1122" t="s">
        <v>1543</v>
      </c>
      <c r="BB22" s="1122" t="s">
        <v>1544</v>
      </c>
      <c r="BC22" s="1122" t="s">
        <v>1340</v>
      </c>
      <c r="BE22" s="1122">
        <v>2020</v>
      </c>
      <c r="BH22" s="1070" t="s">
        <v>1467</v>
      </c>
      <c r="BJ22" s="1070" t="s">
        <v>1412</v>
      </c>
      <c r="BL22" s="1070" t="s">
        <v>1412</v>
      </c>
      <c r="BQ22" s="1283">
        <v>4190067</v>
      </c>
      <c r="BR22" s="1070" t="s">
        <v>1545</v>
      </c>
      <c r="BS22" s="1431"/>
      <c r="BT22" s="1283">
        <v>4189674</v>
      </c>
      <c r="BU22" s="1070" t="s">
        <v>1546</v>
      </c>
      <c r="BV22" s="1072"/>
      <c r="BW22" s="1072"/>
      <c r="CC22" s="1283">
        <v>4189711</v>
      </c>
      <c r="CD22" s="1070" t="s">
        <v>299</v>
      </c>
    </row>
    <row customHeight="1" ht="21">
      <c r="A23" s="1076" t="s">
        <v>1547</v>
      </c>
      <c r="B23" s="1077">
        <v>2021</v>
      </c>
      <c r="AW23" s="1122" t="s">
        <v>1548</v>
      </c>
      <c r="AX23" s="1122" t="s">
        <v>1548</v>
      </c>
      <c r="AZ23" s="1122" t="s">
        <v>1549</v>
      </c>
      <c r="BB23" s="1122" t="s">
        <v>1550</v>
      </c>
      <c r="BC23" s="1122" t="s">
        <v>1248</v>
      </c>
      <c r="BE23" s="1122">
        <v>2021</v>
      </c>
      <c r="BH23" s="1070" t="s">
        <v>1475</v>
      </c>
      <c r="BJ23" s="1070" t="s">
        <v>1428</v>
      </c>
      <c r="BL23" s="1070" t="s">
        <v>1428</v>
      </c>
      <c r="BQ23" s="1283">
        <v>4190068</v>
      </c>
      <c r="BR23" s="1070" t="s">
        <v>1551</v>
      </c>
      <c r="BS23" s="1431"/>
      <c r="BT23" s="1283">
        <v>4189675</v>
      </c>
      <c r="BU23" s="1070" t="s">
        <v>1552</v>
      </c>
      <c r="BV23" s="1072"/>
      <c r="BW23" s="1072"/>
      <c r="CC23" s="1283">
        <v>5110778</v>
      </c>
      <c r="CD23" s="1070" t="s">
        <v>1553</v>
      </c>
    </row>
    <row customHeight="1" ht="21">
      <c r="A24" s="1076" t="s">
        <v>1554</v>
      </c>
      <c r="B24" s="1077">
        <v>2022</v>
      </c>
      <c r="AW24" s="1122" t="s">
        <v>1555</v>
      </c>
      <c r="AX24" s="1122" t="s">
        <v>1555</v>
      </c>
      <c r="AZ24" s="1122" t="s">
        <v>1556</v>
      </c>
      <c r="BB24" s="1122" t="s">
        <v>1557</v>
      </c>
      <c r="BC24" s="1122" t="s">
        <v>1558</v>
      </c>
      <c r="BE24" s="1122">
        <v>2022</v>
      </c>
      <c r="BH24" s="1070" t="s">
        <v>1484</v>
      </c>
      <c r="BJ24" s="1070" t="s">
        <v>1442</v>
      </c>
      <c r="BL24" s="1070" t="s">
        <v>1442</v>
      </c>
      <c r="BQ24" s="1283">
        <v>4190069</v>
      </c>
      <c r="BR24" s="1070" t="s">
        <v>1559</v>
      </c>
      <c r="BS24" s="1431"/>
      <c r="BT24" s="1283">
        <v>4189676</v>
      </c>
      <c r="BU24" s="1070" t="s">
        <v>1560</v>
      </c>
      <c r="BV24" s="1072"/>
      <c r="BW24" s="1072"/>
      <c r="CC24" s="1283">
        <v>25575374</v>
      </c>
      <c r="CD24" s="1070" t="s">
        <v>1561</v>
      </c>
    </row>
    <row customHeight="1" ht="11.25">
      <c r="A25" s="1076" t="s">
        <v>1562</v>
      </c>
      <c r="B25" s="1077">
        <v>2023</v>
      </c>
      <c r="AW25" s="1122" t="s">
        <v>1563</v>
      </c>
      <c r="AX25" s="1122" t="s">
        <v>1563</v>
      </c>
      <c r="AZ25" s="1122" t="s">
        <v>1564</v>
      </c>
      <c r="BB25" s="1122" t="s">
        <v>1565</v>
      </c>
      <c r="BC25" s="1122" t="s">
        <v>1558</v>
      </c>
      <c r="BE25" s="1122">
        <v>2023</v>
      </c>
      <c r="BH25" s="1070" t="s">
        <v>1490</v>
      </c>
      <c r="BJ25" s="1070" t="s">
        <v>1515</v>
      </c>
      <c r="BL25" s="1070" t="s">
        <v>1515</v>
      </c>
      <c r="BQ25" s="1283">
        <v>4190070</v>
      </c>
      <c r="BR25" s="1070" t="s">
        <v>1566</v>
      </c>
      <c r="BS25" s="1431"/>
      <c r="BT25" s="1283">
        <v>4189677</v>
      </c>
      <c r="BU25" s="1070" t="s">
        <v>1567</v>
      </c>
      <c r="BV25" s="1072"/>
      <c r="BW25" s="1072"/>
    </row>
    <row customHeight="1" ht="11.25">
      <c r="A26" s="1076" t="s">
        <v>1568</v>
      </c>
      <c r="B26" s="1077">
        <v>2024</v>
      </c>
      <c r="J26" s="1733" t="s">
        <v>1569</v>
      </c>
      <c r="AX26" s="1122" t="s">
        <v>1570</v>
      </c>
      <c r="AZ26" s="1122" t="s">
        <v>1435</v>
      </c>
      <c r="BB26" s="1122" t="s">
        <v>1571</v>
      </c>
      <c r="BC26" s="1122" t="s">
        <v>1558</v>
      </c>
      <c r="BE26" s="1122">
        <v>2024</v>
      </c>
      <c r="BH26" s="1070" t="s">
        <v>1501</v>
      </c>
      <c r="BJ26" s="1070" t="s">
        <v>1453</v>
      </c>
      <c r="BL26" s="1070" t="s">
        <v>1453</v>
      </c>
      <c r="BQ26" s="1283">
        <v>4190071</v>
      </c>
      <c r="BR26" s="1070" t="s">
        <v>1572</v>
      </c>
      <c r="BS26" s="1431"/>
      <c r="BV26" s="1072"/>
      <c r="BW26" s="1072"/>
    </row>
    <row customHeight="1" ht="11.25">
      <c r="A27" s="1076" t="s">
        <v>1573</v>
      </c>
      <c r="B27" s="1077">
        <v>2025</v>
      </c>
      <c r="J27" s="178" t="s">
        <v>694</v>
      </c>
      <c r="AX27" s="1122" t="s">
        <v>1574</v>
      </c>
      <c r="BB27" s="1122" t="s">
        <v>1575</v>
      </c>
      <c r="BC27" s="1122" t="s">
        <v>1558</v>
      </c>
      <c r="BE27" s="1122">
        <v>2025</v>
      </c>
      <c r="BH27" s="1072" t="s">
        <v>28</v>
      </c>
      <c r="BJ27" s="1070" t="s">
        <v>1460</v>
      </c>
      <c r="BL27" s="1070" t="s">
        <v>1460</v>
      </c>
      <c r="BN27" s="1072" t="s">
        <v>28</v>
      </c>
      <c r="BQ27" s="1283">
        <v>4190072</v>
      </c>
      <c r="BR27" s="1070" t="s">
        <v>1576</v>
      </c>
      <c r="BS27" s="1431"/>
      <c r="BV27" s="1072"/>
      <c r="BW27" s="1072"/>
    </row>
    <row customHeight="1" ht="11.25">
      <c r="A28" s="1076" t="s">
        <v>1577</v>
      </c>
      <c r="D28" s="1103"/>
      <c r="E28" s="1104"/>
      <c r="F28" s="1104"/>
      <c r="H28" s="1105" t="s">
        <v>1578</v>
      </c>
      <c r="AX28" s="1122" t="s">
        <v>1579</v>
      </c>
      <c r="AZ28" s="1069" t="s">
        <v>1580</v>
      </c>
      <c r="BB28" s="1122" t="s">
        <v>1581</v>
      </c>
      <c r="BC28" s="1122" t="s">
        <v>1582</v>
      </c>
      <c r="BE28" s="1122">
        <v>2026</v>
      </c>
      <c r="BH28" s="1072" t="s">
        <v>28</v>
      </c>
      <c r="BJ28" s="1070" t="s">
        <v>1467</v>
      </c>
      <c r="BL28" s="1070" t="s">
        <v>1467</v>
      </c>
      <c r="BN28" s="1072" t="s">
        <v>28</v>
      </c>
      <c r="BQ28" s="1283">
        <v>4190073</v>
      </c>
      <c r="BR28" s="1070" t="s">
        <v>1583</v>
      </c>
      <c r="BS28" s="1431"/>
      <c r="BV28" s="1072"/>
      <c r="BW28" s="1072"/>
    </row>
    <row customHeight="1" ht="11.25">
      <c r="A29" s="1076" t="s">
        <v>1584</v>
      </c>
      <c r="D29" s="1106" t="s">
        <v>1585</v>
      </c>
      <c r="E29" s="1107" t="str">
        <f>IF(TEMPLATE_GROUP="","",INDEX(StartDateList,MATCH(TEMPLATE_GROUP,CodeTemplateList,0),1))</f>
        <v>01.01.2026</v>
      </c>
      <c r="F29" s="1107" t="str">
        <f>IF(TEMPLATE_GROUP="","",INDEX(EndDateList,MATCH(TEMPLATE_GROUP,CodeTemplateList,0),1))</f>
        <v>31.12.2027</v>
      </c>
      <c r="H29" s="1108" t="s">
        <v>1586</v>
      </c>
      <c r="AX29" s="1122" t="s">
        <v>1587</v>
      </c>
      <c r="AZ29" s="1122" t="s">
        <v>1233</v>
      </c>
      <c r="BB29" s="1122" t="s">
        <v>1435</v>
      </c>
      <c r="BC29" s="1093"/>
      <c r="BE29" s="1122">
        <v>2027</v>
      </c>
      <c r="BJ29" s="1070" t="s">
        <v>1475</v>
      </c>
      <c r="BL29" s="1070" t="s">
        <v>1475</v>
      </c>
    </row>
    <row customHeight="1" ht="11.25">
      <c r="A30" s="1076" t="s">
        <v>1588</v>
      </c>
      <c r="D30" s="1109"/>
      <c r="E30" s="1110"/>
      <c r="F30" s="1110"/>
      <c r="AX30" s="1122" t="s">
        <v>1589</v>
      </c>
      <c r="AZ30" s="1122" t="s">
        <v>1260</v>
      </c>
      <c r="BE30" s="1122">
        <v>2028</v>
      </c>
      <c r="BJ30" s="1070" t="s">
        <v>1590</v>
      </c>
      <c r="BL30" s="1070" t="s">
        <v>1590</v>
      </c>
    </row>
    <row customHeight="1" ht="12.75">
      <c r="A31" s="1076" t="s">
        <v>1591</v>
      </c>
      <c r="D31" s="1103"/>
      <c r="E31" s="1104"/>
      <c r="F31" s="1104"/>
      <c r="H31" s="1111"/>
      <c r="AX31" s="1122" t="s">
        <v>1592</v>
      </c>
      <c r="AZ31" s="1122" t="s">
        <v>1593</v>
      </c>
      <c r="BE31" s="1122">
        <v>2029</v>
      </c>
      <c r="BJ31" s="1070" t="s">
        <v>1594</v>
      </c>
      <c r="BL31" s="1070" t="s">
        <v>1594</v>
      </c>
    </row>
    <row customHeight="1" ht="11.25">
      <c r="A32" s="1076" t="s">
        <v>1595</v>
      </c>
      <c r="D32" s="1106" t="s">
        <v>1596</v>
      </c>
      <c r="E32" s="1107" t="str">
        <f>IF(TEMPLATE_GROUP="","",INDEX(StartDateList,MATCH(TEMPLATE_GROUP,CodeTemplateList,0),1))</f>
        <v>01.01.2026</v>
      </c>
      <c r="F32" s="1107" t="str">
        <f>IF(TEMPLATE_GROUP="","",INDEX(EndDateList,MATCH(TEMPLATE_GROUP,CodeTemplateList,0),1))</f>
        <v>31.12.2027</v>
      </c>
      <c r="H32" s="1112" t="s">
        <v>1597</v>
      </c>
      <c r="O32" s="1076" t="s">
        <v>1231</v>
      </c>
      <c r="AX32" s="1122" t="s">
        <v>1598</v>
      </c>
      <c r="AZ32" s="1122" t="s">
        <v>1328</v>
      </c>
      <c r="BE32" s="1122">
        <v>2030</v>
      </c>
      <c r="BJ32" s="1070" t="s">
        <v>1484</v>
      </c>
      <c r="BL32" s="1070" t="s">
        <v>1484</v>
      </c>
    </row>
    <row customHeight="1" ht="11.25">
      <c r="A33" s="1076" t="s">
        <v>1599</v>
      </c>
      <c r="O33" s="1076" t="s">
        <v>1257</v>
      </c>
      <c r="AX33" s="1122" t="s">
        <v>1600</v>
      </c>
      <c r="AZ33" s="1122" t="s">
        <v>1232</v>
      </c>
      <c r="BE33" s="1122">
        <v>2031</v>
      </c>
      <c r="BJ33" s="1070" t="s">
        <v>1490</v>
      </c>
      <c r="BL33" s="1070" t="s">
        <v>1490</v>
      </c>
    </row>
    <row customHeight="1" ht="11.25">
      <c r="A34" s="1076" t="s">
        <v>1601</v>
      </c>
      <c r="O34" s="1076" t="s">
        <v>1293</v>
      </c>
      <c r="AX34" s="1122" t="s">
        <v>1602</v>
      </c>
      <c r="BE34" s="1122">
        <v>2032</v>
      </c>
      <c r="BJ34" s="1070" t="s">
        <v>1501</v>
      </c>
      <c r="BL34" s="1070" t="s">
        <v>1501</v>
      </c>
    </row>
    <row customHeight="1" ht="11.25">
      <c r="A35" s="1076" t="s">
        <v>1603</v>
      </c>
      <c r="O35" s="1076" t="s">
        <v>1326</v>
      </c>
      <c r="AX35" s="1122" t="s">
        <v>1604</v>
      </c>
      <c r="AZ35" s="1069" t="s">
        <v>1605</v>
      </c>
      <c r="BE35" s="1122">
        <v>2033</v>
      </c>
      <c r="BL35" s="1070" t="s">
        <v>1606</v>
      </c>
    </row>
    <row customHeight="1" ht="11.25">
      <c r="A36" s="1872" t="s">
        <v>1607</v>
      </c>
      <c r="D36" s="1113" t="s">
        <v>1608</v>
      </c>
      <c r="E36" s="1114" t="s">
        <v>813</v>
      </c>
      <c r="F36" s="1115" t="str">
        <f>INDEX(E37:E41,MATCH(TEMPLATE_SPHERE,F37:F41,0))</f>
        <v>теплоснабжения</v>
      </c>
      <c r="G36" s="1115" t="str">
        <f>INDEX(G37:G41,MATCH(TEMPLATE_SPHERE,F37:F41,0))</f>
        <v>теплоснабжение</v>
      </c>
      <c r="O36" s="1076" t="s">
        <v>1351</v>
      </c>
      <c r="AX36" s="1122" t="s">
        <v>1609</v>
      </c>
      <c r="AZ36" s="1122" t="s">
        <v>1232</v>
      </c>
      <c r="BE36" s="1122">
        <v>2034</v>
      </c>
      <c r="BL36" s="1070" t="s">
        <v>1610</v>
      </c>
    </row>
    <row customHeight="1" ht="11.25">
      <c r="A37" s="1076" t="s">
        <v>1611</v>
      </c>
      <c r="E37" s="409" t="s">
        <v>1612</v>
      </c>
      <c r="F37" s="1116" t="s">
        <v>813</v>
      </c>
      <c r="G37" s="409" t="s">
        <v>1613</v>
      </c>
      <c r="O37" s="1076" t="s">
        <v>1370</v>
      </c>
      <c r="AX37" s="1122" t="s">
        <v>1614</v>
      </c>
      <c r="AZ37" s="1122" t="s">
        <v>1259</v>
      </c>
      <c r="BE37" s="1122">
        <v>2035</v>
      </c>
    </row>
    <row customHeight="1" ht="11.25">
      <c r="A38" s="1076" t="s">
        <v>1615</v>
      </c>
      <c r="E38" s="409" t="s">
        <v>1616</v>
      </c>
      <c r="F38" s="1117" t="s">
        <v>859</v>
      </c>
      <c r="G38" s="409" t="s">
        <v>1617</v>
      </c>
      <c r="O38" s="1076" t="s">
        <v>1387</v>
      </c>
      <c r="AX38" s="1122" t="s">
        <v>1618</v>
      </c>
      <c r="AZ38" s="1122" t="s">
        <v>1294</v>
      </c>
      <c r="BE38" s="1122">
        <v>2036</v>
      </c>
      <c r="BH38" s="1069" t="s">
        <v>1619</v>
      </c>
      <c r="BJ38" s="1069" t="s">
        <v>1620</v>
      </c>
      <c r="BL38" s="1069" t="s">
        <v>1621</v>
      </c>
      <c r="BN38" s="1069" t="s">
        <v>1622</v>
      </c>
    </row>
    <row customHeight="1" ht="11.25">
      <c r="A39" s="1076" t="s">
        <v>1623</v>
      </c>
      <c r="E39" s="409" t="s">
        <v>1624</v>
      </c>
      <c r="F39" s="1117" t="s">
        <v>912</v>
      </c>
      <c r="G39" s="409" t="s">
        <v>1625</v>
      </c>
      <c r="O39" s="1076" t="s">
        <v>1403</v>
      </c>
      <c r="AX39" s="1122" t="s">
        <v>1626</v>
      </c>
      <c r="AZ39" s="1122" t="s">
        <v>1327</v>
      </c>
      <c r="BE39" s="1122">
        <v>2037</v>
      </c>
      <c r="BH39" s="1070" t="s">
        <v>1627</v>
      </c>
      <c r="BJ39" s="1219" t="s">
        <v>1627</v>
      </c>
      <c r="BL39" s="1219" t="s">
        <v>1627</v>
      </c>
      <c r="BN39" s="1070" t="s">
        <v>1628</v>
      </c>
    </row>
    <row customHeight="1" ht="11.25">
      <c r="A40" s="1076" t="s">
        <v>1629</v>
      </c>
      <c r="E40" s="409" t="s">
        <v>1630</v>
      </c>
      <c r="F40" s="1117" t="s">
        <v>899</v>
      </c>
      <c r="G40" s="409" t="s">
        <v>1631</v>
      </c>
      <c r="O40" s="1076" t="s">
        <v>1419</v>
      </c>
      <c r="AX40" s="1122" t="s">
        <v>1632</v>
      </c>
      <c r="BE40" s="1122">
        <v>2038</v>
      </c>
      <c r="BH40" s="1070" t="s">
        <v>1633</v>
      </c>
      <c r="BJ40" s="1219" t="s">
        <v>1032</v>
      </c>
      <c r="BL40" s="1219" t="s">
        <v>1032</v>
      </c>
      <c r="BN40" s="1070" t="s">
        <v>1066</v>
      </c>
    </row>
    <row customHeight="1" ht="11.25">
      <c r="A41" s="1076" t="s">
        <v>1634</v>
      </c>
      <c r="E41" s="409" t="s">
        <v>1635</v>
      </c>
      <c r="F41" s="1117" t="s">
        <v>1636</v>
      </c>
      <c r="G41" s="409" t="s">
        <v>1635</v>
      </c>
      <c r="O41" s="1076" t="s">
        <v>1435</v>
      </c>
      <c r="AX41" s="1122" t="s">
        <v>1637</v>
      </c>
      <c r="AZ41" s="1069" t="s">
        <v>1638</v>
      </c>
      <c r="BE41" s="1122">
        <v>2039</v>
      </c>
      <c r="BH41" s="1070" t="s">
        <v>1639</v>
      </c>
      <c r="BJ41" s="1219" t="s">
        <v>1028</v>
      </c>
      <c r="BL41" s="1219" t="s">
        <v>1028</v>
      </c>
      <c r="BN41" s="1070" t="s">
        <v>1053</v>
      </c>
    </row>
    <row customHeight="1" ht="11.25">
      <c r="A42" s="1076" t="s">
        <v>1640</v>
      </c>
      <c r="AX42" s="1122" t="s">
        <v>1641</v>
      </c>
      <c r="AZ42" s="1122" t="s">
        <v>1231</v>
      </c>
      <c r="BE42" s="1122">
        <v>2040</v>
      </c>
      <c r="BH42" s="1070" t="s">
        <v>1050</v>
      </c>
      <c r="BJ42" s="1219" t="s">
        <v>1030</v>
      </c>
      <c r="BL42" s="1219" t="s">
        <v>1030</v>
      </c>
      <c r="BN42" s="1070" t="s">
        <v>1642</v>
      </c>
    </row>
    <row customHeight="1" ht="11.25">
      <c r="A43" s="1076" t="s">
        <v>1643</v>
      </c>
      <c r="AX43" s="1122" t="s">
        <v>1644</v>
      </c>
      <c r="AZ43" s="1122" t="s">
        <v>1257</v>
      </c>
      <c r="BE43" s="1122">
        <v>2041</v>
      </c>
      <c r="BH43" s="1070" t="s">
        <v>1645</v>
      </c>
      <c r="BJ43" s="1219" t="s">
        <v>1639</v>
      </c>
      <c r="BL43" s="1219" t="s">
        <v>1639</v>
      </c>
      <c r="BN43" s="1070" t="s">
        <v>1646</v>
      </c>
    </row>
    <row customHeight="1" ht="11.25">
      <c r="A44" s="1076" t="s">
        <v>1647</v>
      </c>
      <c r="G44" s="1096">
        <f>YEAR(TODAY())</f>
        <v>2026</v>
      </c>
      <c r="I44" s="801" t="s">
        <v>1648</v>
      </c>
      <c r="J44" s="1091" t="s">
        <v>1649</v>
      </c>
      <c r="K44" s="1091" t="s">
        <v>1650</v>
      </c>
      <c r="AX44" s="1122" t="s">
        <v>1651</v>
      </c>
      <c r="AZ44" s="1122" t="s">
        <v>1293</v>
      </c>
      <c r="BE44" s="1122">
        <v>2042</v>
      </c>
      <c r="BH44" s="1070" t="s">
        <v>1652</v>
      </c>
      <c r="BJ44" s="1219" t="s">
        <v>1050</v>
      </c>
      <c r="BL44" s="1219" t="s">
        <v>1050</v>
      </c>
      <c r="BN44" s="1070" t="s">
        <v>1653</v>
      </c>
    </row>
    <row customHeight="1" ht="11.25">
      <c r="A45" s="1076" t="s">
        <v>1654</v>
      </c>
      <c r="D45" s="1113" t="s">
        <v>1655</v>
      </c>
      <c r="E45" s="1114" t="s">
        <v>1656</v>
      </c>
      <c r="F45" s="799" t="s">
        <v>1657</v>
      </c>
      <c r="G45" s="798" t="s">
        <v>1658</v>
      </c>
      <c r="H45" s="801" t="s">
        <v>1659</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1660</v>
      </c>
      <c r="AZ45" s="1122" t="s">
        <v>1326</v>
      </c>
      <c r="BE45" s="1122">
        <v>2043</v>
      </c>
      <c r="BH45" s="1070" t="s">
        <v>1661</v>
      </c>
      <c r="BJ45" s="1219" t="s">
        <v>1044</v>
      </c>
      <c r="BL45" s="1219" t="s">
        <v>1044</v>
      </c>
      <c r="BN45" s="1070" t="s">
        <v>1662</v>
      </c>
    </row>
    <row customHeight="1" ht="11.25">
      <c r="A46" s="1076" t="s">
        <v>1663</v>
      </c>
      <c r="E46" s="409" t="s">
        <v>26</v>
      </c>
      <c r="F46" s="1116" t="s">
        <v>1664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1665</v>
      </c>
      <c r="AZ46" s="1122" t="s">
        <v>1351</v>
      </c>
      <c r="BE46" s="1122">
        <v>2044</v>
      </c>
      <c r="BH46" s="1070" t="s">
        <v>1053</v>
      </c>
      <c r="BJ46" s="1219" t="s">
        <v>1034</v>
      </c>
      <c r="BL46" s="1219" t="s">
        <v>1034</v>
      </c>
      <c r="BN46" s="1070" t="s">
        <v>1666</v>
      </c>
    </row>
    <row customHeight="1" ht="11.25">
      <c r="A47" s="1076" t="s">
        <v>1667</v>
      </c>
      <c r="E47" s="409" t="s">
        <v>33</v>
      </c>
      <c r="F47" s="1117" t="s">
        <v>1668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1669</v>
      </c>
      <c r="AZ47" s="1122" t="s">
        <v>1370</v>
      </c>
      <c r="BE47" s="1122">
        <v>2045</v>
      </c>
      <c r="BH47" s="1070" t="s">
        <v>1642</v>
      </c>
      <c r="BJ47" s="1219" t="s">
        <v>1036</v>
      </c>
      <c r="BL47" s="1219" t="s">
        <v>1036</v>
      </c>
      <c r="BN47" s="1070" t="s">
        <v>1670</v>
      </c>
    </row>
    <row customHeight="1" ht="11.25">
      <c r="A48" s="1076" t="s">
        <v>1671</v>
      </c>
      <c r="E48" s="409" t="s">
        <v>1672</v>
      </c>
      <c r="F48" s="1117" t="s">
        <v>1673</v>
      </c>
      <c r="G48" s="1118" t="str">
        <f>_xlfn.IFERROR(IF(f_year="","01.01."&amp;CURRENT_YEAR,"01.01."&amp;f_year),"01.01."&amp;CURRENT_YEAR)</f>
        <v>01.01.2026</v>
      </c>
      <c r="H48" s="1118" t="str">
        <f>_xlfn.IFERROR(IF(f_year="","31.12."&amp;CURRENT_YEAR,"31.12."&amp;f_year),"31.12."&amp;CURRENT_YEAR)</f>
        <v>31.12.2026</v>
      </c>
      <c r="I48" s="1744">
        <f>IF(f_year="",TRUE,FALSE)</f>
        <v>1</v>
      </c>
      <c r="J48" s="1747" t="s">
        <v>1674</v>
      </c>
      <c r="K48" s="1748"/>
      <c r="AX48" s="1122" t="s">
        <v>1675</v>
      </c>
      <c r="AZ48" s="1122" t="s">
        <v>1387</v>
      </c>
      <c r="BE48" s="1122">
        <v>2046</v>
      </c>
      <c r="BH48" s="1070" t="s">
        <v>1646</v>
      </c>
      <c r="BJ48" s="1219" t="s">
        <v>1038</v>
      </c>
      <c r="BL48" s="1219" t="s">
        <v>1038</v>
      </c>
      <c r="BN48" s="1070" t="s">
        <v>1676</v>
      </c>
    </row>
    <row customHeight="1" ht="11.25">
      <c r="A49" s="1076" t="s">
        <v>1677</v>
      </c>
      <c r="E49" s="409" t="s">
        <v>1678</v>
      </c>
      <c r="F49" s="1117" t="s">
        <v>1679</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1680</v>
      </c>
      <c r="AZ49" s="1122" t="s">
        <v>1403</v>
      </c>
      <c r="BE49" s="1122">
        <v>2047</v>
      </c>
      <c r="BH49" s="1070" t="s">
        <v>1054</v>
      </c>
      <c r="BJ49" s="1219" t="s">
        <v>1040</v>
      </c>
      <c r="BL49" s="1219" t="s">
        <v>1040</v>
      </c>
    </row>
    <row customHeight="1" ht="11.25">
      <c r="A50" s="1076" t="s">
        <v>1681</v>
      </c>
      <c r="E50" s="409" t="s">
        <v>1682</v>
      </c>
      <c r="F50" s="1117" t="s">
        <v>1024</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1683</v>
      </c>
      <c r="AZ50" s="1122" t="s">
        <v>1419</v>
      </c>
      <c r="BE50" s="1122">
        <v>2048</v>
      </c>
      <c r="BH50" s="1070" t="s">
        <v>1653</v>
      </c>
      <c r="BJ50" s="1219" t="s">
        <v>1042</v>
      </c>
      <c r="BL50" s="1219" t="s">
        <v>1042</v>
      </c>
    </row>
    <row customHeight="1" ht="11.25">
      <c r="A51" s="1076" t="s">
        <v>1684</v>
      </c>
      <c r="E51" s="409" t="s">
        <v>1685</v>
      </c>
      <c r="F51" s="1117" t="s">
        <v>1686</v>
      </c>
      <c r="G51" s="1118" t="str">
        <f>_xlfn.IFERROR(IF(TITLE_PERIOD_START="","01.01."&amp;CURRENT_YEAR,"01.01."&amp;YEAR(TITLE_PERIOD_START)),"01.01."&amp;CURRENT_YEAR)</f>
        <v>01.01.2026</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1687</v>
      </c>
      <c r="AZ51" s="1122" t="s">
        <v>1435</v>
      </c>
      <c r="BE51" s="1122">
        <v>2049</v>
      </c>
      <c r="BH51" s="1070" t="s">
        <v>1662</v>
      </c>
      <c r="BJ51" s="1219" t="s">
        <v>1688</v>
      </c>
      <c r="BL51" s="1219" t="s">
        <v>1688</v>
      </c>
    </row>
    <row customHeight="1" ht="11.25">
      <c r="A52" s="1076" t="s">
        <v>1689</v>
      </c>
      <c r="E52" s="409" t="s">
        <v>1690</v>
      </c>
      <c r="F52" s="1117" t="s">
        <v>1656</v>
      </c>
      <c r="G52" s="1118" t="str">
        <f>_xlfn.IFERROR(IF(TITLE_PERIOD_START="","01.01."&amp;CURRENT_YEAR,"01.01."&amp;YEAR(TITLE_PERIOD_START)),"01.01."&amp;CURRENT_YEAR)</f>
        <v>01.01.2026</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1691</v>
      </c>
      <c r="AZ52" s="1122" t="s">
        <v>1232</v>
      </c>
      <c r="BE52" s="1122">
        <v>2050</v>
      </c>
      <c r="BH52" s="1070" t="s">
        <v>1666</v>
      </c>
      <c r="BJ52" s="1219" t="s">
        <v>1053</v>
      </c>
      <c r="BL52" s="1219" t="s">
        <v>1053</v>
      </c>
    </row>
    <row customHeight="1" ht="11.25">
      <c r="A53" s="1076" t="s">
        <v>1692</v>
      </c>
      <c r="E53" s="409" t="s">
        <v>1693</v>
      </c>
      <c r="F53" s="1117" t="s">
        <v>1693</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1694</v>
      </c>
      <c r="K53" s="1748"/>
      <c r="AX53" s="1122" t="s">
        <v>1695</v>
      </c>
      <c r="BE53" s="1122">
        <v>2051</v>
      </c>
      <c r="BH53" s="1070" t="s">
        <v>1670</v>
      </c>
      <c r="BJ53" s="1219" t="s">
        <v>1642</v>
      </c>
      <c r="BL53" s="1219" t="s">
        <v>1642</v>
      </c>
    </row>
    <row customHeight="1" ht="11.25">
      <c r="A54" s="1076" t="s">
        <v>1696</v>
      </c>
      <c r="AX54" s="1122" t="s">
        <v>1697</v>
      </c>
      <c r="AZ54" s="1069" t="s">
        <v>1698</v>
      </c>
      <c r="BE54" s="1122">
        <v>2052</v>
      </c>
      <c r="BH54" s="1070" t="s">
        <v>1676</v>
      </c>
      <c r="BJ54" s="1219" t="s">
        <v>1646</v>
      </c>
      <c r="BL54" s="1219" t="s">
        <v>1646</v>
      </c>
    </row>
    <row customHeight="1" ht="11.25">
      <c r="A55" s="1076" t="s">
        <v>1699</v>
      </c>
      <c r="AX55" s="1122" t="s">
        <v>1700</v>
      </c>
      <c r="AZ55" s="1122" t="s">
        <v>1234</v>
      </c>
      <c r="BE55" s="1122">
        <v>2053</v>
      </c>
      <c r="BH55" s="1072" t="s">
        <v>28</v>
      </c>
      <c r="BJ55" s="1219" t="s">
        <v>1054</v>
      </c>
      <c r="BL55" s="1219" t="s">
        <v>1054</v>
      </c>
    </row>
    <row customHeight="1" ht="11.25">
      <c r="A56" s="1076" t="s">
        <v>1701</v>
      </c>
      <c r="D56" s="1120" t="s">
        <v>1702</v>
      </c>
      <c r="E56" s="1097" t="s">
        <v>113</v>
      </c>
      <c r="F56" s="1076" t="s">
        <v>1703</v>
      </c>
      <c r="AX56" s="1122" t="s">
        <v>1704</v>
      </c>
      <c r="AZ56" s="1122" t="s">
        <v>1261</v>
      </c>
      <c r="BE56" s="1122">
        <v>2054</v>
      </c>
      <c r="BH56" s="1072" t="s">
        <v>28</v>
      </c>
      <c r="BJ56" s="1219" t="s">
        <v>1653</v>
      </c>
      <c r="BL56" s="1219" t="s">
        <v>1653</v>
      </c>
    </row>
    <row customHeight="1" ht="11.25">
      <c r="A57" s="1076" t="s">
        <v>1705</v>
      </c>
      <c r="D57" s="1120" t="s">
        <v>1706</v>
      </c>
      <c r="E57" s="1097" t="s">
        <v>113</v>
      </c>
      <c r="F57" s="1076" t="s">
        <v>1703</v>
      </c>
      <c r="AX57" s="1122" t="s">
        <v>1707</v>
      </c>
      <c r="AZ57" s="1122" t="s">
        <v>1296</v>
      </c>
      <c r="BE57" s="1122">
        <v>2055</v>
      </c>
      <c r="BJ57" s="1219" t="s">
        <v>1662</v>
      </c>
      <c r="BL57" s="1219" t="s">
        <v>1662</v>
      </c>
    </row>
    <row customHeight="1" ht="11.25">
      <c r="A58" s="1076" t="s">
        <v>1708</v>
      </c>
      <c r="D58" s="1120" t="s">
        <v>1709</v>
      </c>
      <c r="E58" s="1097" t="s">
        <v>113</v>
      </c>
      <c r="F58" s="1076" t="s">
        <v>1703</v>
      </c>
      <c r="AX58" s="1122" t="s">
        <v>1710</v>
      </c>
      <c r="BE58" s="1122">
        <v>2056</v>
      </c>
      <c r="BJ58" s="1219" t="s">
        <v>1666</v>
      </c>
      <c r="BL58" s="1219" t="s">
        <v>1666</v>
      </c>
    </row>
    <row customHeight="1" ht="11.25">
      <c r="A59" s="1076" t="s">
        <v>1711</v>
      </c>
      <c r="D59" s="1120" t="s">
        <v>132</v>
      </c>
      <c r="E59" s="1097" t="s">
        <v>1598</v>
      </c>
      <c r="F59" s="1076" t="s">
        <v>1712</v>
      </c>
      <c r="AX59" s="1122" t="s">
        <v>1713</v>
      </c>
      <c r="AZ59" s="1069" t="s">
        <v>1714</v>
      </c>
      <c r="BE59" s="1122">
        <v>2057</v>
      </c>
      <c r="BJ59" s="1219" t="s">
        <v>1670</v>
      </c>
      <c r="BL59" s="1219" t="s">
        <v>1670</v>
      </c>
    </row>
    <row customHeight="1" ht="11.25">
      <c r="A60" s="1076" t="s">
        <v>1715</v>
      </c>
      <c r="D60" s="1120" t="s">
        <v>1716</v>
      </c>
      <c r="E60" s="1097" t="s">
        <v>1598</v>
      </c>
      <c r="F60" s="1076" t="s">
        <v>1712</v>
      </c>
      <c r="AX60" s="1122" t="s">
        <v>1717</v>
      </c>
      <c r="AZ60" s="1122" t="s">
        <v>1235</v>
      </c>
      <c r="BE60" s="1122">
        <v>2058</v>
      </c>
      <c r="BJ60" s="1219" t="s">
        <v>1676</v>
      </c>
      <c r="BL60" s="1219" t="s">
        <v>1676</v>
      </c>
    </row>
    <row customHeight="1" ht="11.25">
      <c r="A61" s="1076" t="s">
        <v>1718</v>
      </c>
      <c r="D61" s="1120" t="s">
        <v>1719</v>
      </c>
      <c r="E61" s="1097" t="s">
        <v>1598</v>
      </c>
      <c r="F61" s="1076" t="s">
        <v>1712</v>
      </c>
      <c r="AX61" s="1122" t="s">
        <v>1720</v>
      </c>
      <c r="AZ61" s="1122" t="s">
        <v>1262</v>
      </c>
      <c r="BE61" s="1122">
        <v>2059</v>
      </c>
      <c r="BL61" s="1219" t="s">
        <v>1046</v>
      </c>
    </row>
    <row customHeight="1" ht="11.25">
      <c r="A62" s="1076" t="s">
        <v>1721</v>
      </c>
      <c r="D62" s="1120" t="s">
        <v>131</v>
      </c>
      <c r="E62" s="1097">
        <v>30</v>
      </c>
      <c r="F62" s="1076" t="s">
        <v>1712</v>
      </c>
      <c r="AZ62" s="1122" t="s">
        <v>1297</v>
      </c>
      <c r="BE62" s="1122">
        <v>2060</v>
      </c>
      <c r="BL62" s="1219" t="s">
        <v>1048</v>
      </c>
    </row>
    <row customHeight="1" ht="11.25">
      <c r="A63" s="1076" t="s">
        <v>1722</v>
      </c>
      <c r="D63" s="1120" t="s">
        <v>1723</v>
      </c>
      <c r="E63" s="1097">
        <v>30</v>
      </c>
      <c r="F63" s="1076" t="s">
        <v>1712</v>
      </c>
      <c r="AZ63" s="1122" t="s">
        <v>1329</v>
      </c>
      <c r="BE63" s="1122">
        <v>2061</v>
      </c>
    </row>
    <row customHeight="1" ht="11.25">
      <c r="A64" s="1076" t="s">
        <v>1724</v>
      </c>
      <c r="D64" s="1120" t="s">
        <v>1725</v>
      </c>
      <c r="E64" s="1097">
        <v>30</v>
      </c>
      <c r="F64" s="1076" t="s">
        <v>1712</v>
      </c>
      <c r="AZ64" s="1122" t="s">
        <v>1352</v>
      </c>
      <c r="BE64" s="1122">
        <v>2062</v>
      </c>
    </row>
    <row customHeight="1" ht="11.25">
      <c r="A65" s="1076" t="s">
        <v>1726</v>
      </c>
      <c r="D65" s="1076"/>
      <c r="BE65" s="1122">
        <v>2063</v>
      </c>
    </row>
    <row customHeight="1" ht="11.25">
      <c r="A66" s="1076" t="s">
        <v>1727</v>
      </c>
      <c r="AZ66" s="1069" t="s">
        <v>1728</v>
      </c>
      <c r="BE66" s="1122">
        <v>2064</v>
      </c>
    </row>
    <row customHeight="1" ht="11.25">
      <c r="A67" s="1076" t="s">
        <v>1729</v>
      </c>
      <c r="AZ67" s="1122" t="s">
        <v>1236</v>
      </c>
      <c r="BE67" s="1122">
        <v>2065</v>
      </c>
    </row>
    <row customHeight="1" ht="11.25">
      <c r="A68" s="1076" t="s">
        <v>1730</v>
      </c>
      <c r="AZ68" s="1122" t="s">
        <v>1263</v>
      </c>
      <c r="BE68" s="1122">
        <v>2066</v>
      </c>
      <c r="BH68" s="1069" t="s">
        <v>1731</v>
      </c>
      <c r="BJ68" s="1069" t="s">
        <v>1732</v>
      </c>
      <c r="BL68" s="1069" t="s">
        <v>1733</v>
      </c>
      <c r="BN68" s="1069" t="s">
        <v>1734</v>
      </c>
    </row>
    <row customHeight="1" ht="11.25">
      <c r="A69" s="1076" t="s">
        <v>1735</v>
      </c>
      <c r="AZ69" s="1122" t="s">
        <v>1298</v>
      </c>
      <c r="BE69" s="1122">
        <v>2067</v>
      </c>
      <c r="BH69" s="1070" t="s">
        <v>1736</v>
      </c>
      <c r="BI69" s="1119" t="s">
        <v>111</v>
      </c>
      <c r="BJ69" s="1070" t="s">
        <v>1737</v>
      </c>
      <c r="BK69" s="1119" t="s">
        <v>111</v>
      </c>
      <c r="BL69" s="1070" t="s">
        <v>1738</v>
      </c>
      <c r="BM69" s="1072" t="s">
        <v>111</v>
      </c>
      <c r="BN69" s="1070" t="s">
        <v>1739</v>
      </c>
    </row>
    <row customHeight="1" ht="11.25">
      <c r="A70" s="1076" t="s">
        <v>1740</v>
      </c>
      <c r="AZ70" s="1122" t="s">
        <v>1330</v>
      </c>
      <c r="BE70" s="1122">
        <v>2068</v>
      </c>
      <c r="BH70" s="1070" t="s">
        <v>1741</v>
      </c>
      <c r="BJ70" s="1070" t="s">
        <v>1742</v>
      </c>
      <c r="BL70" s="1070" t="s">
        <v>1743</v>
      </c>
      <c r="BN70" s="1070" t="s">
        <v>1744</v>
      </c>
    </row>
    <row customHeight="1" ht="11.25">
      <c r="A71" s="1076" t="s">
        <v>1745</v>
      </c>
      <c r="AZ71" s="1122" t="s">
        <v>1332</v>
      </c>
      <c r="BE71" s="1122">
        <v>2069</v>
      </c>
      <c r="BH71" s="1070" t="s">
        <v>1746</v>
      </c>
      <c r="BI71" s="1119" t="s">
        <v>92</v>
      </c>
      <c r="BJ71" s="1070" t="s">
        <v>1747</v>
      </c>
      <c r="BK71" s="1119" t="s">
        <v>92</v>
      </c>
      <c r="BL71" s="1070" t="s">
        <v>1748</v>
      </c>
      <c r="BM71" s="1072" t="s">
        <v>92</v>
      </c>
      <c r="BN71" s="1070" t="s">
        <v>1749</v>
      </c>
    </row>
    <row customHeight="1" ht="11.25">
      <c r="A72" s="1076" t="s">
        <v>1750</v>
      </c>
      <c r="AZ72" s="1122" t="s">
        <v>19</v>
      </c>
      <c r="BE72" s="1122">
        <v>2070</v>
      </c>
      <c r="BH72" s="1070" t="s">
        <v>1751</v>
      </c>
      <c r="BJ72" s="1070" t="s">
        <v>1751</v>
      </c>
      <c r="BL72" s="1070" t="s">
        <v>1751</v>
      </c>
      <c r="BN72" s="1070" t="s">
        <v>1752</v>
      </c>
    </row>
    <row customHeight="1" ht="11.25">
      <c r="A73" s="1076" t="s">
        <v>1753</v>
      </c>
      <c r="BH73" s="1070" t="s">
        <v>1754</v>
      </c>
      <c r="BI73" s="1119" t="s">
        <v>113</v>
      </c>
      <c r="BJ73" s="1070" t="s">
        <v>1755</v>
      </c>
      <c r="BK73" s="1119" t="s">
        <v>113</v>
      </c>
      <c r="BL73" s="1070" t="s">
        <v>1756</v>
      </c>
      <c r="BM73" s="1072" t="s">
        <v>113</v>
      </c>
      <c r="BN73" s="1070" t="s">
        <v>1757</v>
      </c>
    </row>
    <row customHeight="1" ht="11.25">
      <c r="A74" s="1076" t="s">
        <v>1758</v>
      </c>
      <c r="BH74" s="1070" t="s">
        <v>1759</v>
      </c>
      <c r="BJ74" s="1070" t="s">
        <v>1760</v>
      </c>
      <c r="BL74" s="1070" t="s">
        <v>1761</v>
      </c>
      <c r="BN74" s="1070" t="s">
        <v>1762</v>
      </c>
    </row>
    <row customHeight="1" ht="11.25">
      <c r="A75" s="1076" t="s">
        <v>1763</v>
      </c>
      <c r="AZ75" s="1069" t="s">
        <v>1764</v>
      </c>
      <c r="BH75" s="1070" t="s">
        <v>1765</v>
      </c>
      <c r="BJ75" s="1070" t="s">
        <v>1765</v>
      </c>
      <c r="BL75" s="1070" t="s">
        <v>1765</v>
      </c>
    </row>
    <row customHeight="1" ht="11.25">
      <c r="A76" s="1076" t="s">
        <v>1766</v>
      </c>
      <c r="AZ76" s="1122" t="s">
        <v>1245</v>
      </c>
      <c r="BH76" s="1070" t="s">
        <v>1767</v>
      </c>
      <c r="BJ76" s="1070" t="s">
        <v>1768</v>
      </c>
      <c r="BL76" s="1070" t="s">
        <v>1769</v>
      </c>
    </row>
    <row customHeight="1" ht="11.25">
      <c r="A77" s="1076" t="s">
        <v>1770</v>
      </c>
      <c r="AZ77" s="1122" t="s">
        <v>1273</v>
      </c>
    </row>
    <row customHeight="1" ht="11.25">
      <c r="A78" s="1076" t="s">
        <v>1771</v>
      </c>
      <c r="AZ78" s="1122" t="s">
        <v>1305</v>
      </c>
    </row>
    <row customHeight="1" ht="11.25">
      <c r="A79" s="1076" t="s">
        <v>1772</v>
      </c>
      <c r="AZ79" s="1122" t="s">
        <v>1336</v>
      </c>
      <c r="BH79" s="1069" t="s">
        <v>1773</v>
      </c>
      <c r="BJ79" s="1069" t="s">
        <v>1774</v>
      </c>
      <c r="BL79" s="1069" t="s">
        <v>1775</v>
      </c>
    </row>
    <row customHeight="1" ht="11.25">
      <c r="A80" s="1076" t="s">
        <v>1776</v>
      </c>
      <c r="AZ80" s="1122" t="s">
        <v>1357</v>
      </c>
      <c r="BH80" s="1070" t="s">
        <v>1777</v>
      </c>
      <c r="BJ80" s="1070" t="s">
        <v>1778</v>
      </c>
      <c r="BL80" s="1070" t="s">
        <v>1779</v>
      </c>
    </row>
    <row customHeight="1" ht="11.25">
      <c r="A81" s="1076" t="s">
        <v>1780</v>
      </c>
      <c r="AZ81" s="1122" t="s">
        <v>1374</v>
      </c>
      <c r="BH81" s="1070" t="s">
        <v>1781</v>
      </c>
      <c r="BJ81" s="1070" t="s">
        <v>1782</v>
      </c>
      <c r="BL81" s="1070" t="s">
        <v>1783</v>
      </c>
    </row>
    <row customHeight="1" ht="11.25">
      <c r="A82" s="1076" t="s">
        <v>1784</v>
      </c>
      <c r="AZ82" s="1122" t="s">
        <v>1389</v>
      </c>
      <c r="BH82" s="1070" t="s">
        <v>1785</v>
      </c>
      <c r="BJ82" s="1070" t="s">
        <v>1786</v>
      </c>
      <c r="BL82" s="1070" t="s">
        <v>1787</v>
      </c>
    </row>
    <row customHeight="1" ht="11.25">
      <c r="A83" s="1076" t="s">
        <v>1788</v>
      </c>
      <c r="BH83" s="1070" t="s">
        <v>1789</v>
      </c>
      <c r="BJ83" s="1070" t="s">
        <v>1790</v>
      </c>
      <c r="BL83" s="1070" t="s">
        <v>1791</v>
      </c>
    </row>
    <row customHeight="1" ht="11.25">
      <c r="A84" s="1076" t="s">
        <v>1792</v>
      </c>
      <c r="AZ84" s="1069" t="s">
        <v>1793</v>
      </c>
    </row>
    <row customHeight="1" ht="11.25">
      <c r="A85" s="1872" t="s">
        <v>1794</v>
      </c>
      <c r="AZ85" s="1122" t="s">
        <v>1795</v>
      </c>
    </row>
    <row customHeight="1" ht="11.25">
      <c r="A86" s="1076" t="s">
        <v>1796</v>
      </c>
      <c r="AZ86" s="1122" t="s">
        <v>1797</v>
      </c>
      <c r="BH86" s="1069" t="s">
        <v>1798</v>
      </c>
      <c r="BJ86" s="1069" t="s">
        <v>1799</v>
      </c>
      <c r="BL86" s="1069" t="s">
        <v>1800</v>
      </c>
    </row>
    <row customHeight="1" ht="11.25">
      <c r="A87" s="1076" t="s">
        <v>1801</v>
      </c>
      <c r="AZ87" s="1122" t="s">
        <v>1802</v>
      </c>
      <c r="BH87" s="1070" t="s">
        <v>1803</v>
      </c>
      <c r="BJ87" s="1070" t="s">
        <v>1804</v>
      </c>
      <c r="BL87" s="1070" t="s">
        <v>1805</v>
      </c>
    </row>
    <row customHeight="1" ht="11.25">
      <c r="A88" s="1076" t="s">
        <v>1806</v>
      </c>
      <c r="AZ88" s="1608"/>
      <c r="BH88" s="1070" t="s">
        <v>1807</v>
      </c>
      <c r="BJ88" s="1070" t="s">
        <v>1808</v>
      </c>
      <c r="BL88" s="1070" t="s">
        <v>1809</v>
      </c>
    </row>
    <row customHeight="1" ht="11.25">
      <c r="A89" s="1076" t="s">
        <v>1810</v>
      </c>
      <c r="AZ89" s="1069" t="s">
        <v>1811</v>
      </c>
    </row>
    <row customHeight="1" ht="11.25">
      <c r="A90" s="1076" t="s">
        <v>1812</v>
      </c>
      <c r="AZ90" s="1122" t="s">
        <v>1024</v>
      </c>
    </row>
    <row customHeight="1" ht="11.25">
      <c r="A91" s="1076" t="s">
        <v>1813</v>
      </c>
      <c r="AZ91" s="1122" t="s">
        <v>1060</v>
      </c>
      <c r="BH91" s="1069" t="s">
        <v>1814</v>
      </c>
      <c r="BJ91" s="1069" t="s">
        <v>1815</v>
      </c>
      <c r="BL91" s="1069" t="s">
        <v>1816</v>
      </c>
    </row>
    <row customHeight="1" ht="11.25">
      <c r="AZ92" s="1122" t="s">
        <v>1817</v>
      </c>
      <c r="BH92" s="1070" t="s">
        <v>1818</v>
      </c>
      <c r="BJ92" s="1070" t="s">
        <v>1819</v>
      </c>
      <c r="BL92" s="1070" t="s">
        <v>1820</v>
      </c>
    </row>
    <row customHeight="1" ht="11.25">
      <c r="AZ93" s="1122" t="s">
        <v>1821</v>
      </c>
      <c r="BH93" s="1070" t="s">
        <v>1822</v>
      </c>
      <c r="BJ93" s="1070" t="s">
        <v>1823</v>
      </c>
      <c r="BL93" s="1070" t="s">
        <v>1824</v>
      </c>
    </row>
    <row customHeight="1" ht="11.25">
      <c r="AZ94" s="1122" t="s">
        <v>1825</v>
      </c>
    </row>
    <row r="96" customHeight="1" ht="11.25">
      <c r="AZ96" s="1069" t="s">
        <v>1826</v>
      </c>
      <c r="BH96" s="1069" t="s">
        <v>1827</v>
      </c>
      <c r="BJ96" s="1069" t="s">
        <v>1828</v>
      </c>
      <c r="BL96" s="1069" t="s">
        <v>1829</v>
      </c>
      <c r="BN96" s="1069" t="s">
        <v>1830</v>
      </c>
    </row>
    <row customHeight="1" ht="11.25">
      <c r="AZ97" s="1903" t="s">
        <v>1831</v>
      </c>
      <c r="BA97" s="1904" t="s">
        <v>1832</v>
      </c>
      <c r="BH97" s="1070" t="s">
        <v>1833</v>
      </c>
      <c r="BJ97" s="1070" t="s">
        <v>1834</v>
      </c>
      <c r="BL97" s="1070" t="s">
        <v>1835</v>
      </c>
      <c r="BN97" s="1070" t="s">
        <v>1836</v>
      </c>
    </row>
    <row customHeight="1" ht="11.25">
      <c r="AZ98" s="1903" t="s">
        <v>1837</v>
      </c>
      <c r="BA98" s="1904" t="s">
        <v>1838</v>
      </c>
      <c r="BH98" s="1070" t="s">
        <v>1839</v>
      </c>
      <c r="BJ98" s="1070" t="s">
        <v>1840</v>
      </c>
      <c r="BL98" s="1070" t="s">
        <v>1841</v>
      </c>
      <c r="BN98" s="1070" t="s">
        <v>1842</v>
      </c>
    </row>
    <row customHeight="1" ht="22.5">
      <c r="AZ99" s="1903" t="s">
        <v>1843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1844</v>
      </c>
      <c r="BJ99" s="1070" t="s">
        <v>1845</v>
      </c>
      <c r="BL99" s="1070" t="s">
        <v>1846</v>
      </c>
      <c r="BN99" s="1070" t="s">
        <v>1847</v>
      </c>
    </row>
    <row customHeight="1" ht="22.5">
      <c r="AZ100" s="1903" t="s">
        <v>1848</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1435</v>
      </c>
      <c r="BL100" s="1070" t="s">
        <v>1435</v>
      </c>
      <c r="BN100" s="1070" t="s">
        <v>1849</v>
      </c>
    </row>
    <row customHeight="1" ht="22.5">
      <c r="AZ101" s="1903" t="s">
        <v>1850</v>
      </c>
      <c r="BA101" s="1904" t="s">
        <v>1851</v>
      </c>
      <c r="BN101" s="1070" t="s">
        <v>1852</v>
      </c>
    </row>
    <row customHeight="1" ht="22.5">
      <c r="AZ102" s="1903" t="s">
        <v>1853</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1854</v>
      </c>
    </row>
    <row customHeight="1" ht="11.25">
      <c r="AZ103" s="1903" t="s">
        <v>1855</v>
      </c>
      <c r="BA103" s="1904" t="s">
        <v>1856</v>
      </c>
      <c r="BN103" s="1070" t="s">
        <v>1857</v>
      </c>
    </row>
    <row customHeight="1" ht="11.25">
      <c r="BN104" s="1070" t="s">
        <v>1858</v>
      </c>
    </row>
    <row customHeight="1" ht="11.25">
      <c r="AZ105" s="1694" t="s">
        <v>1859</v>
      </c>
    </row>
    <row customHeight="1" ht="11.25">
      <c r="AZ106" s="1122" t="s">
        <v>1860</v>
      </c>
    </row>
    <row customHeight="1" ht="11.25">
      <c r="AZ107" s="1122" t="s">
        <v>503</v>
      </c>
      <c r="BH107" s="1069" t="s">
        <v>1861</v>
      </c>
      <c r="BJ107" s="1069" t="s">
        <v>1862</v>
      </c>
      <c r="BL107" s="1069" t="s">
        <v>1863</v>
      </c>
      <c r="BN107" s="1069" t="s">
        <v>1864</v>
      </c>
    </row>
    <row customHeight="1" ht="11.25">
      <c r="AZ108" s="1122" t="s">
        <v>576</v>
      </c>
      <c r="BH108" s="1070" t="s">
        <v>1865</v>
      </c>
      <c r="BJ108" s="1070" t="s">
        <v>1866</v>
      </c>
      <c r="BL108" s="1070" t="s">
        <v>1520</v>
      </c>
      <c r="BN108" s="1070" t="s">
        <v>1867</v>
      </c>
    </row>
    <row customHeight="1" ht="11.25">
      <c r="BH109" s="1070" t="s">
        <v>1868</v>
      </c>
    </row>
    <row customHeight="1" ht="11.25">
      <c r="AZ110" s="1694" t="s">
        <v>1869</v>
      </c>
      <c r="BH110" s="1070" t="s">
        <v>1868</v>
      </c>
    </row>
    <row customHeight="1" ht="11.25">
      <c r="AZ111" s="1903" t="s">
        <v>1831</v>
      </c>
      <c r="BA111" s="1904" t="s">
        <v>1832</v>
      </c>
    </row>
    <row customHeight="1" ht="11.25">
      <c r="AZ112" s="1903" t="s">
        <v>1837</v>
      </c>
      <c r="BA112" s="1904" t="s">
        <v>1838</v>
      </c>
    </row>
    <row customHeight="1" ht="22.5">
      <c r="AZ113" s="1903" t="s">
        <v>1843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1848</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1870</v>
      </c>
    </row>
    <row customHeight="1" ht="22.5">
      <c r="AZ115" s="1903" t="s">
        <v>1853</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1232</v>
      </c>
    </row>
    <row customHeight="1" ht="11.25">
      <c r="AZ116" s="1903" t="s">
        <v>1855</v>
      </c>
      <c r="BA116" s="1904" t="s">
        <v>1856</v>
      </c>
      <c r="BH116" s="1070" t="s">
        <v>1259</v>
      </c>
    </row>
    <row customHeight="1" ht="11.25">
      <c r="BH117" s="1070" t="s">
        <v>1294</v>
      </c>
    </row>
    <row customHeight="1" ht="11.25">
      <c r="BH118" s="1070"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BA122-7B73-0C9B-6D7A-A42759E4B61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694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Еврейская автономная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90</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 СП "Биробиджанская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1871</v>
      </c>
      <c r="F13" s="1523" t="s">
        <v>312</v>
      </c>
      <c r="G13" s="476"/>
      <c r="H13" s="1535"/>
      <c r="J13" s="457">
        <v>19</v>
      </c>
    </row>
    <row customHeight="1" ht="19.95">
      <c r="A14" s="504"/>
      <c r="B14" s="504"/>
      <c r="C14" s="459"/>
      <c r="D14" s="1525" t="s">
        <v>714</v>
      </c>
      <c r="E14" s="1526" t="s">
        <v>1872</v>
      </c>
      <c r="F14" s="1528"/>
      <c r="G14" s="1527" t="s">
        <v>1873</v>
      </c>
      <c r="H14" s="1535"/>
      <c r="J14" s="457">
        <v>19</v>
      </c>
    </row>
    <row customHeight="1" ht="19.95">
      <c r="A15" s="504"/>
      <c r="B15" s="504"/>
      <c r="C15" s="459"/>
      <c r="D15" s="1525" t="s">
        <v>313</v>
      </c>
      <c r="E15" s="1526" t="s">
        <v>1874</v>
      </c>
      <c r="F15" s="1528"/>
      <c r="G15" s="1527" t="s">
        <v>1875</v>
      </c>
      <c r="H15" s="1535"/>
      <c r="J15" s="457">
        <v>19</v>
      </c>
    </row>
    <row customHeight="1" ht="24">
      <c r="A16" s="504"/>
      <c r="B16" s="504"/>
      <c r="C16" s="459"/>
      <c r="D16" s="1525" t="s">
        <v>316</v>
      </c>
      <c r="E16" s="1524" t="s">
        <v>1876</v>
      </c>
      <c r="F16" s="1533"/>
      <c r="G16" s="476" t="s">
        <v>1877</v>
      </c>
      <c r="H16" s="1535"/>
      <c r="J16" s="457">
        <v>23</v>
      </c>
    </row>
    <row customHeight="1" ht="48.29999999999999">
      <c r="A17" s="504"/>
      <c r="B17" s="504"/>
      <c r="C17" s="459"/>
      <c r="D17" s="1522">
        <v>3</v>
      </c>
      <c r="E17" s="1529" t="s">
        <v>1878</v>
      </c>
      <c r="F17" s="1528"/>
      <c r="G17" s="476" t="s">
        <v>1879</v>
      </c>
      <c r="H17" s="1535"/>
      <c r="J17" s="457">
        <v>46</v>
      </c>
    </row>
    <row customHeight="1" ht="48.29999999999999">
      <c r="A18" s="1477">
        <v>1</v>
      </c>
      <c r="B18" s="504"/>
      <c r="C18" s="1479"/>
      <c r="D18" s="1522" t="s">
        <v>93</v>
      </c>
      <c r="E18" s="1529" t="s">
        <v>1880</v>
      </c>
      <c r="F18" s="1528"/>
      <c r="G18" s="476" t="s">
        <v>1879</v>
      </c>
      <c r="H18" s="1535"/>
      <c r="I18" s="854"/>
      <c r="J18" s="457">
        <v>46</v>
      </c>
    </row>
    <row customHeight="1" ht="23.25">
      <c r="A19" s="504"/>
      <c r="B19" s="504"/>
      <c r="C19" s="459"/>
      <c r="D19" s="1522" t="s">
        <v>113</v>
      </c>
      <c r="E19" s="1529" t="s">
        <v>1881</v>
      </c>
      <c r="F19" s="1523" t="s">
        <v>312</v>
      </c>
      <c r="G19" s="2473" t="s">
        <v>1882</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94</v>
      </c>
      <c r="E22" s="476" t="s">
        <v>1883</v>
      </c>
      <c r="F22" s="1528"/>
      <c r="G22" s="476" t="s">
        <v>1884</v>
      </c>
      <c r="H22" s="1534"/>
      <c r="J22" s="503">
        <v>25</v>
      </c>
    </row>
    <row s="503" customFormat="1" customHeight="1" ht="19.95">
      <c r="A23" s="504"/>
      <c r="B23" s="504"/>
      <c r="C23" s="504"/>
      <c r="D23" s="1522" t="s">
        <v>95</v>
      </c>
      <c r="E23" s="1529" t="s">
        <v>1885</v>
      </c>
      <c r="F23" s="1533"/>
      <c r="G23" s="476" t="s">
        <v>1886</v>
      </c>
      <c r="H23" s="1534"/>
      <c r="J23" s="503">
        <v>19</v>
      </c>
    </row>
    <row s="503" customFormat="1" customHeight="1" ht="144" hidden="1">
      <c r="A24" s="504"/>
      <c r="B24" s="504"/>
      <c r="C24" s="504"/>
      <c r="D24" s="1522" t="s">
        <v>101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BFE39-23C4-A97F-0ADA-5E93B849EED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1887</v>
      </c>
      <c r="G1" s="1633" t="s">
        <v>50</v>
      </c>
      <c r="H1" s="1633" t="s">
        <v>52</v>
      </c>
      <c r="IU1" s="1157" t="s">
        <v>14</v>
      </c>
    </row>
    <row s="1852" customFormat="1" customHeight="1" ht="22.5" hidden="1">
      <c r="A2" s="833"/>
      <c r="B2" s="1162">
        <v>1</v>
      </c>
      <c r="C2" s="1162"/>
      <c r="D2" s="1930" t="s">
        <v>694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90</v>
      </c>
      <c r="F8" s="1542" t="s">
        <v>1887</v>
      </c>
      <c r="G8" s="1542" t="s">
        <v>50</v>
      </c>
      <c r="H8" s="1542" t="s">
        <v>52</v>
      </c>
      <c r="I8" s="1542" t="s">
        <v>1888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BB399-9642-59EC-339B-A5712AD7A28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694</v>
      </c>
      <c r="E2" s="1891"/>
      <c r="F2" s="1894" t="str">
        <f>IF(ROIV_INFO_NAME="","",ROIV_INFO_NAME)</f>
        <v>АО "ДГК" СП "Биробиджанская ТЭЦ"</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1890</v>
      </c>
      <c r="H9" s="1539" t="s">
        <v>1891</v>
      </c>
      <c r="I9" s="1539" t="s">
        <v>1892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"Биробиджанская ТЭЦ"</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4F6E8-D353-77B7-147E-8ADFF09B208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694</v>
      </c>
      <c r="E2" s="1906"/>
      <c r="F2" s="1908" t="str">
        <f>IF(ROIV_INFO_NAME="","",ROIV_INFO_NAME)</f>
        <v>АО "ДГК" СП "Биробиджанская ТЭЦ"</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90</v>
      </c>
      <c r="F8" s="2480" t="s">
        <v>1894</v>
      </c>
      <c r="G8" s="2482" t="s">
        <v>1895</v>
      </c>
      <c r="H8" s="2483"/>
      <c r="I8" s="2484"/>
      <c r="J8" s="2480" t="s">
        <v>1896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1890</v>
      </c>
      <c r="H9" s="1896" t="s">
        <v>1891</v>
      </c>
      <c r="I9" s="1896" t="s">
        <v>1892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"Биробиджанская ТЭЦ"</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8DE38-1795-18BC-7C0D-705D3A2D659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694</v>
      </c>
      <c r="E2" s="2129">
        <v>1</v>
      </c>
      <c r="F2" s="2305" t="str">
        <f>IF(region_name="","",region_name)</f>
        <v>Еврейская автономная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1897</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694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90</v>
      </c>
      <c r="F11" s="2494" t="s">
        <v>310</v>
      </c>
      <c r="G11" s="2494" t="s">
        <v>1898</v>
      </c>
      <c r="H11" s="2494"/>
      <c r="I11" s="2494" t="s">
        <v>1899</v>
      </c>
      <c r="J11" s="2494"/>
      <c r="K11" s="2494"/>
      <c r="L11" s="2494" t="s">
        <v>1900</v>
      </c>
      <c r="M11" s="2482" t="s">
        <v>1901</v>
      </c>
      <c r="N11" s="2493"/>
      <c r="O11" s="1626"/>
      <c r="P11" s="1626"/>
      <c r="Q11" s="1611">
        <v>42</v>
      </c>
    </row>
    <row s="1821" customFormat="1" customHeight="1" ht="29.25">
      <c r="A12" s="1157"/>
      <c r="B12" s="1162"/>
      <c r="C12" s="1157"/>
      <c r="D12" s="1497"/>
      <c r="E12" s="2480"/>
      <c r="F12" s="2494"/>
      <c r="G12" s="1911" t="s">
        <v>1902</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Еврейская автономная область</v>
      </c>
      <c r="G13" s="2489"/>
      <c r="H13" s="2496"/>
      <c r="I13" s="476"/>
      <c r="J13" s="1907">
        <v>1</v>
      </c>
      <c r="K13" s="1920"/>
      <c r="L13" s="1921"/>
      <c r="M13" s="1921"/>
      <c r="N13" s="2490" t="s">
        <v>1903</v>
      </c>
      <c r="O13" s="1537"/>
      <c r="P13" s="513"/>
      <c r="Q13" s="425">
        <v>22</v>
      </c>
    </row>
    <row s="1852" customFormat="1" customHeight="1" ht="23.25">
      <c r="A14" s="2101"/>
      <c r="B14" s="1162"/>
      <c r="C14" s="1162"/>
      <c r="D14" s="803"/>
      <c r="E14" s="2129"/>
      <c r="F14" s="2488"/>
      <c r="G14" s="2489"/>
      <c r="H14" s="2497"/>
      <c r="I14" s="423"/>
      <c r="J14" s="1502"/>
      <c r="K14" s="1502" t="s">
        <v>1897</v>
      </c>
      <c r="L14" s="1545"/>
      <c r="M14" s="1545"/>
      <c r="N14" s="2491"/>
      <c r="O14" s="1537"/>
      <c r="P14" s="513"/>
      <c r="Q14" s="425">
        <v>22</v>
      </c>
    </row>
    <row s="1852" customFormat="1" customHeight="1" ht="23.25">
      <c r="A15" s="2101"/>
      <c r="B15" s="1162"/>
      <c r="C15" s="414"/>
      <c r="D15" s="803"/>
      <c r="E15" s="423"/>
      <c r="F15" s="1502" t="s">
        <v>1889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F3C39-B272-113A-9CC8-EAF18E1C9AD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90</v>
      </c>
      <c r="E9" s="2211" t="s">
        <v>1905</v>
      </c>
      <c r="F9" s="2211"/>
      <c r="G9" s="2211"/>
      <c r="H9" s="2211"/>
      <c r="I9" s="2211"/>
      <c r="M9" s="123">
        <v>28</v>
      </c>
    </row>
    <row customHeight="1" ht="24">
      <c r="D10" s="2211"/>
      <c r="E10" s="129" t="s">
        <v>1906</v>
      </c>
      <c r="F10" s="129" t="s">
        <v>1907</v>
      </c>
      <c r="G10" s="129" t="s">
        <v>1908</v>
      </c>
      <c r="H10" s="129" t="s">
        <v>396</v>
      </c>
      <c r="I10" s="2211"/>
      <c r="M10" s="123">
        <v>23</v>
      </c>
    </row>
    <row customHeight="1" ht="12" hidden="1">
      <c r="D11" s="89" t="s">
        <v>111</v>
      </c>
      <c r="E11" s="89" t="s">
        <v>93</v>
      </c>
      <c r="F11" s="89" t="s">
        <v>113</v>
      </c>
      <c r="G11" s="89" t="s">
        <v>94</v>
      </c>
      <c r="H11" s="89" t="s">
        <v>95</v>
      </c>
      <c r="I11" s="89" t="s">
        <v>101</v>
      </c>
      <c r="M11" s="123">
        <v>0</v>
      </c>
    </row>
    <row s="1825" customFormat="1" customHeight="1" ht="26.25">
      <c r="A12" s="147" t="s">
        <v>92</v>
      </c>
      <c r="B12" s="127" t="s">
        <v>28</v>
      </c>
      <c r="C12" s="128"/>
      <c r="D12" s="130" t="s">
        <v>111</v>
      </c>
      <c r="E12" s="383"/>
      <c r="F12" s="383"/>
      <c r="G12" s="1736" t="s">
        <v>28</v>
      </c>
      <c r="H12" s="384"/>
      <c r="I12" s="2171" t="s">
        <v>1909</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1910</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B3DA7-D917-582E-0669-194D7BDC117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1911</v>
      </c>
      <c r="E7" s="2500"/>
      <c r="F7" s="269"/>
      <c r="J7" s="71">
        <v>22</v>
      </c>
    </row>
    <row customHeight="1" ht="3">
      <c r="C8" s="94"/>
      <c r="D8" s="72"/>
      <c r="E8" s="72"/>
      <c r="J8" s="71">
        <v>3</v>
      </c>
    </row>
    <row customHeight="1" ht="16.8">
      <c r="C9" s="94"/>
      <c r="D9" s="107" t="s">
        <v>90</v>
      </c>
      <c r="E9" s="262" t="s">
        <v>1912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1913</v>
      </c>
      <c r="J13" s="71">
        <v>12</v>
      </c>
    </row>
    <row customHeight="1" ht="3">
      <c r="J14" s="71">
        <v>3</v>
      </c>
    </row>
    <row customHeight="1" ht="23.25">
      <c r="C15" s="139"/>
      <c r="D15" s="2501" t="s">
        <v>1914</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29F0F-01E1-39D9-2767-175E940DE88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1915</v>
      </c>
      <c r="E7" s="2102"/>
      <c r="F7" s="269"/>
      <c r="M7" s="71">
        <v>22</v>
      </c>
    </row>
    <row customHeight="1" ht="3">
      <c r="C8" s="94"/>
      <c r="D8" s="72"/>
      <c r="E8" s="72"/>
      <c r="M8" s="71">
        <v>3</v>
      </c>
    </row>
    <row customHeight="1" ht="16.8">
      <c r="C9" s="94"/>
      <c r="D9" s="107" t="s">
        <v>90</v>
      </c>
      <c r="E9" s="110" t="s">
        <v>293</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1913</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8BA63-B12D-1698-1767-9237EE5B57A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"Биробиджанская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107</v>
      </c>
      <c r="F8" s="2194" t="s">
        <v>123</v>
      </c>
      <c r="G8" s="2195"/>
      <c r="H8" s="2194" t="s">
        <v>90</v>
      </c>
      <c r="I8" s="2195"/>
      <c r="J8" s="2129" t="s">
        <v>124</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91</v>
      </c>
      <c r="G9" s="2177" t="s">
        <v>129</v>
      </c>
      <c r="H9" s="2196"/>
      <c r="I9" s="2197"/>
      <c r="J9" s="2103"/>
      <c r="K9" s="1561"/>
      <c r="L9" s="2129" t="s">
        <v>294</v>
      </c>
      <c r="M9" s="2103"/>
      <c r="N9" s="2194" t="s">
        <v>90</v>
      </c>
      <c r="O9" s="2195"/>
      <c r="P9" s="2129" t="s">
        <v>130</v>
      </c>
      <c r="Q9" s="1558"/>
      <c r="R9" s="2129" t="s">
        <v>294</v>
      </c>
      <c r="S9" s="2103"/>
      <c r="T9" s="2194" t="s">
        <v>90</v>
      </c>
      <c r="U9" s="2195"/>
      <c r="V9" s="2129" t="s">
        <v>130</v>
      </c>
      <c r="W9" s="1558"/>
      <c r="X9" s="2129" t="s">
        <v>294</v>
      </c>
      <c r="Y9" s="2103"/>
      <c r="Z9" s="2194" t="s">
        <v>90</v>
      </c>
      <c r="AA9" s="2195"/>
      <c r="AB9" s="2129" t="s">
        <v>295</v>
      </c>
      <c r="AC9" s="1558"/>
      <c r="AD9" s="2129" t="s">
        <v>294</v>
      </c>
      <c r="AE9" s="2103"/>
      <c r="AF9" s="2194" t="s">
        <v>90</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131</v>
      </c>
      <c r="BM10" s="295">
        <v>23</v>
      </c>
    </row>
    <row customHeight="1" ht="15">
      <c r="D11" s="2185" t="s">
        <v>111</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984FF-A64D-E697-838C-23BC3DE8BDA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1916</v>
      </c>
      <c r="C2" s="2502"/>
      <c r="D2" s="2502"/>
      <c r="E2" s="270"/>
      <c r="F2" s="91">
        <v>22</v>
      </c>
    </row>
    <row customHeight="1" ht="3">
      <c r="F3" s="91">
        <v>3</v>
      </c>
    </row>
    <row customHeight="1" ht="23.25">
      <c r="B4" s="2616" t="s">
        <v>1917</v>
      </c>
      <c r="C4" s="385" t="s">
        <v>1918</v>
      </c>
      <c r="D4" s="385" t="s">
        <v>1919</v>
      </c>
      <c r="F4" s="91">
        <v>22</v>
      </c>
    </row>
    <row customHeight="1" ht="11.25" hidden="1">
      <c r="A5" s="91" t="s">
        <v>84</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17C9C-E9FD-C42B-66DB-6B40D497D95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1920</v>
      </c>
    </row>
    <row r="4" s="266" customFormat="1" customHeight="1" ht="15">
      <c r="C4" s="1818"/>
      <c r="D4" s="115"/>
      <c r="E4" s="379"/>
    </row>
    <row r="6" s="1817" customFormat="1" customHeight="1" ht="17.25">
      <c r="A6" s="1817" t="s">
        <v>1921</v>
      </c>
    </row>
    <row r="8" s="266" customFormat="1" customHeight="1" ht="17.25">
      <c r="C8" s="1819"/>
      <c r="D8" s="115"/>
      <c r="E8" s="116"/>
    </row>
    <row r="11" s="1817" customFormat="1" customHeight="1" ht="17.25">
      <c r="A11" s="1817" t="s">
        <v>1922</v>
      </c>
    </row>
    <row r="13" s="1821" customFormat="1" customHeight="1" ht="15">
      <c r="A13" s="2219">
        <v>1</v>
      </c>
      <c r="B13" s="1162"/>
      <c r="C13" s="803" t="s">
        <v>694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1923</v>
      </c>
    </row>
    <row r="19" s="1852" customFormat="1" customHeight="1" ht="15">
      <c r="A19" s="1884"/>
      <c r="B19" s="1368">
        <v>1</v>
      </c>
      <c r="C19" s="1368"/>
      <c r="D19" s="802" t="s">
        <v>694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694</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694</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694</v>
      </c>
      <c r="L34" s="1731" t="s">
        <v>111</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1927</v>
      </c>
    </row>
    <row customHeight="1" ht="11.25"/>
    <row s="457" customFormat="1" customHeight="1" ht="22.5">
      <c r="A39" s="1793"/>
      <c r="B39" s="459"/>
      <c r="C39" s="861"/>
      <c r="D39" s="442"/>
      <c r="E39" s="862"/>
      <c r="F39" s="1814"/>
      <c r="G39" s="1824"/>
      <c r="H39" s="477"/>
    </row>
    <row customHeight="1" ht="11.25"/>
    <row s="1817" customFormat="1" customHeight="1" ht="11.25">
      <c r="A41" s="1817" t="s">
        <v>1928</v>
      </c>
    </row>
    <row customHeight="1" ht="11.25"/>
    <row s="457" customFormat="1" customHeight="1" ht="22.5">
      <c r="A43" s="459"/>
      <c r="B43" s="459"/>
      <c r="C43" s="459"/>
      <c r="D43" s="442"/>
      <c r="E43" s="862"/>
      <c r="F43" s="863"/>
      <c r="G43" s="1824"/>
      <c r="H43" s="477"/>
    </row>
    <row customHeight="1" ht="11.25"/>
    <row s="1817" customFormat="1" customHeight="1" ht="11.25">
      <c r="A45" s="1817" t="s">
        <v>1929</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1930</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1931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1932</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1933</v>
      </c>
    </row>
    <row r="68" s="1637" customFormat="1" customHeight="1" ht="14.25">
      <c r="A68" s="345"/>
      <c r="B68" s="1162"/>
      <c r="C68" s="378"/>
      <c r="D68" s="1812"/>
      <c r="E68" s="888"/>
      <c r="F68" s="1827"/>
      <c r="G68" s="91"/>
      <c r="I68" s="1626"/>
      <c r="J68" s="1626"/>
    </row>
    <row r="70" s="1817" customFormat="1" customHeight="1" ht="11.25">
      <c r="A70" s="1817" t="s">
        <v>1934</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1936</v>
      </c>
    </row>
    <row r="75" s="1817" customFormat="1" customHeight="1" ht="11.25">
      <c r="A75" s="1817" t="s">
        <v>1937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1935</v>
      </c>
    </row>
    <row r="79" s="1817" customFormat="1" customHeight="1" ht="11.25">
      <c r="A79" s="1817" t="s">
        <v>1938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1943</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1947</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1949</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1950</v>
      </c>
    </row>
    <row r="139" s="1852" customFormat="1" customHeight="1" ht="45">
      <c r="A139" s="1808"/>
      <c r="B139" s="1162"/>
      <c r="C139" s="414"/>
      <c r="D139" s="91"/>
      <c r="E139" s="2574"/>
      <c r="F139" s="2110" t="s">
        <v>111</v>
      </c>
      <c r="G139" s="2577" t="s">
        <v>28</v>
      </c>
      <c r="H139" s="291"/>
      <c r="I139" s="639" t="s">
        <v>111</v>
      </c>
      <c r="J139" s="1809" t="s">
        <v>1951</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111</v>
      </c>
      <c r="N154" s="2506" t="str">
        <f>IF(Z154="","",INDEX(TERRITORY_MR_LIST,MATCH(Z154,TERRITORY_LIST_ID,0)))</f>
        <v/>
      </c>
      <c r="O154" s="2187" t="s">
        <v>63</v>
      </c>
      <c r="P154" s="2110"/>
      <c r="Q154" s="2110" t="s">
        <v>111</v>
      </c>
      <c r="R154" s="2504" t="s">
        <v>28</v>
      </c>
      <c r="S154" s="2109" t="s">
        <v>63</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111</v>
      </c>
      <c r="N160" s="2506" t="str">
        <f>IF(Z160="","",INDEX(TERRITORY_MR_LIST,MATCH(Z160,TERRITORY_LIST_ID,0)))</f>
        <v/>
      </c>
      <c r="O160" s="2187" t="s">
        <v>63</v>
      </c>
      <c r="P160" s="2110"/>
      <c r="Q160" s="2110" t="s">
        <v>111</v>
      </c>
      <c r="R160" s="2504" t="s">
        <v>28</v>
      </c>
      <c r="S160" s="2109" t="s">
        <v>63</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63</v>
      </c>
      <c r="P165" s="2110"/>
      <c r="Q165" s="2110" t="s">
        <v>111</v>
      </c>
      <c r="R165" s="2504" t="s">
        <v>28</v>
      </c>
      <c r="S165" s="2109" t="s">
        <v>63</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63</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111</v>
      </c>
      <c r="N176" s="2506" t="str">
        <f>IF(Z176="","",INDEX(TERRITORY_MR_LIST,MATCH(Z176,TERRITORY_LIST_ID,0)))</f>
        <v/>
      </c>
      <c r="O176" s="2187" t="s">
        <v>63</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111</v>
      </c>
      <c r="N182" s="2506" t="str">
        <f>IF(Z182="","",INDEX(TERRITORY_MR_LIST,MATCH(Z182,TERRITORY_LIST_ID,0)))</f>
        <v/>
      </c>
      <c r="O182" s="2187" t="s">
        <v>63</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63</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1956</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111</v>
      </c>
      <c r="P202" s="2519"/>
      <c r="Q202" s="1582"/>
      <c r="R202" s="2187" t="s">
        <v>63</v>
      </c>
      <c r="S202" s="2187" t="s">
        <v>63</v>
      </c>
      <c r="T202" s="1857"/>
      <c r="U202" s="2110" t="s">
        <v>111</v>
      </c>
      <c r="V202" s="2526" t="str">
        <f>IF(AK202="","",INDEX(TERRITORY_MR_LIST,MATCH(AK202,TERRITORY_LIST_ID,0)))</f>
        <v/>
      </c>
      <c r="W202" s="1583"/>
      <c r="X202" s="2187" t="s">
        <v>63</v>
      </c>
      <c r="Y202" s="2187" t="s">
        <v>19</v>
      </c>
      <c r="Z202" s="1566"/>
      <c r="AA202" s="2110" t="s">
        <v>111</v>
      </c>
      <c r="AB202" s="2528"/>
      <c r="AC202" s="1584"/>
      <c r="AD202" s="2187" t="s">
        <v>63</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63E7F-1A5F-B955-EC74-533315885F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1960</v>
      </c>
      <c r="B1" s="848"/>
      <c r="C1" s="984" t="s">
        <v>1961</v>
      </c>
      <c r="D1" s="982" t="s">
        <v>813</v>
      </c>
      <c r="E1" s="982" t="s">
        <v>859</v>
      </c>
      <c r="F1" s="982" t="s">
        <v>912</v>
      </c>
      <c r="G1" s="982" t="s">
        <v>899</v>
      </c>
      <c r="H1" s="982" t="s">
        <v>1636</v>
      </c>
    </row>
    <row customHeight="1" ht="9">
      <c r="A2" s="985" t="s">
        <v>1962</v>
      </c>
      <c r="B2" s="985"/>
      <c r="C2" s="986" t="str">
        <f>INDEX(TEMPLATE_NUMBER_FORM_LIST,MATCH(TEMPLATE_SPHERE,TEMPLATE_SPHERE_LIST,0))</f>
        <v>16</v>
      </c>
      <c r="D2" s="985" t="s">
        <v>1485</v>
      </c>
      <c r="E2" s="985" t="s">
        <v>150</v>
      </c>
      <c r="F2" s="987" t="s">
        <v>150</v>
      </c>
      <c r="G2" s="985" t="s">
        <v>150</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1964</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1966</v>
      </c>
    </row>
    <row customHeight="1" ht="117">
      <c r="A5" s="848" t="s">
        <v>1967</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1969</v>
      </c>
    </row>
    <row customHeight="1" ht="90">
      <c r="A6" s="848" t="s">
        <v>1970</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1971</v>
      </c>
      <c r="B7" s="848" t="s">
        <v>113</v>
      </c>
      <c r="C7" s="986" t="str">
        <f>IF(TEMPLATE_SPHERE="HEAT",D7,E7)</f>
        <v>Форма 11. Информация о расходах на капитальный и текущий ремонт основных средств</v>
      </c>
      <c r="D7" s="848" t="s">
        <v>1972</v>
      </c>
      <c r="E7" s="848" t="s">
        <v>1973</v>
      </c>
      <c r="F7" s="988"/>
      <c r="G7" s="988"/>
      <c r="H7" s="988"/>
    </row>
    <row customHeight="1" ht="108">
      <c r="A8" s="848" t="s">
        <v>1974</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1173</v>
      </c>
      <c r="E8" s="848" t="s">
        <v>1975</v>
      </c>
      <c r="F8" s="988"/>
      <c r="G8" s="988"/>
      <c r="H8" s="988"/>
    </row>
    <row customHeight="1" ht="99">
      <c r="A9" s="848" t="s">
        <v>1976</v>
      </c>
      <c r="B9" s="848"/>
      <c r="C9" s="848" t="s">
        <v>1977</v>
      </c>
      <c r="D9" s="848"/>
      <c r="E9" s="848"/>
      <c r="F9" s="988"/>
      <c r="G9" s="988"/>
      <c r="H9" s="988"/>
    </row>
    <row customHeight="1" ht="126">
      <c r="A10" s="848" t="s">
        <v>1978</v>
      </c>
      <c r="B10" s="848"/>
      <c r="C10" s="848" t="s">
        <v>1979</v>
      </c>
      <c r="D10" s="848"/>
      <c r="E10" s="848"/>
      <c r="F10" s="988"/>
      <c r="G10" s="988"/>
      <c r="H10" s="988"/>
    </row>
    <row customHeight="1" ht="108">
      <c r="A11" s="848" t="s">
        <v>1980</v>
      </c>
      <c r="B11" s="848"/>
      <c r="C11" s="848" t="s">
        <v>1981</v>
      </c>
      <c r="D11" s="848"/>
      <c r="E11" s="848"/>
      <c r="F11" s="988"/>
      <c r="G11" s="988"/>
      <c r="H11" s="988"/>
    </row>
    <row customHeight="1" ht="54">
      <c r="A12" s="848" t="s">
        <v>1982</v>
      </c>
      <c r="B12" s="848"/>
      <c r="C12" s="848" t="s">
        <v>1983</v>
      </c>
      <c r="D12" s="848"/>
      <c r="E12" s="848"/>
      <c r="F12" s="988"/>
      <c r="G12" s="988"/>
      <c r="H12" s="988"/>
    </row>
    <row customHeight="1" ht="45">
      <c r="A13" s="848" t="s">
        <v>1984</v>
      </c>
      <c r="B13" s="848"/>
      <c r="C13" s="848" t="s">
        <v>1985</v>
      </c>
      <c r="D13" s="848"/>
      <c r="E13" s="848"/>
      <c r="F13" s="988"/>
      <c r="G13" s="988"/>
      <c r="H13" s="988"/>
    </row>
    <row customHeight="1" ht="117">
      <c r="A14" s="848" t="s">
        <v>1986</v>
      </c>
      <c r="B14" s="848"/>
      <c r="C14" s="848" t="s">
        <v>1987</v>
      </c>
      <c r="D14" s="848"/>
      <c r="E14" s="848"/>
      <c r="F14" s="988"/>
      <c r="G14" s="988"/>
      <c r="H14" s="988"/>
    </row>
    <row customHeight="1" ht="117">
      <c r="A15" s="848" t="s">
        <v>1988</v>
      </c>
      <c r="B15" s="848"/>
      <c r="C15" s="848" t="s">
        <v>1989</v>
      </c>
      <c r="D15" s="848"/>
      <c r="E15" s="848"/>
      <c r="F15" s="988"/>
      <c r="G15" s="988"/>
      <c r="H15" s="988"/>
    </row>
    <row customHeight="1" ht="63">
      <c r="A16" s="848" t="s">
        <v>1990</v>
      </c>
      <c r="B16" s="848"/>
      <c r="C16" s="848" t="s">
        <v>1991</v>
      </c>
      <c r="D16" s="848"/>
      <c r="E16" s="848"/>
      <c r="F16" s="988"/>
      <c r="G16" s="988"/>
      <c r="H16" s="988"/>
    </row>
    <row customHeight="1" ht="54">
      <c r="A17" s="848" t="s">
        <v>1992</v>
      </c>
      <c r="B17" s="848"/>
      <c r="C17" s="986" t="s">
        <v>1993</v>
      </c>
      <c r="D17" s="848"/>
      <c r="E17" s="848"/>
      <c r="F17" s="988"/>
      <c r="G17" s="988"/>
      <c r="H17" s="988"/>
    </row>
    <row customHeight="1" ht="27">
      <c r="A18" s="848" t="s">
        <v>1994</v>
      </c>
      <c r="B18" s="848"/>
      <c r="C18" s="986" t="s">
        <v>1995</v>
      </c>
      <c r="D18" s="848"/>
      <c r="E18" s="848"/>
      <c r="F18" s="988"/>
      <c r="G18" s="988"/>
      <c r="H18" s="988"/>
    </row>
    <row customHeight="1" ht="54">
      <c r="A19" s="848" t="s">
        <v>1996</v>
      </c>
      <c r="B19" s="848"/>
      <c r="C19" s="986" t="s">
        <v>1997</v>
      </c>
      <c r="D19" s="848"/>
      <c r="E19" s="848"/>
      <c r="F19" s="988"/>
      <c r="G19" s="988"/>
      <c r="H19" s="988"/>
    </row>
    <row customHeight="1" ht="36">
      <c r="A20" s="848" t="s">
        <v>1998</v>
      </c>
      <c r="B20" s="848"/>
      <c r="C20" s="986" t="s">
        <v>1999</v>
      </c>
      <c r="D20" s="848"/>
      <c r="E20" s="848"/>
      <c r="F20" s="988"/>
      <c r="G20" s="988"/>
      <c r="H20" s="988"/>
    </row>
    <row customHeight="1" ht="36">
      <c r="A21" s="848" t="s">
        <v>2000</v>
      </c>
      <c r="B21" s="848"/>
      <c r="C21" s="986" t="s">
        <v>2001</v>
      </c>
      <c r="D21" s="848"/>
      <c r="E21" s="848"/>
      <c r="F21" s="988"/>
      <c r="G21" s="988"/>
      <c r="H21" s="988"/>
    </row>
    <row customHeight="1" ht="27">
      <c r="A22" s="848" t="s">
        <v>2002</v>
      </c>
      <c r="B22" s="848"/>
      <c r="C22" s="986" t="s">
        <v>2003</v>
      </c>
      <c r="D22" s="848"/>
      <c r="E22" s="848"/>
      <c r="F22" s="988"/>
      <c r="G22" s="988"/>
      <c r="H22" s="988"/>
    </row>
    <row customHeight="1" ht="36">
      <c r="A23" s="848" t="s">
        <v>2004</v>
      </c>
      <c r="B23" s="848"/>
      <c r="C23" s="986" t="s">
        <v>2005</v>
      </c>
      <c r="D23" s="848"/>
      <c r="E23" s="848"/>
      <c r="F23" s="988"/>
      <c r="G23" s="988"/>
      <c r="H23" s="988"/>
    </row>
    <row customHeight="1" ht="28.5">
      <c r="A24" s="848" t="s">
        <v>2006</v>
      </c>
      <c r="B24" s="848"/>
      <c r="C24" s="986" t="s">
        <v>2007</v>
      </c>
      <c r="D24" s="848"/>
      <c r="E24" s="848"/>
      <c r="F24" s="988"/>
      <c r="G24" s="988"/>
      <c r="H24" s="988"/>
    </row>
    <row customHeight="1" ht="36">
      <c r="A25" s="848" t="s">
        <v>2008</v>
      </c>
      <c r="B25" s="848"/>
      <c r="C25" s="986" t="s">
        <v>2009</v>
      </c>
      <c r="D25" s="848"/>
      <c r="E25" s="848"/>
      <c r="F25" s="988"/>
      <c r="G25" s="988"/>
      <c r="H25" s="988"/>
    </row>
    <row customHeight="1" ht="27">
      <c r="A26" s="848" t="s">
        <v>2010</v>
      </c>
      <c r="B26" s="848"/>
      <c r="C26" s="986" t="s">
        <v>2011</v>
      </c>
      <c r="D26" s="848"/>
      <c r="E26" s="848"/>
      <c r="F26" s="988"/>
      <c r="G26" s="988"/>
      <c r="H26" s="988"/>
    </row>
    <row customHeight="1" ht="36">
      <c r="A27" s="848" t="s">
        <v>2012</v>
      </c>
      <c r="B27" s="848"/>
      <c r="C27" s="986" t="s">
        <v>2013</v>
      </c>
      <c r="D27" s="848"/>
      <c r="E27" s="848"/>
      <c r="F27" s="988"/>
      <c r="G27" s="988"/>
      <c r="H27" s="988"/>
    </row>
    <row customHeight="1" ht="28.5">
      <c r="A28" s="848" t="s">
        <v>2014</v>
      </c>
      <c r="B28" s="848"/>
      <c r="C28" s="986" t="s">
        <v>2015</v>
      </c>
      <c r="D28" s="848"/>
      <c r="E28" s="848"/>
      <c r="F28" s="988"/>
      <c r="G28" s="988"/>
      <c r="H28" s="988"/>
    </row>
    <row customHeight="1" ht="126">
      <c r="A29" s="848" t="s">
        <v>2016</v>
      </c>
      <c r="B29" s="848" t="s">
        <v>1587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2018</v>
      </c>
    </row>
    <row customHeight="1" ht="36">
      <c r="A30" s="848" t="s">
        <v>2019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2025</v>
      </c>
    </row>
    <row customHeight="1" ht="9">
      <c r="A33" s="848"/>
      <c r="B33" s="848"/>
      <c r="C33" s="986"/>
      <c r="D33" s="848"/>
      <c r="E33" s="848"/>
      <c r="F33" s="988"/>
      <c r="G33" s="988"/>
      <c r="H33" s="988"/>
    </row>
    <row customHeight="1" ht="9">
      <c r="A34" s="848"/>
      <c r="B34" s="848" t="s">
        <v>1523</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4FA82B-0469-6C5E-998E-D084C7849B9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2026</v>
      </c>
      <c r="D1" s="900"/>
      <c r="E1" s="900"/>
      <c r="F1" s="900"/>
      <c r="G1" s="900"/>
      <c r="H1" s="900" t="s">
        <v>2027</v>
      </c>
      <c r="I1" s="900"/>
      <c r="J1" s="900"/>
      <c r="K1" s="900"/>
      <c r="L1" s="900"/>
      <c r="M1" s="900" t="s">
        <v>2028</v>
      </c>
      <c r="N1" s="900" t="s">
        <v>2029</v>
      </c>
      <c r="O1" s="2594" t="s">
        <v>2030</v>
      </c>
      <c r="P1" s="2594"/>
      <c r="Q1" s="2594"/>
      <c r="R1" s="2594"/>
      <c r="S1" s="2594"/>
      <c r="T1" s="2594" t="s">
        <v>2028</v>
      </c>
      <c r="U1" s="2594"/>
      <c r="V1" s="2594"/>
      <c r="W1" s="2594"/>
      <c r="X1" s="2594"/>
      <c r="Y1" s="1001"/>
      <c r="Z1" s="2594" t="s">
        <v>2031</v>
      </c>
      <c r="AA1" s="2594"/>
      <c r="AB1" s="2594"/>
      <c r="AC1" s="2594"/>
      <c r="AD1" s="2594"/>
    </row>
    <row customHeight="1" ht="18">
      <c r="A2" s="848"/>
      <c r="B2" s="848"/>
      <c r="C2" s="843" t="s">
        <v>813</v>
      </c>
      <c r="D2" s="843" t="s">
        <v>859</v>
      </c>
      <c r="E2" s="843" t="s">
        <v>912</v>
      </c>
      <c r="F2" s="843" t="s">
        <v>899</v>
      </c>
      <c r="G2" s="843" t="s">
        <v>1636</v>
      </c>
      <c r="H2" s="845"/>
      <c r="I2" s="845"/>
      <c r="J2" s="845"/>
      <c r="K2" s="845"/>
      <c r="L2" s="845"/>
      <c r="M2" s="845"/>
      <c r="N2" s="845"/>
      <c r="O2" s="843" t="s">
        <v>813</v>
      </c>
      <c r="P2" s="843" t="s">
        <v>859</v>
      </c>
      <c r="Q2" s="843" t="s">
        <v>899</v>
      </c>
      <c r="R2" s="843" t="s">
        <v>912</v>
      </c>
      <c r="S2" s="843" t="s">
        <v>1636</v>
      </c>
      <c r="T2" s="843" t="s">
        <v>813</v>
      </c>
      <c r="U2" s="843" t="s">
        <v>859</v>
      </c>
      <c r="V2" s="843" t="s">
        <v>899</v>
      </c>
      <c r="W2" s="843" t="s">
        <v>912</v>
      </c>
      <c r="X2" s="843" t="s">
        <v>1636</v>
      </c>
      <c r="Y2" s="843"/>
      <c r="Z2" s="843" t="s">
        <v>813</v>
      </c>
      <c r="AA2" s="852" t="s">
        <v>859</v>
      </c>
      <c r="AB2" s="843" t="s">
        <v>899</v>
      </c>
      <c r="AC2" s="843" t="s">
        <v>912</v>
      </c>
      <c r="AD2" s="843" t="s">
        <v>1636</v>
      </c>
    </row>
    <row customHeight="1" ht="162">
      <c r="A3" s="847" t="s">
        <v>26</v>
      </c>
      <c r="B3" s="847"/>
      <c r="C3" s="2598" t="s">
        <v>2032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2033</v>
      </c>
      <c r="AA3" s="845" t="s">
        <v>2034</v>
      </c>
      <c r="AB3" s="848" t="s">
        <v>2035</v>
      </c>
      <c r="AC3" s="848" t="s">
        <v>2036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1574</v>
      </c>
      <c r="D11" s="2601" t="s">
        <v>1570</v>
      </c>
      <c r="E11" s="2601" t="s">
        <v>1669</v>
      </c>
      <c r="F11" s="2601" t="s">
        <v>2037</v>
      </c>
      <c r="G11" s="2601"/>
      <c r="H11" s="900" t="s">
        <v>2038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2039</v>
      </c>
      <c r="U11" s="845" t="s">
        <v>2040</v>
      </c>
      <c r="V11" s="845"/>
      <c r="W11" s="845"/>
      <c r="X11" s="845"/>
      <c r="Y11" s="1002"/>
      <c r="Z11" s="848" t="s">
        <v>2041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2043</v>
      </c>
      <c r="U12" s="845" t="s">
        <v>2044</v>
      </c>
      <c r="V12" s="845"/>
      <c r="W12" s="845"/>
      <c r="X12" s="845"/>
      <c r="Y12" s="1002"/>
      <c r="Z12" s="848" t="s">
        <v>2045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2047</v>
      </c>
      <c r="U13" s="846" t="s">
        <v>2048</v>
      </c>
      <c r="V13" s="846"/>
      <c r="W13" s="846"/>
      <c r="X13" s="845"/>
      <c r="Y13" s="1002"/>
      <c r="Z13" s="848" t="s">
        <v>2049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2051</v>
      </c>
      <c r="AA14" s="851" t="s">
        <v>2051</v>
      </c>
      <c r="AB14" s="848"/>
      <c r="AC14" s="848"/>
      <c r="AD14" s="848"/>
    </row>
    <row customHeight="1" ht="108">
      <c r="A15" s="2595"/>
      <c r="B15" s="901">
        <v>5</v>
      </c>
      <c r="C15" s="2602"/>
      <c r="D15" s="2602"/>
      <c r="E15" s="2602"/>
      <c r="F15" s="2602"/>
      <c r="G15" s="2602"/>
      <c r="H15" s="2596" t="s">
        <v>2052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1672</v>
      </c>
      <c r="B18" s="901">
        <v>1</v>
      </c>
      <c r="C18" s="845" t="s">
        <v>2038</v>
      </c>
      <c r="D18" s="969" t="s">
        <v>2038</v>
      </c>
      <c r="E18" s="845" t="s">
        <v>2038</v>
      </c>
      <c r="F18" s="845" t="s">
        <v>2038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2055</v>
      </c>
      <c r="U18" s="848" t="s">
        <v>2056</v>
      </c>
      <c r="V18" s="848" t="s">
        <v>2057</v>
      </c>
      <c r="W18" s="848" t="s">
        <v>2058</v>
      </c>
      <c r="X18" s="845"/>
      <c r="Y18" s="1002"/>
      <c r="Z18" s="848" t="s">
        <v>2059</v>
      </c>
      <c r="AA18" s="851" t="s">
        <v>2060</v>
      </c>
      <c r="AB18" s="851" t="s">
        <v>2060</v>
      </c>
      <c r="AC18" s="851" t="s">
        <v>2060</v>
      </c>
      <c r="AD18" s="848"/>
    </row>
    <row customHeight="1" ht="36">
      <c r="A19" s="847"/>
      <c r="B19" s="901">
        <v>2</v>
      </c>
      <c r="C19" s="845" t="s">
        <v>2042</v>
      </c>
      <c r="D19" s="969" t="s">
        <v>2042</v>
      </c>
      <c r="E19" s="845" t="s">
        <v>2042</v>
      </c>
      <c r="F19" s="845" t="s">
        <v>2042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2061</v>
      </c>
      <c r="U19" s="848" t="s">
        <v>2062</v>
      </c>
      <c r="V19" s="848" t="s">
        <v>2063</v>
      </c>
      <c r="W19" s="848" t="s">
        <v>2064</v>
      </c>
      <c r="X19" s="845"/>
      <c r="Y19" s="1002"/>
      <c r="Z19" s="848" t="s">
        <v>2065</v>
      </c>
      <c r="AA19" s="851" t="s">
        <v>2065</v>
      </c>
      <c r="AB19" s="851" t="s">
        <v>2065</v>
      </c>
      <c r="AC19" s="851" t="s">
        <v>2065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2066</v>
      </c>
      <c r="U20" s="848" t="s">
        <v>2067</v>
      </c>
      <c r="V20" s="848" t="s">
        <v>2068</v>
      </c>
      <c r="W20" s="848" t="s">
        <v>2069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2070</v>
      </c>
      <c r="U21" s="848"/>
      <c r="V21" s="848"/>
      <c r="W21" s="848"/>
      <c r="X21" s="845"/>
      <c r="Y21" s="1002"/>
      <c r="Z21" s="848" t="s">
        <v>2071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2072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2073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2074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741</v>
      </c>
      <c r="R25" s="959" t="s">
        <v>313</v>
      </c>
      <c r="S25" s="959"/>
      <c r="T25" s="966" t="s">
        <v>2075</v>
      </c>
      <c r="U25" s="848" t="s">
        <v>2075</v>
      </c>
      <c r="V25" s="848" t="s">
        <v>2075</v>
      </c>
      <c r="W25" s="848" t="s">
        <v>2075</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2076</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2077</v>
      </c>
      <c r="V26" s="966" t="s">
        <v>2077</v>
      </c>
      <c r="W26" s="966" t="s">
        <v>2077</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2078</v>
      </c>
      <c r="R27" s="959" t="s">
        <v>726</v>
      </c>
      <c r="S27" s="959"/>
      <c r="T27" s="966" t="s">
        <v>2079</v>
      </c>
      <c r="U27" s="966" t="s">
        <v>2079</v>
      </c>
      <c r="V27" s="966" t="s">
        <v>2079</v>
      </c>
      <c r="W27" s="966" t="s">
        <v>2079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2080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2081</v>
      </c>
      <c r="V29" s="848"/>
      <c r="W29" s="848" t="s">
        <v>2081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2082</v>
      </c>
      <c r="U30" s="848" t="s">
        <v>2082</v>
      </c>
      <c r="V30" s="848" t="s">
        <v>2082</v>
      </c>
      <c r="W30" s="848" t="s">
        <v>2082</v>
      </c>
      <c r="X30" s="845"/>
      <c r="Y30" s="1002"/>
      <c r="Z30" s="848"/>
      <c r="AA30" s="851" t="s">
        <v>2083</v>
      </c>
      <c r="AB30" s="851" t="s">
        <v>2083</v>
      </c>
      <c r="AC30" s="851" t="s">
        <v>2083</v>
      </c>
      <c r="AD30" s="848"/>
    </row>
    <row customHeight="1" ht="18">
      <c r="A31" s="847"/>
      <c r="B31" s="901">
        <v>14</v>
      </c>
      <c r="C31" s="845" t="s">
        <v>2084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2085</v>
      </c>
      <c r="P31" s="959" t="s">
        <v>737</v>
      </c>
      <c r="Q31" s="959" t="s">
        <v>2085</v>
      </c>
      <c r="R31" s="959" t="s">
        <v>737</v>
      </c>
      <c r="S31" s="959"/>
      <c r="T31" s="967" t="s">
        <v>2086</v>
      </c>
      <c r="U31" s="848" t="s">
        <v>2086</v>
      </c>
      <c r="V31" s="848" t="s">
        <v>2086</v>
      </c>
      <c r="W31" s="848" t="s">
        <v>2086</v>
      </c>
      <c r="X31" s="845"/>
      <c r="Y31" s="1002"/>
      <c r="Z31" s="848"/>
      <c r="AA31" s="851"/>
      <c r="AB31" s="851"/>
      <c r="AC31" s="851"/>
      <c r="AD31" s="848"/>
    </row>
    <row customHeight="1" ht="36">
      <c r="A32" s="847"/>
      <c r="B32" s="901">
        <v>15</v>
      </c>
      <c r="C32" s="845" t="s">
        <v>2087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2088</v>
      </c>
      <c r="P32" s="959" t="s">
        <v>739</v>
      </c>
      <c r="Q32" s="959" t="s">
        <v>2088</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2089</v>
      </c>
      <c r="V32" s="848" t="s">
        <v>2089</v>
      </c>
      <c r="W32" s="848" t="s">
        <v>2089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2090</v>
      </c>
      <c r="V33" s="848" t="s">
        <v>2090</v>
      </c>
      <c r="W33" s="848" t="s">
        <v>2091</v>
      </c>
      <c r="X33" s="845"/>
      <c r="Y33" s="1002"/>
      <c r="Z33" s="848"/>
      <c r="AA33" s="851" t="s">
        <v>2092</v>
      </c>
      <c r="AB33" s="851" t="s">
        <v>2092</v>
      </c>
      <c r="AC33" s="851" t="s">
        <v>2092</v>
      </c>
      <c r="AD33" s="848"/>
    </row>
    <row customHeight="1" ht="27">
      <c r="A34" s="847"/>
      <c r="B34" s="901">
        <v>17</v>
      </c>
      <c r="C34" s="845" t="s">
        <v>2093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2094</v>
      </c>
      <c r="P34" s="959" t="s">
        <v>2076</v>
      </c>
      <c r="Q34" s="959" t="s">
        <v>2094</v>
      </c>
      <c r="R34" s="959" t="s">
        <v>2076</v>
      </c>
      <c r="S34" s="959"/>
      <c r="T34" s="968" t="s">
        <v>2095</v>
      </c>
      <c r="U34" s="848" t="s">
        <v>2095</v>
      </c>
      <c r="V34" s="848" t="s">
        <v>2095</v>
      </c>
      <c r="W34" s="848" t="s">
        <v>2096</v>
      </c>
      <c r="X34" s="845"/>
      <c r="Y34" s="1002"/>
      <c r="Z34" s="848"/>
      <c r="AA34" s="851"/>
      <c r="AB34" s="848"/>
      <c r="AC34" s="848"/>
      <c r="AD34" s="848"/>
    </row>
    <row customHeight="1" ht="45">
      <c r="A35" s="847"/>
      <c r="B35" s="901">
        <v>18</v>
      </c>
      <c r="C35" s="845" t="s">
        <v>2097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2098</v>
      </c>
      <c r="P35" s="959" t="s">
        <v>2078</v>
      </c>
      <c r="Q35" s="959" t="s">
        <v>2098</v>
      </c>
      <c r="R35" s="959" t="s">
        <v>2078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2099</v>
      </c>
      <c r="V35" s="848" t="s">
        <v>2099</v>
      </c>
      <c r="W35" s="848" t="s">
        <v>2099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2100</v>
      </c>
      <c r="U36" s="848" t="s">
        <v>2100</v>
      </c>
      <c r="V36" s="848" t="s">
        <v>2100</v>
      </c>
      <c r="W36" s="848" t="s">
        <v>2100</v>
      </c>
      <c r="X36" s="845"/>
      <c r="Y36" s="1002"/>
      <c r="Z36" s="848"/>
      <c r="AA36" s="851"/>
      <c r="AB36" s="848"/>
      <c r="AC36" s="848"/>
      <c r="AD36" s="848"/>
    </row>
    <row customHeight="1" ht="18">
      <c r="A37" s="847"/>
      <c r="B37" s="901">
        <v>20</v>
      </c>
      <c r="C37" s="845" t="s">
        <v>2101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2102</v>
      </c>
      <c r="P37" s="959" t="s">
        <v>2085</v>
      </c>
      <c r="Q37" s="959" t="s">
        <v>2102</v>
      </c>
      <c r="R37" s="959" t="s">
        <v>2085</v>
      </c>
      <c r="S37" s="959"/>
      <c r="T37" s="966" t="s">
        <v>2103</v>
      </c>
      <c r="U37" s="848" t="s">
        <v>2103</v>
      </c>
      <c r="V37" s="848" t="s">
        <v>2103</v>
      </c>
      <c r="W37" s="848" t="s">
        <v>2103</v>
      </c>
      <c r="X37" s="845"/>
      <c r="Y37" s="1002"/>
      <c r="Z37" s="848"/>
      <c r="AA37" s="851"/>
      <c r="AB37" s="848"/>
      <c r="AC37" s="848"/>
      <c r="AD37" s="848"/>
    </row>
    <row customHeight="1" ht="18">
      <c r="A38" s="847"/>
      <c r="B38" s="901">
        <v>21</v>
      </c>
      <c r="C38" s="845" t="s">
        <v>2104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2105</v>
      </c>
      <c r="P38" s="959" t="s">
        <v>2088</v>
      </c>
      <c r="Q38" s="959" t="s">
        <v>2105</v>
      </c>
      <c r="R38" s="959" t="s">
        <v>2088</v>
      </c>
      <c r="S38" s="959"/>
      <c r="T38" s="966" t="s">
        <v>2106</v>
      </c>
      <c r="U38" s="848" t="s">
        <v>2106</v>
      </c>
      <c r="V38" s="848" t="s">
        <v>2106</v>
      </c>
      <c r="W38" s="848" t="s">
        <v>2106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2107</v>
      </c>
      <c r="U39" s="848" t="s">
        <v>2108</v>
      </c>
      <c r="V39" s="848" t="s">
        <v>2109</v>
      </c>
      <c r="W39" s="848" t="s">
        <v>2110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2111</v>
      </c>
      <c r="P40" s="959" t="s">
        <v>747</v>
      </c>
      <c r="Q40" s="959" t="s">
        <v>2111</v>
      </c>
      <c r="R40" s="959" t="s">
        <v>747</v>
      </c>
      <c r="S40" s="959"/>
      <c r="T40" s="845" t="s">
        <v>2112</v>
      </c>
      <c r="U40" s="845" t="s">
        <v>2112</v>
      </c>
      <c r="V40" s="845" t="s">
        <v>2112</v>
      </c>
      <c r="W40" s="845" t="s">
        <v>2112</v>
      </c>
      <c r="X40" s="845"/>
      <c r="Y40" s="1002"/>
      <c r="Z40" s="848" t="s">
        <v>2113</v>
      </c>
      <c r="AA40" s="851" t="s">
        <v>2113</v>
      </c>
      <c r="AB40" s="851" t="s">
        <v>2113</v>
      </c>
      <c r="AC40" s="851" t="s">
        <v>2113</v>
      </c>
      <c r="AD40" s="848"/>
    </row>
    <row customHeight="1" ht="27">
      <c r="A41" s="847"/>
      <c r="B41" s="901">
        <v>24</v>
      </c>
      <c r="C41" s="845" t="s">
        <v>2114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2115</v>
      </c>
      <c r="P41" s="959" t="s">
        <v>2102</v>
      </c>
      <c r="Q41" s="959" t="s">
        <v>2115</v>
      </c>
      <c r="R41" s="959" t="s">
        <v>2102</v>
      </c>
      <c r="S41" s="959"/>
      <c r="T41" s="845" t="s">
        <v>2116</v>
      </c>
      <c r="U41" s="845" t="s">
        <v>2116</v>
      </c>
      <c r="V41" s="845" t="s">
        <v>2116</v>
      </c>
      <c r="W41" s="845" t="s">
        <v>2116</v>
      </c>
      <c r="X41" s="845"/>
      <c r="Y41" s="1002"/>
      <c r="Z41" s="848" t="s">
        <v>2117</v>
      </c>
      <c r="AA41" s="848" t="s">
        <v>2117</v>
      </c>
      <c r="AB41" s="848" t="s">
        <v>2117</v>
      </c>
      <c r="AC41" s="848" t="s">
        <v>2117</v>
      </c>
      <c r="AD41" s="848"/>
    </row>
    <row customHeight="1" ht="27">
      <c r="A42" s="847"/>
      <c r="B42" s="901">
        <v>25</v>
      </c>
      <c r="C42" s="845" t="s">
        <v>2118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2119</v>
      </c>
      <c r="P42" s="959" t="s">
        <v>2105</v>
      </c>
      <c r="Q42" s="959" t="s">
        <v>2119</v>
      </c>
      <c r="R42" s="959" t="s">
        <v>2105</v>
      </c>
      <c r="S42" s="959"/>
      <c r="T42" s="845" t="s">
        <v>2120</v>
      </c>
      <c r="U42" s="845" t="s">
        <v>2120</v>
      </c>
      <c r="V42" s="845" t="s">
        <v>2120</v>
      </c>
      <c r="W42" s="845" t="s">
        <v>2120</v>
      </c>
      <c r="X42" s="845"/>
      <c r="Y42" s="1002"/>
      <c r="Z42" s="848" t="s">
        <v>2121</v>
      </c>
      <c r="AA42" s="848" t="s">
        <v>2121</v>
      </c>
      <c r="AB42" s="848" t="s">
        <v>2121</v>
      </c>
      <c r="AC42" s="848" t="s">
        <v>2121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2122</v>
      </c>
      <c r="P43" s="959" t="s">
        <v>751</v>
      </c>
      <c r="Q43" s="959" t="s">
        <v>2122</v>
      </c>
      <c r="R43" s="959" t="s">
        <v>751</v>
      </c>
      <c r="S43" s="959"/>
      <c r="T43" s="845" t="s">
        <v>2123</v>
      </c>
      <c r="U43" s="845" t="s">
        <v>2123</v>
      </c>
      <c r="V43" s="845" t="s">
        <v>2123</v>
      </c>
      <c r="W43" s="845" t="s">
        <v>2123</v>
      </c>
      <c r="X43" s="845"/>
      <c r="Y43" s="1002"/>
      <c r="Z43" s="848" t="s">
        <v>2124</v>
      </c>
      <c r="AA43" s="848" t="s">
        <v>2124</v>
      </c>
      <c r="AB43" s="848" t="s">
        <v>2124</v>
      </c>
      <c r="AC43" s="848" t="s">
        <v>2124</v>
      </c>
      <c r="AD43" s="848"/>
    </row>
    <row customHeight="1" ht="27">
      <c r="A44" s="847"/>
      <c r="B44" s="901">
        <v>27</v>
      </c>
      <c r="C44" s="845" t="s">
        <v>2125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2126</v>
      </c>
      <c r="P44" s="959" t="s">
        <v>2127</v>
      </c>
      <c r="Q44" s="959" t="s">
        <v>2126</v>
      </c>
      <c r="R44" s="959" t="s">
        <v>2127</v>
      </c>
      <c r="S44" s="959"/>
      <c r="T44" s="845" t="s">
        <v>2116</v>
      </c>
      <c r="U44" s="845" t="s">
        <v>2116</v>
      </c>
      <c r="V44" s="845" t="s">
        <v>2116</v>
      </c>
      <c r="W44" s="845" t="s">
        <v>2116</v>
      </c>
      <c r="X44" s="845"/>
      <c r="Y44" s="1002"/>
      <c r="Z44" s="848" t="s">
        <v>2128</v>
      </c>
      <c r="AA44" s="848" t="s">
        <v>2128</v>
      </c>
      <c r="AB44" s="848" t="s">
        <v>2128</v>
      </c>
      <c r="AC44" s="848" t="s">
        <v>2128</v>
      </c>
      <c r="AD44" s="848"/>
    </row>
    <row customHeight="1" ht="27">
      <c r="A45" s="847"/>
      <c r="B45" s="901">
        <v>28</v>
      </c>
      <c r="C45" s="845" t="s">
        <v>2129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2130</v>
      </c>
      <c r="P45" s="959" t="s">
        <v>2131</v>
      </c>
      <c r="Q45" s="959" t="s">
        <v>2130</v>
      </c>
      <c r="R45" s="959" t="s">
        <v>2131</v>
      </c>
      <c r="S45" s="959"/>
      <c r="T45" s="845" t="s">
        <v>2120</v>
      </c>
      <c r="U45" s="845" t="s">
        <v>2120</v>
      </c>
      <c r="V45" s="845" t="s">
        <v>2120</v>
      </c>
      <c r="W45" s="845" t="s">
        <v>2120</v>
      </c>
      <c r="X45" s="845"/>
      <c r="Y45" s="1002"/>
      <c r="Z45" s="848" t="s">
        <v>2132</v>
      </c>
      <c r="AA45" s="848" t="s">
        <v>2132</v>
      </c>
      <c r="AB45" s="848" t="s">
        <v>2132</v>
      </c>
      <c r="AC45" s="848" t="s">
        <v>2132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2133</v>
      </c>
      <c r="P46" s="959" t="s">
        <v>2111</v>
      </c>
      <c r="Q46" s="959" t="s">
        <v>2133</v>
      </c>
      <c r="R46" s="959" t="s">
        <v>2111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2134</v>
      </c>
      <c r="V46" s="845" t="s">
        <v>2134</v>
      </c>
      <c r="W46" s="845" t="s">
        <v>2134</v>
      </c>
      <c r="X46" s="845"/>
      <c r="Y46" s="1002"/>
      <c r="Z46" s="848" t="s">
        <v>2135</v>
      </c>
      <c r="AA46" s="848" t="s">
        <v>2136</v>
      </c>
      <c r="AB46" s="848" t="s">
        <v>2136</v>
      </c>
      <c r="AC46" s="848" t="s">
        <v>2136</v>
      </c>
      <c r="AD46" s="848"/>
    </row>
    <row customHeight="1" ht="54">
      <c r="A47" s="847"/>
      <c r="B47" s="901">
        <v>30</v>
      </c>
      <c r="C47" s="845" t="s">
        <v>2137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2138</v>
      </c>
      <c r="P47" s="959" t="s">
        <v>2115</v>
      </c>
      <c r="Q47" s="959" t="s">
        <v>2138</v>
      </c>
      <c r="R47" s="959" t="s">
        <v>2115</v>
      </c>
      <c r="S47" s="959"/>
      <c r="T47" s="845" t="s">
        <v>2139</v>
      </c>
      <c r="U47" s="845" t="s">
        <v>2139</v>
      </c>
      <c r="V47" s="845" t="s">
        <v>2139</v>
      </c>
      <c r="W47" s="845" t="s">
        <v>2139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2122</v>
      </c>
      <c r="Q48" s="959" t="s">
        <v>2140</v>
      </c>
      <c r="R48" s="959" t="s">
        <v>2122</v>
      </c>
      <c r="S48" s="959"/>
      <c r="T48" s="845"/>
      <c r="U48" s="845" t="s">
        <v>2141</v>
      </c>
      <c r="V48" s="845" t="s">
        <v>2142</v>
      </c>
      <c r="W48" s="845" t="s">
        <v>2142</v>
      </c>
      <c r="X48" s="845"/>
      <c r="Y48" s="1002"/>
      <c r="Z48" s="848"/>
      <c r="AA48" s="851" t="s">
        <v>2136</v>
      </c>
      <c r="AB48" s="851" t="s">
        <v>2136</v>
      </c>
      <c r="AC48" s="851" t="s">
        <v>2136</v>
      </c>
      <c r="AD48" s="848"/>
    </row>
    <row customHeight="1" ht="54">
      <c r="A49" s="847"/>
      <c r="B49" s="901">
        <v>32</v>
      </c>
      <c r="C49" s="845" t="s">
        <v>2143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2126</v>
      </c>
      <c r="Q49" s="959" t="s">
        <v>2144</v>
      </c>
      <c r="R49" s="959" t="s">
        <v>2126</v>
      </c>
      <c r="S49" s="959"/>
      <c r="T49" s="845"/>
      <c r="U49" s="845" t="s">
        <v>2139</v>
      </c>
      <c r="V49" s="845" t="s">
        <v>2139</v>
      </c>
      <c r="W49" s="845" t="s">
        <v>2139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2140</v>
      </c>
      <c r="P50" s="959" t="s">
        <v>2133</v>
      </c>
      <c r="Q50" s="959" t="s">
        <v>2145</v>
      </c>
      <c r="R50" s="959" t="s">
        <v>2133</v>
      </c>
      <c r="S50" s="959"/>
      <c r="T50" s="845" t="s">
        <v>2146</v>
      </c>
      <c r="U50" s="845" t="s">
        <v>2147</v>
      </c>
      <c r="V50" s="845" t="s">
        <v>2148</v>
      </c>
      <c r="W50" s="845" t="s">
        <v>2149</v>
      </c>
      <c r="X50" s="845"/>
      <c r="Y50" s="1002"/>
      <c r="Z50" s="848" t="s">
        <v>2150</v>
      </c>
      <c r="AA50" s="851" t="s">
        <v>2151</v>
      </c>
      <c r="AB50" s="851" t="s">
        <v>2151</v>
      </c>
      <c r="AC50" s="851" t="s">
        <v>2151</v>
      </c>
      <c r="AD50" s="848"/>
    </row>
    <row customHeight="1" ht="27">
      <c r="A51" s="847"/>
      <c r="B51" s="901">
        <v>34</v>
      </c>
      <c r="C51" s="845" t="s">
        <v>2152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2153</v>
      </c>
      <c r="U51" s="845"/>
      <c r="V51" s="845"/>
      <c r="W51" s="845"/>
      <c r="X51" s="845"/>
      <c r="Y51" s="1002"/>
      <c r="Z51" s="848"/>
      <c r="AA51" s="851"/>
      <c r="AB51" s="851"/>
      <c r="AC51" s="851"/>
      <c r="AD51" s="848"/>
    </row>
    <row customHeight="1" ht="36">
      <c r="A52" s="847"/>
      <c r="B52" s="901">
        <v>35</v>
      </c>
      <c r="C52" s="845" t="s">
        <v>2046</v>
      </c>
      <c r="D52" s="969" t="s">
        <v>2046</v>
      </c>
      <c r="E52" s="845" t="s">
        <v>2046</v>
      </c>
      <c r="F52" s="845" t="s">
        <v>2046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2154</v>
      </c>
      <c r="U52" s="845" t="s">
        <v>2155</v>
      </c>
      <c r="V52" s="845" t="s">
        <v>2156</v>
      </c>
      <c r="W52" s="845" t="s">
        <v>2157</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330</v>
      </c>
      <c r="Q53" s="959" t="s">
        <v>330</v>
      </c>
      <c r="R53" s="959" t="s">
        <v>330</v>
      </c>
      <c r="S53" s="959"/>
      <c r="T53" s="845" t="s">
        <v>2158</v>
      </c>
      <c r="U53" s="845" t="s">
        <v>2158</v>
      </c>
      <c r="V53" s="845" t="s">
        <v>2158</v>
      </c>
      <c r="W53" s="845" t="s">
        <v>2158</v>
      </c>
      <c r="X53" s="845"/>
      <c r="Y53" s="1002"/>
      <c r="Z53" s="848"/>
      <c r="AA53" s="851"/>
      <c r="AB53" s="848"/>
      <c r="AC53" s="848"/>
      <c r="AD53" s="848"/>
    </row>
    <row customHeight="1" ht="18">
      <c r="A54" s="847"/>
      <c r="B54" s="901">
        <v>37</v>
      </c>
      <c r="C54" s="845" t="s">
        <v>2052</v>
      </c>
      <c r="D54" s="969" t="s">
        <v>2052</v>
      </c>
      <c r="E54" s="845" t="s">
        <v>2052</v>
      </c>
      <c r="F54" s="845" t="s">
        <v>2052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93</v>
      </c>
      <c r="Q54" s="959" t="s">
        <v>93</v>
      </c>
      <c r="R54" s="959" t="s">
        <v>93</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2159</v>
      </c>
      <c r="V55" s="845" t="s">
        <v>2159</v>
      </c>
      <c r="W55" s="845" t="s">
        <v>2159</v>
      </c>
      <c r="X55" s="845"/>
      <c r="Y55" s="1002"/>
      <c r="Z55" s="848" t="s">
        <v>2160</v>
      </c>
      <c r="AA55" s="848" t="s">
        <v>2160</v>
      </c>
      <c r="AB55" s="848" t="s">
        <v>2160</v>
      </c>
      <c r="AC55" s="848" t="s">
        <v>2160</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2161</v>
      </c>
      <c r="V56" s="845" t="s">
        <v>2161</v>
      </c>
      <c r="W56" s="845" t="s">
        <v>2161</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2162</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2163</v>
      </c>
      <c r="V57" s="845" t="s">
        <v>2163</v>
      </c>
      <c r="W57" s="845" t="s">
        <v>2163</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2164</v>
      </c>
      <c r="V58" s="845" t="s">
        <v>2164</v>
      </c>
      <c r="W58" s="845" t="s">
        <v>2164</v>
      </c>
      <c r="X58" s="845"/>
      <c r="Y58" s="1002"/>
      <c r="Z58" s="848"/>
      <c r="AA58" s="851"/>
      <c r="AB58" s="848"/>
      <c r="AC58" s="848"/>
      <c r="AD58" s="848"/>
    </row>
    <row customHeight="1" ht="36">
      <c r="A59" s="847"/>
      <c r="B59" s="901">
        <v>42</v>
      </c>
      <c r="C59" s="845">
        <v>3</v>
      </c>
      <c r="D59" s="969" t="s">
        <v>2152</v>
      </c>
      <c r="E59" s="845" t="s">
        <v>2152</v>
      </c>
      <c r="F59" s="845" t="s">
        <v>2152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2165</v>
      </c>
      <c r="V59" s="845" t="s">
        <v>2166</v>
      </c>
      <c r="W59" s="845" t="s">
        <v>2167</v>
      </c>
      <c r="X59" s="845"/>
      <c r="Y59" s="1002"/>
      <c r="Z59" s="848"/>
      <c r="AA59" s="851"/>
      <c r="AB59" s="848"/>
      <c r="AC59" s="848"/>
      <c r="AD59" s="848"/>
    </row>
    <row customHeight="1" ht="81">
      <c r="A60" s="847"/>
      <c r="B60" s="901">
        <v>43</v>
      </c>
      <c r="C60" s="845" t="s">
        <v>2168</v>
      </c>
      <c r="D60" s="969" t="s">
        <v>2168</v>
      </c>
      <c r="E60" s="845" t="s">
        <v>2168</v>
      </c>
      <c r="F60" s="845" t="s">
        <v>2168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634</v>
      </c>
      <c r="U60" s="845" t="s">
        <v>634</v>
      </c>
      <c r="V60" s="845" t="s">
        <v>634</v>
      </c>
      <c r="W60" s="845" t="s">
        <v>634</v>
      </c>
      <c r="X60" s="845"/>
      <c r="Y60" s="1002"/>
      <c r="Z60" s="848" t="s">
        <v>2169</v>
      </c>
      <c r="AA60" s="851" t="s">
        <v>2170</v>
      </c>
      <c r="AB60" s="848" t="s">
        <v>2171</v>
      </c>
      <c r="AC60" s="848" t="s">
        <v>2170</v>
      </c>
      <c r="AD60" s="848"/>
    </row>
    <row customHeight="1" ht="9">
      <c r="A61" s="847"/>
      <c r="B61" s="901">
        <v>44</v>
      </c>
      <c r="C61" s="845"/>
      <c r="D61" s="969" t="s">
        <v>2172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2173</v>
      </c>
      <c r="V61" s="845"/>
      <c r="W61" s="845"/>
      <c r="X61" s="845"/>
      <c r="Y61" s="1002"/>
      <c r="Z61" s="848"/>
      <c r="AA61" s="851"/>
      <c r="AB61" s="848"/>
      <c r="AC61" s="848"/>
      <c r="AD61" s="848"/>
    </row>
    <row customHeight="1" ht="9">
      <c r="A62" s="847"/>
      <c r="B62" s="901">
        <v>45</v>
      </c>
      <c r="C62" s="845"/>
      <c r="D62" s="969" t="s">
        <v>2174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101</v>
      </c>
      <c r="Q62" s="959"/>
      <c r="R62" s="959"/>
      <c r="S62" s="959"/>
      <c r="T62" s="845"/>
      <c r="U62" s="845" t="s">
        <v>2175</v>
      </c>
      <c r="V62" s="845"/>
      <c r="W62" s="845"/>
      <c r="X62" s="845"/>
      <c r="Y62" s="1002"/>
      <c r="Z62" s="848"/>
      <c r="AA62" s="851"/>
      <c r="AB62" s="848"/>
      <c r="AC62" s="848"/>
      <c r="AD62" s="848"/>
    </row>
    <row customHeight="1" ht="18">
      <c r="A63" s="847"/>
      <c r="B63" s="901">
        <v>46</v>
      </c>
      <c r="C63" s="845"/>
      <c r="D63" s="969" t="s">
        <v>2176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2177</v>
      </c>
      <c r="V63" s="845"/>
      <c r="W63" s="845"/>
      <c r="X63" s="845"/>
      <c r="Y63" s="1002"/>
      <c r="Z63" s="848"/>
      <c r="AA63" s="851"/>
      <c r="AB63" s="848"/>
      <c r="AC63" s="848"/>
      <c r="AD63" s="848"/>
    </row>
    <row customHeight="1" ht="18">
      <c r="A64" s="847"/>
      <c r="B64" s="901">
        <v>47</v>
      </c>
      <c r="C64" s="845"/>
      <c r="D64" s="969" t="s">
        <v>2178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2179</v>
      </c>
      <c r="V64" s="845"/>
      <c r="W64" s="845"/>
      <c r="X64" s="845"/>
      <c r="Y64" s="1002"/>
      <c r="Z64" s="848"/>
      <c r="AA64" s="851" t="s">
        <v>2180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2093</v>
      </c>
      <c r="Q65" s="959"/>
      <c r="R65" s="959"/>
      <c r="S65" s="959"/>
      <c r="T65" s="845"/>
      <c r="U65" s="845" t="s">
        <v>2181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2097</v>
      </c>
      <c r="Q66" s="959"/>
      <c r="R66" s="959"/>
      <c r="S66" s="959"/>
      <c r="T66" s="845"/>
      <c r="U66" s="845" t="s">
        <v>2182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2183</v>
      </c>
      <c r="Q67" s="959"/>
      <c r="R67" s="959"/>
      <c r="S67" s="959"/>
      <c r="T67" s="845"/>
      <c r="U67" s="845" t="s">
        <v>2184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2185</v>
      </c>
      <c r="Q68" s="959"/>
      <c r="R68" s="959"/>
      <c r="S68" s="959"/>
      <c r="T68" s="845"/>
      <c r="U68" s="845" t="s">
        <v>2186</v>
      </c>
      <c r="V68" s="845"/>
      <c r="W68" s="845"/>
      <c r="X68" s="845"/>
      <c r="Y68" s="1002"/>
      <c r="Z68" s="848"/>
      <c r="AA68" s="851"/>
      <c r="AB68" s="848"/>
      <c r="AC68" s="848"/>
      <c r="AD68" s="848"/>
    </row>
    <row customHeight="1" ht="9">
      <c r="A69" s="847"/>
      <c r="B69" s="901">
        <v>52</v>
      </c>
      <c r="C69" s="845"/>
      <c r="D69" s="969" t="s">
        <v>2187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2188</v>
      </c>
      <c r="V69" s="845"/>
      <c r="W69" s="845"/>
      <c r="X69" s="845"/>
      <c r="Y69" s="1002"/>
      <c r="Z69" s="848"/>
      <c r="AA69" s="851"/>
      <c r="AB69" s="848"/>
      <c r="AC69" s="848"/>
      <c r="AD69" s="848"/>
    </row>
    <row customHeight="1" ht="27">
      <c r="A70" s="847"/>
      <c r="B70" s="901">
        <v>53</v>
      </c>
      <c r="C70" s="845"/>
      <c r="D70" s="969"/>
      <c r="E70" s="845" t="s">
        <v>2172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2189</v>
      </c>
      <c r="W70" s="845"/>
      <c r="X70" s="845"/>
      <c r="Y70" s="1002"/>
      <c r="Z70" s="848"/>
      <c r="AA70" s="851"/>
      <c r="AB70" s="848"/>
      <c r="AC70" s="848"/>
      <c r="AD70" s="848"/>
    </row>
    <row customHeight="1" ht="36">
      <c r="A71" s="847"/>
      <c r="B71" s="901">
        <v>54</v>
      </c>
      <c r="C71" s="845"/>
      <c r="D71" s="969"/>
      <c r="E71" s="845" t="s">
        <v>2174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101</v>
      </c>
      <c r="R71" s="959"/>
      <c r="S71" s="959"/>
      <c r="T71" s="845"/>
      <c r="U71" s="845"/>
      <c r="V71" s="845" t="s">
        <v>2190</v>
      </c>
      <c r="W71" s="845"/>
      <c r="X71" s="845"/>
      <c r="Y71" s="1002"/>
      <c r="Z71" s="848"/>
      <c r="AA71" s="851"/>
      <c r="AB71" s="848"/>
      <c r="AC71" s="848"/>
      <c r="AD71" s="848"/>
    </row>
    <row customHeight="1" ht="27">
      <c r="A72" s="847"/>
      <c r="B72" s="901">
        <v>55</v>
      </c>
      <c r="C72" s="845"/>
      <c r="D72" s="969"/>
      <c r="E72" s="845" t="s">
        <v>2176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2191</v>
      </c>
      <c r="W72" s="845"/>
      <c r="X72" s="845"/>
      <c r="Y72" s="1002"/>
      <c r="Z72" s="848"/>
      <c r="AA72" s="851"/>
      <c r="AB72" s="848"/>
      <c r="AC72" s="848"/>
      <c r="AD72" s="848"/>
    </row>
    <row customHeight="1" ht="36">
      <c r="A73" s="847"/>
      <c r="B73" s="901">
        <v>56</v>
      </c>
      <c r="C73" s="845"/>
      <c r="D73" s="969"/>
      <c r="E73" s="845" t="s">
        <v>2178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2192</v>
      </c>
      <c r="W73" s="845"/>
      <c r="X73" s="845"/>
      <c r="Y73" s="1002"/>
      <c r="Z73" s="848"/>
      <c r="AA73" s="851"/>
      <c r="AB73" s="848"/>
      <c r="AC73" s="848"/>
      <c r="AD73" s="848"/>
    </row>
    <row customHeight="1" ht="18">
      <c r="A74" s="847"/>
      <c r="B74" s="901">
        <v>57</v>
      </c>
      <c r="C74" s="845"/>
      <c r="D74" s="969"/>
      <c r="E74" s="845" t="s">
        <v>2187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2193</v>
      </c>
      <c r="W74" s="845"/>
      <c r="X74" s="845"/>
      <c r="Y74" s="1002"/>
      <c r="Z74" s="848"/>
      <c r="AA74" s="851"/>
      <c r="AB74" s="848"/>
      <c r="AC74" s="848"/>
      <c r="AD74" s="848"/>
    </row>
    <row customHeight="1" ht="18">
      <c r="A75" s="847"/>
      <c r="B75" s="901">
        <v>58</v>
      </c>
      <c r="C75" s="845"/>
      <c r="D75" s="969"/>
      <c r="E75" s="845"/>
      <c r="F75" s="845" t="s">
        <v>2172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2194</v>
      </c>
      <c r="X75" s="845"/>
      <c r="Y75" s="1002"/>
      <c r="Z75" s="848"/>
      <c r="AA75" s="851"/>
      <c r="AB75" s="848"/>
      <c r="AC75" s="848"/>
      <c r="AD75" s="848"/>
    </row>
    <row customHeight="1" ht="36">
      <c r="A76" s="847"/>
      <c r="B76" s="901">
        <v>59</v>
      </c>
      <c r="C76" s="845"/>
      <c r="D76" s="969"/>
      <c r="E76" s="845"/>
      <c r="F76" s="845" t="s">
        <v>2174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101</v>
      </c>
      <c r="S76" s="959"/>
      <c r="T76" s="845"/>
      <c r="U76" s="845"/>
      <c r="V76" s="845"/>
      <c r="W76" s="845" t="s">
        <v>2195</v>
      </c>
      <c r="X76" s="845"/>
      <c r="Y76" s="1002"/>
      <c r="Z76" s="848"/>
      <c r="AA76" s="851"/>
      <c r="AB76" s="848"/>
      <c r="AC76" s="848"/>
      <c r="AD76" s="848"/>
    </row>
    <row customHeight="1" ht="18">
      <c r="A77" s="847"/>
      <c r="B77" s="901">
        <v>60</v>
      </c>
      <c r="C77" s="845"/>
      <c r="D77" s="969"/>
      <c r="E77" s="845"/>
      <c r="F77" s="845" t="s">
        <v>2176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2196</v>
      </c>
      <c r="X77" s="845"/>
      <c r="Y77" s="1002"/>
      <c r="Z77" s="848"/>
      <c r="AA77" s="851"/>
      <c r="AB77" s="848"/>
      <c r="AC77" s="848"/>
      <c r="AD77" s="848"/>
    </row>
    <row customHeight="1" ht="72">
      <c r="A78" s="847"/>
      <c r="B78" s="901">
        <v>61</v>
      </c>
      <c r="C78" s="845" t="s">
        <v>2172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639</v>
      </c>
      <c r="U78" s="845"/>
      <c r="V78" s="845"/>
      <c r="W78" s="845"/>
      <c r="X78" s="845"/>
      <c r="Y78" s="1002"/>
      <c r="Z78" s="848" t="s">
        <v>2197</v>
      </c>
      <c r="AA78" s="851"/>
      <c r="AB78" s="848"/>
      <c r="AC78" s="848"/>
      <c r="AD78" s="848"/>
    </row>
    <row customHeight="1" ht="36">
      <c r="A79" s="847"/>
      <c r="B79" s="901">
        <v>62</v>
      </c>
      <c r="C79" s="845" t="s">
        <v>2174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101</v>
      </c>
      <c r="P79" s="959"/>
      <c r="Q79" s="959"/>
      <c r="R79" s="959"/>
      <c r="S79" s="959"/>
      <c r="T79" s="845" t="s">
        <v>2198</v>
      </c>
      <c r="U79" s="845"/>
      <c r="V79" s="845"/>
      <c r="W79" s="845"/>
      <c r="X79" s="845"/>
      <c r="Y79" s="1002"/>
      <c r="Z79" s="848" t="s">
        <v>2199</v>
      </c>
      <c r="AA79" s="851"/>
      <c r="AB79" s="848"/>
      <c r="AC79" s="848"/>
      <c r="AD79" s="848"/>
    </row>
    <row customHeight="1" ht="45">
      <c r="A80" s="847"/>
      <c r="B80" s="901">
        <v>63</v>
      </c>
      <c r="C80" s="845" t="s">
        <v>2176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2200</v>
      </c>
      <c r="U80" s="845"/>
      <c r="V80" s="845"/>
      <c r="W80" s="845"/>
      <c r="X80" s="845"/>
      <c r="Y80" s="1002"/>
      <c r="Z80" s="848" t="s">
        <v>2201</v>
      </c>
      <c r="AA80" s="851"/>
      <c r="AB80" s="848"/>
      <c r="AC80" s="848"/>
      <c r="AD80" s="848"/>
    </row>
    <row customHeight="1" ht="36">
      <c r="A81" s="847"/>
      <c r="B81" s="901">
        <v>64</v>
      </c>
      <c r="C81" s="845" t="s">
        <v>2178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2084</v>
      </c>
      <c r="P81" s="959"/>
      <c r="Q81" s="959"/>
      <c r="R81" s="959"/>
      <c r="S81" s="959"/>
      <c r="T81" s="845" t="s">
        <v>2202</v>
      </c>
      <c r="U81" s="845"/>
      <c r="V81" s="845"/>
      <c r="W81" s="845"/>
      <c r="X81" s="845"/>
      <c r="Y81" s="1002"/>
      <c r="Z81" s="848" t="s">
        <v>2203</v>
      </c>
      <c r="AA81" s="851"/>
      <c r="AB81" s="848"/>
      <c r="AC81" s="848"/>
      <c r="AD81" s="848"/>
    </row>
    <row customHeight="1" ht="90">
      <c r="A82" s="847"/>
      <c r="B82" s="901">
        <v>65</v>
      </c>
      <c r="C82" s="845" t="s">
        <v>2187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2204</v>
      </c>
      <c r="U82" s="845"/>
      <c r="V82" s="845"/>
      <c r="W82" s="845"/>
      <c r="X82" s="845"/>
      <c r="Y82" s="1002"/>
      <c r="Z82" s="848" t="s">
        <v>2205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2093</v>
      </c>
      <c r="P83" s="959"/>
      <c r="Q83" s="959"/>
      <c r="R83" s="959"/>
      <c r="S83" s="959"/>
      <c r="T83" s="845" t="s">
        <v>2206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2207</v>
      </c>
      <c r="P84" s="959"/>
      <c r="Q84" s="959"/>
      <c r="R84" s="959"/>
      <c r="S84" s="959"/>
      <c r="T84" s="845" t="s">
        <v>2208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2097</v>
      </c>
      <c r="P85" s="959"/>
      <c r="Q85" s="959"/>
      <c r="R85" s="959"/>
      <c r="S85" s="959"/>
      <c r="T85" s="845" t="s">
        <v>2209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2210</v>
      </c>
      <c r="P86" s="959"/>
      <c r="Q86" s="959"/>
      <c r="R86" s="959"/>
      <c r="S86" s="959"/>
      <c r="T86" s="845" t="s">
        <v>2211</v>
      </c>
      <c r="U86" s="845"/>
      <c r="V86" s="845"/>
      <c r="W86" s="845"/>
      <c r="X86" s="845"/>
      <c r="Y86" s="1002"/>
      <c r="Z86" s="848"/>
      <c r="AA86" s="851"/>
      <c r="AB86" s="848"/>
      <c r="AC86" s="848"/>
      <c r="AD86" s="848"/>
    </row>
    <row customHeight="1" ht="36">
      <c r="A87" s="847"/>
      <c r="B87" s="901">
        <v>70</v>
      </c>
      <c r="C87" s="845" t="s">
        <v>2212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2213</v>
      </c>
      <c r="U87" s="845"/>
      <c r="V87" s="845"/>
      <c r="W87" s="845"/>
      <c r="X87" s="845"/>
      <c r="Y87" s="1002"/>
      <c r="Z87" s="848"/>
      <c r="AA87" s="851"/>
      <c r="AB87" s="848"/>
      <c r="AC87" s="848"/>
      <c r="AD87" s="848"/>
    </row>
    <row customHeight="1" ht="18">
      <c r="A88" s="847"/>
      <c r="B88" s="901">
        <v>71</v>
      </c>
      <c r="C88" s="845" t="s">
        <v>2214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2215</v>
      </c>
      <c r="D89" s="969" t="s">
        <v>2212</v>
      </c>
      <c r="E89" s="845" t="s">
        <v>2212</v>
      </c>
      <c r="F89" s="845" t="s">
        <v>2178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2216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2214</v>
      </c>
      <c r="E91" s="845" t="s">
        <v>2214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2217</v>
      </c>
      <c r="V91" s="845" t="s">
        <v>2217</v>
      </c>
      <c r="W91" s="845"/>
      <c r="X91" s="845"/>
      <c r="Y91" s="1002"/>
      <c r="Z91" s="848"/>
      <c r="AA91" s="851"/>
      <c r="AB91" s="848"/>
      <c r="AC91" s="848"/>
      <c r="AD91" s="848"/>
    </row>
    <row customHeight="1" ht="27">
      <c r="A92" s="847"/>
      <c r="B92" s="901">
        <v>75</v>
      </c>
      <c r="C92" s="845"/>
      <c r="D92" s="969" t="s">
        <v>2215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2218</v>
      </c>
      <c r="V92" s="845"/>
      <c r="W92" s="845"/>
      <c r="X92" s="845"/>
      <c r="Y92" s="1002"/>
      <c r="Z92" s="848"/>
      <c r="AA92" s="851" t="s">
        <v>2219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2125</v>
      </c>
      <c r="Q93" s="959"/>
      <c r="R93" s="959"/>
      <c r="S93" s="959"/>
      <c r="T93" s="845"/>
      <c r="U93" s="845" t="s">
        <v>2220</v>
      </c>
      <c r="V93" s="845"/>
      <c r="W93" s="845"/>
      <c r="X93" s="845"/>
      <c r="Y93" s="1002"/>
      <c r="Z93" s="848"/>
      <c r="AA93" s="851" t="s">
        <v>2221</v>
      </c>
      <c r="AB93" s="848"/>
      <c r="AC93" s="848"/>
      <c r="AD93" s="848"/>
    </row>
    <row customHeight="1" ht="45">
      <c r="A94" s="847"/>
      <c r="B94" s="901">
        <v>77</v>
      </c>
      <c r="C94" s="845"/>
      <c r="D94" s="969" t="s">
        <v>2216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1480</v>
      </c>
      <c r="Q94" s="959"/>
      <c r="R94" s="959"/>
      <c r="S94" s="959"/>
      <c r="T94" s="845"/>
      <c r="U94" s="845" t="s">
        <v>2222</v>
      </c>
      <c r="V94" s="845"/>
      <c r="W94" s="845"/>
      <c r="X94" s="845"/>
      <c r="Y94" s="1002"/>
      <c r="Z94" s="848"/>
      <c r="AA94" s="851" t="s">
        <v>2223</v>
      </c>
      <c r="AB94" s="848"/>
      <c r="AC94" s="848"/>
      <c r="AD94" s="848"/>
    </row>
    <row customHeight="1" ht="99">
      <c r="A95" s="847"/>
      <c r="B95" s="901">
        <v>78</v>
      </c>
      <c r="C95" s="845" t="s">
        <v>2224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1480</v>
      </c>
      <c r="P95" s="959"/>
      <c r="Q95" s="959"/>
      <c r="R95" s="959"/>
      <c r="S95" s="959"/>
      <c r="T95" s="845" t="s">
        <v>2225</v>
      </c>
      <c r="U95" s="845"/>
      <c r="V95" s="845"/>
      <c r="W95" s="845"/>
      <c r="X95" s="845"/>
      <c r="Y95" s="1002"/>
      <c r="Z95" s="848"/>
      <c r="AA95" s="851"/>
      <c r="AB95" s="848"/>
      <c r="AC95" s="848"/>
      <c r="AD95" s="848"/>
    </row>
    <row customHeight="1" ht="99">
      <c r="A96" s="847"/>
      <c r="B96" s="901">
        <v>79</v>
      </c>
      <c r="C96" s="845" t="s">
        <v>1166</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1485</v>
      </c>
      <c r="P96" s="959"/>
      <c r="Q96" s="959"/>
      <c r="R96" s="959"/>
      <c r="S96" s="959"/>
      <c r="T96" s="845" t="s">
        <v>2226</v>
      </c>
      <c r="U96" s="845"/>
      <c r="V96" s="845"/>
      <c r="W96" s="845"/>
      <c r="X96" s="845"/>
      <c r="Y96" s="1002"/>
      <c r="Z96" s="848" t="s">
        <v>2227</v>
      </c>
      <c r="AA96" s="851"/>
      <c r="AB96" s="848"/>
      <c r="AC96" s="848"/>
      <c r="AD96" s="848"/>
    </row>
    <row customHeight="1" ht="63">
      <c r="A97" s="847"/>
      <c r="B97" s="901">
        <v>80</v>
      </c>
      <c r="C97" s="845" t="s">
        <v>2228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1497</v>
      </c>
      <c r="P97" s="959"/>
      <c r="Q97" s="959"/>
      <c r="R97" s="959"/>
      <c r="S97" s="959"/>
      <c r="T97" s="845" t="s">
        <v>2229</v>
      </c>
      <c r="U97" s="845"/>
      <c r="V97" s="845"/>
      <c r="W97" s="845"/>
      <c r="X97" s="845"/>
      <c r="Y97" s="1002"/>
      <c r="Z97" s="848" t="s">
        <v>2230</v>
      </c>
      <c r="AA97" s="851"/>
      <c r="AB97" s="848"/>
      <c r="AC97" s="848"/>
      <c r="AD97" s="848"/>
    </row>
    <row customHeight="1" ht="63">
      <c r="A98" s="847"/>
      <c r="B98" s="901">
        <v>81</v>
      </c>
      <c r="C98" s="845" t="s">
        <v>2231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1511</v>
      </c>
      <c r="P98" s="959"/>
      <c r="Q98" s="959"/>
      <c r="R98" s="959"/>
      <c r="S98" s="959"/>
      <c r="T98" s="845" t="s">
        <v>2232</v>
      </c>
      <c r="U98" s="845"/>
      <c r="V98" s="845"/>
      <c r="W98" s="845"/>
      <c r="X98" s="845"/>
      <c r="Y98" s="1002"/>
      <c r="Z98" s="848" t="s">
        <v>2230</v>
      </c>
      <c r="AA98" s="851"/>
      <c r="AB98" s="848"/>
      <c r="AC98" s="848"/>
      <c r="AD98" s="848"/>
    </row>
    <row customHeight="1" ht="90">
      <c r="A99" s="847"/>
      <c r="B99" s="901">
        <v>82</v>
      </c>
      <c r="C99" s="845" t="s">
        <v>2233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1523</v>
      </c>
      <c r="P99" s="959"/>
      <c r="Q99" s="959"/>
      <c r="R99" s="959"/>
      <c r="S99" s="959"/>
      <c r="T99" s="845" t="s">
        <v>2234</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2235</v>
      </c>
      <c r="P100" s="959"/>
      <c r="Q100" s="959"/>
      <c r="R100" s="959"/>
      <c r="S100" s="959"/>
      <c r="T100" s="845" t="s">
        <v>2236</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2237</v>
      </c>
      <c r="P101" s="959"/>
      <c r="Q101" s="959"/>
      <c r="R101" s="959"/>
      <c r="S101" s="959"/>
      <c r="T101" s="845" t="s">
        <v>2238</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1678</v>
      </c>
      <c r="B148" s="847"/>
      <c r="C148" s="845" t="s">
        <v>2239</v>
      </c>
      <c r="D148" s="845" t="s">
        <v>1579</v>
      </c>
      <c r="E148" s="845" t="s">
        <v>1680</v>
      </c>
      <c r="F148" s="845" t="s">
        <v>2240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48593-3DA5-1BA4-7BDF-0AB22DE280F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2243</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"Биробиджанская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Департамент тарифов и цен Правительства Еврейской автономной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46065.64829861111</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6/1-П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16.02.2026</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90</v>
      </c>
      <c r="M15" s="2211" t="s">
        <v>431</v>
      </c>
      <c r="N15" s="303"/>
      <c r="O15" s="2276" t="s">
        <v>2244</v>
      </c>
      <c r="P15" s="2277"/>
      <c r="Q15" s="2277"/>
      <c r="R15" s="2277"/>
      <c r="S15" s="2277"/>
      <c r="T15" s="2277"/>
      <c r="U15" s="2278"/>
      <c r="V15" s="2279" t="s">
        <v>433</v>
      </c>
      <c r="W15" s="2282" t="s">
        <v>1163</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416</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2245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2246</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2247</v>
      </c>
      <c r="N35" s="2287"/>
      <c r="O35" s="2287"/>
      <c r="P35" s="2287"/>
      <c r="Q35" s="2287"/>
      <c r="R35" s="2287"/>
      <c r="S35" s="2287"/>
      <c r="T35" s="2287"/>
      <c r="U35" s="2287"/>
      <c r="V35" s="2287"/>
      <c r="W35" s="2287"/>
      <c r="X35" s="2287"/>
      <c r="AD35" s="1157">
        <v>27</v>
      </c>
    </row>
    <row customHeight="1" ht="109.19999999999999">
      <c r="H36" s="539"/>
      <c r="I36" s="1305"/>
      <c r="M36" s="2287" t="s">
        <v>2248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202F3-6AB8-850E-2CB8-AD58E178A3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35898-B312-5BA9-527C-B1E38EEDBD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BE9DE-B5C3-D85E-A307-F38E287D0C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836F2-0456-DDA6-50DE-11AF57AF87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459F6-D683-83DB-7FAF-7F0D42F6F9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40D59-24F2-2682-3A07-B14C70D55B8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 СП "Биробиджанская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90</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310</v>
      </c>
      <c r="F11" s="1013" t="str">
        <f>IF(region_name="","",region_name)</f>
        <v>Еврейская автономная область</v>
      </c>
      <c r="G11" s="1014" t="s">
        <v>311</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1434031363</v>
      </c>
      <c r="G14" s="1014" t="s">
        <v>315</v>
      </c>
      <c r="H14" s="477"/>
      <c r="J14" s="457">
        <v>0</v>
      </c>
    </row>
    <row customHeight="1" ht="22.5" hidden="1">
      <c r="A15" s="459"/>
      <c r="B15" s="504"/>
      <c r="C15" s="459"/>
      <c r="D15" s="1011" t="s">
        <v>316</v>
      </c>
      <c r="E15" s="1012" t="s">
        <v>317</v>
      </c>
      <c r="F15" s="1013" t="str">
        <f>IF(kpp="","",kpp)</f>
        <v>790145002</v>
      </c>
      <c r="G15" s="1014" t="s">
        <v>318</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92</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F8525-3A58-9B5B-0D26-53A696C6C5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0A038-F623-6A74-6172-34008721C7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1AF4A-7AE1-102A-397A-06D68E3953F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B48A8-91BF-2DC7-01DD-3A35B3DC26C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2249</v>
      </c>
      <c r="B1" s="2618" t="s">
        <v>2250</v>
      </c>
      <c r="C1" s="2619" t="s">
        <v>2251</v>
      </c>
      <c r="D1" s="2620"/>
      <c r="E1" s="838" t="s">
        <v>2252</v>
      </c>
    </row>
    <row customHeight="1" ht="11.25">
      <c r="A2" s="2621"/>
      <c r="B2" s="767" t="s">
        <v>26</v>
      </c>
      <c r="C2" s="755"/>
      <c r="D2" s="766"/>
      <c r="E2" s="838"/>
    </row>
    <row customHeight="1" ht="11.25">
      <c r="A3" s="2622"/>
      <c r="B3" s="2623" t="s">
        <v>33</v>
      </c>
      <c r="C3" s="755"/>
      <c r="D3" s="766"/>
      <c r="E3" s="838"/>
    </row>
    <row customHeight="1" ht="11.25">
      <c r="A4" s="2624"/>
      <c r="B4" s="768" t="s">
        <v>1678</v>
      </c>
      <c r="C4" s="755"/>
      <c r="D4" s="766"/>
      <c r="E4" s="838"/>
    </row>
    <row customHeight="1" ht="11.25">
      <c r="A5" s="2625"/>
      <c r="B5" s="768" t="s">
        <v>1672</v>
      </c>
      <c r="C5" s="2626" t="s">
        <v>2016</v>
      </c>
      <c r="D5" s="2627" t="s">
        <v>2253</v>
      </c>
      <c r="E5" s="838"/>
    </row>
    <row s="1852" customFormat="1" customHeight="1" ht="11.25">
      <c r="A6" s="2628"/>
      <c r="B6" s="768" t="s">
        <v>1682</v>
      </c>
      <c r="C6" s="755"/>
      <c r="D6" s="766"/>
      <c r="E6" s="838"/>
    </row>
    <row customHeight="1" ht="11.25">
      <c r="A7" s="2629"/>
      <c r="B7" s="768" t="s">
        <v>1690</v>
      </c>
      <c r="C7" s="755"/>
      <c r="D7" s="766"/>
      <c r="E7" s="838"/>
    </row>
    <row customHeight="1" ht="11.25">
      <c r="A8" s="758"/>
      <c r="B8" s="768" t="s">
        <v>1685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4659F-043F-8616-2BD5-8828EB7A4B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2ABB4-170F-B881-222D-AB0A6E8277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73B1D-BB7E-8617-4F32-9CD527E4F66E}" mc:Ignorable="x14ac xr xr2 xr3">
  <sheetPr>
    <tabColor rgb="FFFFCC99"/>
  </sheetPr>
  <dimension ref="A1:I10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2254</v>
      </c>
      <c r="B1" s="70" t="s">
        <v>2255</v>
      </c>
      <c r="C1" s="70" t="s">
        <v>2256</v>
      </c>
      <c r="D1" s="70" t="s">
        <v>2257</v>
      </c>
      <c r="E1" s="70" t="s">
        <v>2258</v>
      </c>
      <c r="F1" s="70" t="s">
        <v>2259</v>
      </c>
      <c r="G1" s="70" t="s">
        <v>2260</v>
      </c>
      <c r="H1" s="70" t="s">
        <v>2261</v>
      </c>
      <c r="I1" s="70" t="s">
        <v>2262</v>
      </c>
    </row>
    <row customHeight="1" ht="11.25">
      <c r="A2" s="1852" t="s">
        <v>2263</v>
      </c>
      <c r="B2" s="1852" t="s">
        <v>16</v>
      </c>
      <c r="C2" s="1852" t="s">
        <v>2264</v>
      </c>
      <c r="D2" s="1852" t="s">
        <v>2265</v>
      </c>
      <c r="E2" s="1852" t="s">
        <v>2266</v>
      </c>
      <c r="F2" s="1852" t="s">
        <v>2267</v>
      </c>
      <c r="G2" s="1852" t="s">
        <v>2268</v>
      </c>
      <c r="H2" s="1852" t="s">
        <v>28</v>
      </c>
      <c r="I2" s="1852" t="s">
        <v>813</v>
      </c>
    </row>
    <row customHeight="1" ht="11.25">
      <c r="A3" s="1852" t="s">
        <v>2263</v>
      </c>
      <c r="B3" s="1852" t="s">
        <v>16</v>
      </c>
      <c r="C3" s="1852" t="s">
        <v>13</v>
      </c>
      <c r="D3" s="1852" t="s">
        <v>48</v>
      </c>
      <c r="E3" s="1852" t="s">
        <v>51</v>
      </c>
      <c r="F3" s="1852" t="s">
        <v>53</v>
      </c>
      <c r="G3" s="1852" t="s">
        <v>28</v>
      </c>
      <c r="H3" s="1852" t="s">
        <v>28</v>
      </c>
      <c r="I3" s="1852" t="s">
        <v>813</v>
      </c>
    </row>
    <row customHeight="1" ht="11.25">
      <c r="A4" s="1852" t="s">
        <v>2263</v>
      </c>
      <c r="B4" s="1852" t="s">
        <v>16</v>
      </c>
      <c r="C4" s="1852" t="s">
        <v>2269</v>
      </c>
      <c r="D4" s="1852" t="s">
        <v>2270</v>
      </c>
      <c r="E4" s="1852" t="s">
        <v>2271</v>
      </c>
      <c r="F4" s="1852" t="s">
        <v>2272</v>
      </c>
      <c r="G4" s="1852" t="s">
        <v>2273</v>
      </c>
      <c r="H4" s="1852" t="s">
        <v>28</v>
      </c>
      <c r="I4" s="1852" t="s">
        <v>813</v>
      </c>
    </row>
    <row customHeight="1" ht="11.25">
      <c r="A5" s="1852" t="s">
        <v>2263</v>
      </c>
      <c r="B5" s="1852" t="s">
        <v>16</v>
      </c>
      <c r="C5" s="1852" t="s">
        <v>2274</v>
      </c>
      <c r="D5" s="1852" t="s">
        <v>2275</v>
      </c>
      <c r="E5" s="1852" t="s">
        <v>2276</v>
      </c>
      <c r="F5" s="1852" t="s">
        <v>2277</v>
      </c>
      <c r="G5" s="1852" t="s">
        <v>2278</v>
      </c>
      <c r="H5" s="1852" t="s">
        <v>28</v>
      </c>
      <c r="I5" s="1852" t="s">
        <v>813</v>
      </c>
    </row>
    <row customHeight="1" ht="11.25">
      <c r="A6" s="1852" t="s">
        <v>2263</v>
      </c>
      <c r="B6" s="1852" t="s">
        <v>16</v>
      </c>
      <c r="C6" s="1852" t="s">
        <v>2279</v>
      </c>
      <c r="D6" s="1852" t="s">
        <v>2280</v>
      </c>
      <c r="E6" s="1852" t="s">
        <v>2281</v>
      </c>
      <c r="F6" s="1852" t="s">
        <v>2282</v>
      </c>
      <c r="G6" s="1852" t="s">
        <v>2283</v>
      </c>
      <c r="H6" s="1852" t="s">
        <v>28</v>
      </c>
      <c r="I6" s="1852" t="s">
        <v>813</v>
      </c>
    </row>
    <row customHeight="1" ht="11.25">
      <c r="A7" s="1852" t="s">
        <v>2263</v>
      </c>
      <c r="B7" s="1852" t="s">
        <v>16</v>
      </c>
      <c r="C7" s="1852" t="s">
        <v>2284</v>
      </c>
      <c r="D7" s="1852" t="s">
        <v>2285</v>
      </c>
      <c r="E7" s="1852" t="s">
        <v>2286</v>
      </c>
      <c r="F7" s="1852" t="s">
        <v>2287</v>
      </c>
      <c r="G7" s="1852" t="s">
        <v>2288</v>
      </c>
      <c r="H7" s="1852" t="s">
        <v>28</v>
      </c>
      <c r="I7" s="1852" t="s">
        <v>813</v>
      </c>
    </row>
    <row customHeight="1" ht="11.25">
      <c r="A8" s="1852" t="s">
        <v>2263</v>
      </c>
      <c r="B8" s="1852" t="s">
        <v>16</v>
      </c>
      <c r="C8" s="1852" t="s">
        <v>28</v>
      </c>
      <c r="D8" s="1852" t="s">
        <v>2289</v>
      </c>
      <c r="E8" s="1852" t="s">
        <v>2290</v>
      </c>
      <c r="F8" s="1852" t="s">
        <v>2287</v>
      </c>
      <c r="G8" s="1852" t="s">
        <v>28</v>
      </c>
      <c r="H8" s="1852" t="s">
        <v>28</v>
      </c>
      <c r="I8" s="1852" t="s">
        <v>813</v>
      </c>
    </row>
    <row customHeight="1" ht="11.25">
      <c r="A9" s="1852" t="s">
        <v>2263</v>
      </c>
      <c r="B9" s="1852" t="s">
        <v>16</v>
      </c>
      <c r="C9" s="1852" t="s">
        <v>2291</v>
      </c>
      <c r="D9" s="1852" t="s">
        <v>2292</v>
      </c>
      <c r="E9" s="1852" t="s">
        <v>2293</v>
      </c>
      <c r="F9" s="1852" t="s">
        <v>2277</v>
      </c>
      <c r="G9" s="1852" t="s">
        <v>2294</v>
      </c>
      <c r="H9" s="1852" t="s">
        <v>28</v>
      </c>
      <c r="I9" s="1852" t="s">
        <v>813</v>
      </c>
    </row>
    <row customHeight="1" ht="11.25">
      <c r="A10" s="1852" t="s">
        <v>2263</v>
      </c>
      <c r="B10" s="1852" t="s">
        <v>16</v>
      </c>
      <c r="C10" s="1852" t="s">
        <v>2295</v>
      </c>
      <c r="D10" s="1852" t="s">
        <v>2296</v>
      </c>
      <c r="E10" s="1852" t="s">
        <v>2297</v>
      </c>
      <c r="F10" s="1852" t="s">
        <v>2277</v>
      </c>
      <c r="G10" s="1852" t="s">
        <v>2298</v>
      </c>
      <c r="H10" s="1852" t="s">
        <v>28</v>
      </c>
      <c r="I10" s="1852" t="s">
        <v>813</v>
      </c>
    </row>
    <row customHeight="1" ht="11.25">
      <c r="A11" s="1852" t="s">
        <v>2263</v>
      </c>
      <c r="B11" s="1852" t="s">
        <v>16</v>
      </c>
      <c r="C11" s="1852" t="s">
        <v>2299</v>
      </c>
      <c r="D11" s="1852" t="s">
        <v>2300</v>
      </c>
      <c r="E11" s="1852" t="s">
        <v>2301</v>
      </c>
      <c r="F11" s="1852" t="s">
        <v>2282</v>
      </c>
      <c r="G11" s="1852" t="s">
        <v>2302</v>
      </c>
      <c r="H11" s="1852" t="s">
        <v>28</v>
      </c>
      <c r="I11" s="1852" t="s">
        <v>813</v>
      </c>
    </row>
    <row customHeight="1" ht="11.25">
      <c r="A12" s="1852" t="s">
        <v>2263</v>
      </c>
      <c r="B12" s="1852" t="s">
        <v>16</v>
      </c>
      <c r="C12" s="1852" t="s">
        <v>2303</v>
      </c>
      <c r="D12" s="1852" t="s">
        <v>2304</v>
      </c>
      <c r="E12" s="1852" t="s">
        <v>2305</v>
      </c>
      <c r="F12" s="1852" t="s">
        <v>2306</v>
      </c>
      <c r="G12" s="1852" t="s">
        <v>28</v>
      </c>
      <c r="H12" s="1852" t="s">
        <v>28</v>
      </c>
      <c r="I12" s="1852" t="s">
        <v>813</v>
      </c>
    </row>
    <row customHeight="1" ht="11.25">
      <c r="A13" s="1852" t="s">
        <v>2263</v>
      </c>
      <c r="B13" s="1852" t="s">
        <v>16</v>
      </c>
      <c r="C13" s="1852" t="s">
        <v>2307</v>
      </c>
      <c r="D13" s="1852" t="s">
        <v>2308</v>
      </c>
      <c r="E13" s="1852" t="s">
        <v>2305</v>
      </c>
      <c r="F13" s="1852" t="s">
        <v>2309</v>
      </c>
      <c r="G13" s="1852" t="s">
        <v>2310</v>
      </c>
      <c r="H13" s="1852" t="s">
        <v>28</v>
      </c>
      <c r="I13" s="1852" t="s">
        <v>813</v>
      </c>
    </row>
    <row customHeight="1" ht="11.25">
      <c r="A14" s="1852" t="s">
        <v>2263</v>
      </c>
      <c r="B14" s="1852" t="s">
        <v>16</v>
      </c>
      <c r="C14" s="1852" t="s">
        <v>2311</v>
      </c>
      <c r="D14" s="1852" t="s">
        <v>2312</v>
      </c>
      <c r="E14" s="1852" t="s">
        <v>2313</v>
      </c>
      <c r="F14" s="1852" t="s">
        <v>2282</v>
      </c>
      <c r="G14" s="1852" t="s">
        <v>2314</v>
      </c>
      <c r="H14" s="1852" t="s">
        <v>28</v>
      </c>
      <c r="I14" s="1852" t="s">
        <v>813</v>
      </c>
    </row>
    <row customHeight="1" ht="11.25">
      <c r="A15" s="1852" t="s">
        <v>2263</v>
      </c>
      <c r="B15" s="1852" t="s">
        <v>16</v>
      </c>
      <c r="C15" s="1852" t="s">
        <v>2315</v>
      </c>
      <c r="D15" s="1852" t="s">
        <v>2316</v>
      </c>
      <c r="E15" s="1852" t="s">
        <v>2317</v>
      </c>
      <c r="F15" s="1852" t="s">
        <v>2277</v>
      </c>
      <c r="G15" s="1852" t="s">
        <v>2318</v>
      </c>
      <c r="H15" s="1852" t="s">
        <v>28</v>
      </c>
      <c r="I15" s="1852" t="s">
        <v>813</v>
      </c>
    </row>
    <row customHeight="1" ht="11.25">
      <c r="A16" s="1852" t="s">
        <v>2263</v>
      </c>
      <c r="B16" s="1852" t="s">
        <v>16</v>
      </c>
      <c r="C16" s="1852" t="s">
        <v>2319</v>
      </c>
      <c r="D16" s="1852" t="s">
        <v>2320</v>
      </c>
      <c r="E16" s="1852" t="s">
        <v>2321</v>
      </c>
      <c r="F16" s="1852" t="s">
        <v>2322</v>
      </c>
      <c r="G16" s="1852" t="s">
        <v>2323</v>
      </c>
      <c r="H16" s="1852" t="s">
        <v>28</v>
      </c>
      <c r="I16" s="1852" t="s">
        <v>813</v>
      </c>
    </row>
    <row customHeight="1" ht="11.25">
      <c r="A17" s="1852" t="s">
        <v>2263</v>
      </c>
      <c r="B17" s="1852" t="s">
        <v>16</v>
      </c>
      <c r="C17" s="1852" t="s">
        <v>2324</v>
      </c>
      <c r="D17" s="1852" t="s">
        <v>2325</v>
      </c>
      <c r="E17" s="1852" t="s">
        <v>2326</v>
      </c>
      <c r="F17" s="1852" t="s">
        <v>2287</v>
      </c>
      <c r="G17" s="1852" t="s">
        <v>2327</v>
      </c>
      <c r="H17" s="1852" t="s">
        <v>28</v>
      </c>
      <c r="I17" s="1852" t="s">
        <v>813</v>
      </c>
    </row>
    <row customHeight="1" ht="11.25">
      <c r="A18" s="1852" t="s">
        <v>2263</v>
      </c>
      <c r="B18" s="1852" t="s">
        <v>16</v>
      </c>
      <c r="C18" s="1852" t="s">
        <v>2328</v>
      </c>
      <c r="D18" s="1852" t="s">
        <v>2329</v>
      </c>
      <c r="E18" s="1852" t="s">
        <v>2330</v>
      </c>
      <c r="F18" s="1852" t="s">
        <v>2277</v>
      </c>
      <c r="G18" s="1852" t="s">
        <v>2331</v>
      </c>
      <c r="H18" s="1852" t="s">
        <v>28</v>
      </c>
      <c r="I18" s="1852" t="s">
        <v>813</v>
      </c>
    </row>
    <row customHeight="1" ht="11.25">
      <c r="A19" s="1852" t="s">
        <v>2263</v>
      </c>
      <c r="B19" s="1852" t="s">
        <v>16</v>
      </c>
      <c r="C19" s="1852" t="s">
        <v>2332</v>
      </c>
      <c r="D19" s="1852" t="s">
        <v>2333</v>
      </c>
      <c r="E19" s="1852" t="s">
        <v>2334</v>
      </c>
      <c r="F19" s="1852" t="s">
        <v>2322</v>
      </c>
      <c r="G19" s="1852" t="s">
        <v>2335</v>
      </c>
      <c r="H19" s="1852" t="s">
        <v>28</v>
      </c>
      <c r="I19" s="1852" t="s">
        <v>813</v>
      </c>
    </row>
    <row customHeight="1" ht="11.25">
      <c r="A20" s="1852" t="s">
        <v>2263</v>
      </c>
      <c r="B20" s="1852" t="s">
        <v>16</v>
      </c>
      <c r="C20" s="1852" t="s">
        <v>2336</v>
      </c>
      <c r="D20" s="1852" t="s">
        <v>2337</v>
      </c>
      <c r="E20" s="1852" t="s">
        <v>2338</v>
      </c>
      <c r="F20" s="1852" t="s">
        <v>2282</v>
      </c>
      <c r="G20" s="1852" t="s">
        <v>2339</v>
      </c>
      <c r="H20" s="1852" t="s">
        <v>28</v>
      </c>
      <c r="I20" s="1852" t="s">
        <v>813</v>
      </c>
    </row>
    <row customHeight="1" ht="11.25">
      <c r="A21" s="1852" t="s">
        <v>2263</v>
      </c>
      <c r="B21" s="1852" t="s">
        <v>16</v>
      </c>
      <c r="C21" s="1852" t="s">
        <v>2340</v>
      </c>
      <c r="D21" s="1852" t="s">
        <v>2341</v>
      </c>
      <c r="E21" s="1852" t="s">
        <v>2342</v>
      </c>
      <c r="F21" s="1852" t="s">
        <v>2322</v>
      </c>
      <c r="G21" s="1852" t="s">
        <v>28</v>
      </c>
      <c r="H21" s="1852" t="s">
        <v>28</v>
      </c>
      <c r="I21" s="1852" t="s">
        <v>813</v>
      </c>
    </row>
    <row customHeight="1" ht="11.25">
      <c r="A22" s="1852" t="s">
        <v>2263</v>
      </c>
      <c r="B22" s="1852" t="s">
        <v>16</v>
      </c>
      <c r="C22" s="1852" t="s">
        <v>2343</v>
      </c>
      <c r="D22" s="1852" t="s">
        <v>2344</v>
      </c>
      <c r="E22" s="1852" t="s">
        <v>2345</v>
      </c>
      <c r="F22" s="1852" t="s">
        <v>2346</v>
      </c>
      <c r="G22" s="1852" t="s">
        <v>2347</v>
      </c>
      <c r="H22" s="1852" t="s">
        <v>28</v>
      </c>
      <c r="I22" s="1852" t="s">
        <v>813</v>
      </c>
    </row>
    <row customHeight="1" ht="11.25">
      <c r="A23" s="1852" t="s">
        <v>2263</v>
      </c>
      <c r="B23" s="1852" t="s">
        <v>16</v>
      </c>
      <c r="C23" s="1852" t="s">
        <v>2348</v>
      </c>
      <c r="D23" s="1852" t="s">
        <v>2349</v>
      </c>
      <c r="E23" s="1852" t="s">
        <v>2350</v>
      </c>
      <c r="F23" s="1852" t="s">
        <v>2282</v>
      </c>
      <c r="G23" s="1852" t="s">
        <v>2351</v>
      </c>
      <c r="H23" s="1852" t="s">
        <v>28</v>
      </c>
      <c r="I23" s="1852" t="s">
        <v>813</v>
      </c>
    </row>
    <row customHeight="1" ht="11.25">
      <c r="A24" s="1852" t="s">
        <v>2263</v>
      </c>
      <c r="B24" s="1852" t="s">
        <v>16</v>
      </c>
      <c r="C24" s="1852" t="s">
        <v>2352</v>
      </c>
      <c r="D24" s="1852" t="s">
        <v>2353</v>
      </c>
      <c r="E24" s="1852" t="s">
        <v>2354</v>
      </c>
      <c r="F24" s="1852" t="s">
        <v>2322</v>
      </c>
      <c r="G24" s="1852" t="s">
        <v>2355</v>
      </c>
      <c r="H24" s="1852" t="s">
        <v>28</v>
      </c>
      <c r="I24" s="1852" t="s">
        <v>813</v>
      </c>
    </row>
    <row customHeight="1" ht="11.25">
      <c r="A25" s="1852" t="s">
        <v>2263</v>
      </c>
      <c r="B25" s="1852" t="s">
        <v>16</v>
      </c>
      <c r="C25" s="1852" t="s">
        <v>2356</v>
      </c>
      <c r="D25" s="1852" t="s">
        <v>2357</v>
      </c>
      <c r="E25" s="1852" t="s">
        <v>2358</v>
      </c>
      <c r="F25" s="1852" t="s">
        <v>2277</v>
      </c>
      <c r="G25" s="1852" t="s">
        <v>2359</v>
      </c>
      <c r="H25" s="1852" t="s">
        <v>28</v>
      </c>
      <c r="I25" s="1852" t="s">
        <v>813</v>
      </c>
    </row>
    <row customHeight="1" ht="11.25">
      <c r="A26" s="1852" t="s">
        <v>2263</v>
      </c>
      <c r="B26" s="1852" t="s">
        <v>16</v>
      </c>
      <c r="C26" s="1852" t="s">
        <v>2360</v>
      </c>
      <c r="D26" s="1852" t="s">
        <v>2361</v>
      </c>
      <c r="E26" s="1852" t="s">
        <v>2305</v>
      </c>
      <c r="F26" s="1852" t="s">
        <v>2362</v>
      </c>
      <c r="G26" s="1852" t="s">
        <v>28</v>
      </c>
      <c r="H26" s="1852" t="s">
        <v>28</v>
      </c>
      <c r="I26" s="1852" t="s">
        <v>813</v>
      </c>
    </row>
    <row customHeight="1" ht="11.25">
      <c r="A27" s="1852" t="s">
        <v>2263</v>
      </c>
      <c r="B27" s="1852" t="s">
        <v>16</v>
      </c>
      <c r="C27" s="1852" t="s">
        <v>2363</v>
      </c>
      <c r="D27" s="1852" t="s">
        <v>2364</v>
      </c>
      <c r="E27" s="1852" t="s">
        <v>2365</v>
      </c>
      <c r="F27" s="1852" t="s">
        <v>2366</v>
      </c>
      <c r="G27" s="1852" t="s">
        <v>28</v>
      </c>
      <c r="H27" s="1852" t="s">
        <v>28</v>
      </c>
      <c r="I27" s="1852" t="s">
        <v>813</v>
      </c>
    </row>
    <row customHeight="1" ht="11.25">
      <c r="A28" s="1852" t="s">
        <v>2263</v>
      </c>
      <c r="B28" s="1852" t="s">
        <v>16</v>
      </c>
      <c r="C28" s="1852" t="s">
        <v>2367</v>
      </c>
      <c r="D28" s="1852" t="s">
        <v>2368</v>
      </c>
      <c r="E28" s="1852" t="s">
        <v>2369</v>
      </c>
      <c r="F28" s="1852" t="s">
        <v>2370</v>
      </c>
      <c r="G28" s="1852" t="s">
        <v>28</v>
      </c>
      <c r="H28" s="1852" t="s">
        <v>28</v>
      </c>
      <c r="I28" s="1852" t="s">
        <v>813</v>
      </c>
    </row>
    <row customHeight="1" ht="11.25">
      <c r="A29" s="1852" t="s">
        <v>2263</v>
      </c>
      <c r="B29" s="1852" t="s">
        <v>16</v>
      </c>
      <c r="C29" s="1852" t="s">
        <v>2371</v>
      </c>
      <c r="D29" s="1852" t="s">
        <v>2372</v>
      </c>
      <c r="E29" s="1852" t="s">
        <v>2369</v>
      </c>
      <c r="F29" s="1852" t="s">
        <v>2373</v>
      </c>
      <c r="G29" s="1852" t="s">
        <v>2374</v>
      </c>
      <c r="H29" s="1852" t="s">
        <v>28</v>
      </c>
      <c r="I29" s="1852" t="s">
        <v>813</v>
      </c>
    </row>
    <row customHeight="1" ht="11.25">
      <c r="A30" s="1852" t="s">
        <v>2263</v>
      </c>
      <c r="B30" s="1852" t="s">
        <v>16</v>
      </c>
      <c r="C30" s="1852" t="s">
        <v>2375</v>
      </c>
      <c r="D30" s="1852" t="s">
        <v>2376</v>
      </c>
      <c r="E30" s="1852" t="s">
        <v>2377</v>
      </c>
      <c r="F30" s="1852" t="s">
        <v>2378</v>
      </c>
      <c r="G30" s="1852" t="s">
        <v>28</v>
      </c>
      <c r="H30" s="1852" t="s">
        <v>28</v>
      </c>
      <c r="I30" s="1852" t="s">
        <v>813</v>
      </c>
    </row>
    <row customHeight="1" ht="11.25">
      <c r="A31" s="1852" t="s">
        <v>2263</v>
      </c>
      <c r="B31" s="1852" t="s">
        <v>16</v>
      </c>
      <c r="C31" s="1852" t="s">
        <v>2379</v>
      </c>
      <c r="D31" s="1852" t="s">
        <v>2380</v>
      </c>
      <c r="E31" s="1852" t="s">
        <v>2381</v>
      </c>
      <c r="F31" s="1852" t="s">
        <v>2287</v>
      </c>
      <c r="G31" s="1852" t="s">
        <v>2382</v>
      </c>
      <c r="H31" s="1852" t="s">
        <v>28</v>
      </c>
      <c r="I31" s="1852" t="s">
        <v>813</v>
      </c>
    </row>
    <row customHeight="1" ht="11.25">
      <c r="A32" s="1852" t="s">
        <v>2263</v>
      </c>
      <c r="B32" s="1852" t="s">
        <v>16</v>
      </c>
      <c r="C32" s="1852" t="s">
        <v>2383</v>
      </c>
      <c r="D32" s="1852" t="s">
        <v>2384</v>
      </c>
      <c r="E32" s="1852" t="s">
        <v>2385</v>
      </c>
      <c r="F32" s="1852" t="s">
        <v>2287</v>
      </c>
      <c r="G32" s="1852" t="s">
        <v>2386</v>
      </c>
      <c r="H32" s="1852" t="s">
        <v>28</v>
      </c>
      <c r="I32" s="1852" t="s">
        <v>813</v>
      </c>
    </row>
    <row customHeight="1" ht="11.25">
      <c r="A33" s="1852" t="s">
        <v>2263</v>
      </c>
      <c r="B33" s="1852" t="s">
        <v>16</v>
      </c>
      <c r="C33" s="1852" t="s">
        <v>2387</v>
      </c>
      <c r="D33" s="1852" t="s">
        <v>2388</v>
      </c>
      <c r="E33" s="1852" t="s">
        <v>2389</v>
      </c>
      <c r="F33" s="1852" t="s">
        <v>2390</v>
      </c>
      <c r="G33" s="1852" t="s">
        <v>28</v>
      </c>
      <c r="H33" s="1852" t="s">
        <v>28</v>
      </c>
      <c r="I33" s="1852" t="s">
        <v>813</v>
      </c>
    </row>
    <row customHeight="1" ht="11.25">
      <c r="A34" s="1852" t="s">
        <v>2263</v>
      </c>
      <c r="B34" s="1852" t="s">
        <v>16</v>
      </c>
      <c r="C34" s="1852" t="s">
        <v>2391</v>
      </c>
      <c r="D34" s="1852" t="s">
        <v>2392</v>
      </c>
      <c r="E34" s="1852" t="s">
        <v>2305</v>
      </c>
      <c r="F34" s="1852" t="s">
        <v>2393</v>
      </c>
      <c r="G34" s="1852" t="s">
        <v>2394</v>
      </c>
      <c r="H34" s="1852" t="s">
        <v>28</v>
      </c>
      <c r="I34" s="1852" t="s">
        <v>813</v>
      </c>
    </row>
    <row customHeight="1" ht="11.25">
      <c r="A35" s="1852" t="s">
        <v>2263</v>
      </c>
      <c r="B35" s="1852" t="s">
        <v>16</v>
      </c>
      <c r="C35" s="1852" t="s">
        <v>2264</v>
      </c>
      <c r="D35" s="1852" t="s">
        <v>2265</v>
      </c>
      <c r="E35" s="1852" t="s">
        <v>2266</v>
      </c>
      <c r="F35" s="1852" t="s">
        <v>2267</v>
      </c>
      <c r="G35" s="1852" t="s">
        <v>2268</v>
      </c>
      <c r="H35" s="1852" t="s">
        <v>28</v>
      </c>
      <c r="I35" s="1852" t="s">
        <v>899</v>
      </c>
    </row>
    <row customHeight="1" ht="11.25">
      <c r="A36" s="1852" t="s">
        <v>2263</v>
      </c>
      <c r="B36" s="1852" t="s">
        <v>16</v>
      </c>
      <c r="C36" s="1852" t="s">
        <v>13</v>
      </c>
      <c r="D36" s="1852" t="s">
        <v>48</v>
      </c>
      <c r="E36" s="1852" t="s">
        <v>51</v>
      </c>
      <c r="F36" s="1852" t="s">
        <v>53</v>
      </c>
      <c r="G36" s="1852" t="s">
        <v>28</v>
      </c>
      <c r="H36" s="1852" t="s">
        <v>28</v>
      </c>
      <c r="I36" s="1852" t="s">
        <v>899</v>
      </c>
    </row>
    <row customHeight="1" ht="11.25">
      <c r="A37" s="1852" t="s">
        <v>2263</v>
      </c>
      <c r="B37" s="1852" t="s">
        <v>16</v>
      </c>
      <c r="C37" s="1852" t="s">
        <v>2284</v>
      </c>
      <c r="D37" s="1852" t="s">
        <v>2285</v>
      </c>
      <c r="E37" s="1852" t="s">
        <v>2286</v>
      </c>
      <c r="F37" s="1852" t="s">
        <v>2287</v>
      </c>
      <c r="G37" s="1852" t="s">
        <v>2288</v>
      </c>
      <c r="H37" s="1852" t="s">
        <v>28</v>
      </c>
      <c r="I37" s="1852" t="s">
        <v>899</v>
      </c>
    </row>
    <row customHeight="1" ht="11.25">
      <c r="A38" s="1852" t="s">
        <v>2263</v>
      </c>
      <c r="B38" s="1852" t="s">
        <v>16</v>
      </c>
      <c r="C38" s="1852" t="s">
        <v>28</v>
      </c>
      <c r="D38" s="1852" t="s">
        <v>2289</v>
      </c>
      <c r="E38" s="1852" t="s">
        <v>2290</v>
      </c>
      <c r="F38" s="1852" t="s">
        <v>2287</v>
      </c>
      <c r="G38" s="1852" t="s">
        <v>28</v>
      </c>
      <c r="H38" s="1852" t="s">
        <v>28</v>
      </c>
      <c r="I38" s="1852" t="s">
        <v>899</v>
      </c>
    </row>
    <row customHeight="1" ht="11.25">
      <c r="A39" s="1852" t="s">
        <v>2263</v>
      </c>
      <c r="B39" s="1852" t="s">
        <v>16</v>
      </c>
      <c r="C39" s="1852" t="s">
        <v>2295</v>
      </c>
      <c r="D39" s="1852" t="s">
        <v>2296</v>
      </c>
      <c r="E39" s="1852" t="s">
        <v>2297</v>
      </c>
      <c r="F39" s="1852" t="s">
        <v>2277</v>
      </c>
      <c r="G39" s="1852" t="s">
        <v>2298</v>
      </c>
      <c r="H39" s="1852" t="s">
        <v>28</v>
      </c>
      <c r="I39" s="1852" t="s">
        <v>899</v>
      </c>
    </row>
    <row customHeight="1" ht="11.25">
      <c r="A40" s="1852" t="s">
        <v>2263</v>
      </c>
      <c r="B40" s="1852" t="s">
        <v>16</v>
      </c>
      <c r="C40" s="1852" t="s">
        <v>2307</v>
      </c>
      <c r="D40" s="1852" t="s">
        <v>2308</v>
      </c>
      <c r="E40" s="1852" t="s">
        <v>2305</v>
      </c>
      <c r="F40" s="1852" t="s">
        <v>2309</v>
      </c>
      <c r="G40" s="1852" t="s">
        <v>2310</v>
      </c>
      <c r="H40" s="1852" t="s">
        <v>28</v>
      </c>
      <c r="I40" s="1852" t="s">
        <v>899</v>
      </c>
    </row>
    <row customHeight="1" ht="11.25">
      <c r="A41" s="1852" t="s">
        <v>2263</v>
      </c>
      <c r="B41" s="1852" t="s">
        <v>16</v>
      </c>
      <c r="C41" s="1852" t="s">
        <v>2352</v>
      </c>
      <c r="D41" s="1852" t="s">
        <v>2353</v>
      </c>
      <c r="E41" s="1852" t="s">
        <v>2354</v>
      </c>
      <c r="F41" s="1852" t="s">
        <v>2322</v>
      </c>
      <c r="G41" s="1852" t="s">
        <v>2355</v>
      </c>
      <c r="H41" s="1852" t="s">
        <v>28</v>
      </c>
      <c r="I41" s="1852" t="s">
        <v>899</v>
      </c>
    </row>
    <row customHeight="1" ht="11.25">
      <c r="A42" s="1852" t="s">
        <v>2263</v>
      </c>
      <c r="B42" s="1852" t="s">
        <v>16</v>
      </c>
      <c r="C42" s="1852" t="s">
        <v>2367</v>
      </c>
      <c r="D42" s="1852" t="s">
        <v>2368</v>
      </c>
      <c r="E42" s="1852" t="s">
        <v>2369</v>
      </c>
      <c r="F42" s="1852" t="s">
        <v>2370</v>
      </c>
      <c r="G42" s="1852" t="s">
        <v>28</v>
      </c>
      <c r="H42" s="1852" t="s">
        <v>28</v>
      </c>
      <c r="I42" s="1852" t="s">
        <v>899</v>
      </c>
    </row>
    <row customHeight="1" ht="11.25">
      <c r="A43" s="1852" t="s">
        <v>2263</v>
      </c>
      <c r="B43" s="1852" t="s">
        <v>16</v>
      </c>
      <c r="C43" s="1852" t="s">
        <v>2371</v>
      </c>
      <c r="D43" s="1852" t="s">
        <v>2372</v>
      </c>
      <c r="E43" s="1852" t="s">
        <v>2369</v>
      </c>
      <c r="F43" s="1852" t="s">
        <v>2373</v>
      </c>
      <c r="G43" s="1852" t="s">
        <v>2374</v>
      </c>
      <c r="H43" s="1852" t="s">
        <v>28</v>
      </c>
      <c r="I43" s="1852" t="s">
        <v>899</v>
      </c>
    </row>
    <row customHeight="1" ht="11.25">
      <c r="A44" s="1852" t="s">
        <v>2263</v>
      </c>
      <c r="B44" s="1852" t="s">
        <v>16</v>
      </c>
      <c r="C44" s="1852" t="s">
        <v>2387</v>
      </c>
      <c r="D44" s="1852" t="s">
        <v>2388</v>
      </c>
      <c r="E44" s="1852" t="s">
        <v>2389</v>
      </c>
      <c r="F44" s="1852" t="s">
        <v>2390</v>
      </c>
      <c r="G44" s="1852" t="s">
        <v>28</v>
      </c>
      <c r="H44" s="1852" t="s">
        <v>28</v>
      </c>
      <c r="I44" s="1852" t="s">
        <v>899</v>
      </c>
    </row>
    <row customHeight="1" ht="11.25">
      <c r="A45" s="1852" t="s">
        <v>2263</v>
      </c>
      <c r="B45" s="1852" t="s">
        <v>16</v>
      </c>
      <c r="C45" s="1852" t="s">
        <v>2264</v>
      </c>
      <c r="D45" s="1852" t="s">
        <v>2265</v>
      </c>
      <c r="E45" s="1852" t="s">
        <v>2266</v>
      </c>
      <c r="F45" s="1852" t="s">
        <v>2267</v>
      </c>
      <c r="G45" s="1852" t="s">
        <v>2268</v>
      </c>
      <c r="H45" s="1852" t="s">
        <v>28</v>
      </c>
      <c r="I45" s="1852" t="s">
        <v>859</v>
      </c>
    </row>
    <row customHeight="1" ht="11.25">
      <c r="A46" s="1852" t="s">
        <v>2263</v>
      </c>
      <c r="B46" s="1852" t="s">
        <v>16</v>
      </c>
      <c r="C46" s="1852" t="s">
        <v>2274</v>
      </c>
      <c r="D46" s="1852" t="s">
        <v>2275</v>
      </c>
      <c r="E46" s="1852" t="s">
        <v>2276</v>
      </c>
      <c r="F46" s="1852" t="s">
        <v>2277</v>
      </c>
      <c r="G46" s="1852" t="s">
        <v>2278</v>
      </c>
      <c r="H46" s="1852" t="s">
        <v>28</v>
      </c>
      <c r="I46" s="1852" t="s">
        <v>859</v>
      </c>
    </row>
    <row customHeight="1" ht="11.25">
      <c r="A47" s="1852" t="s">
        <v>2263</v>
      </c>
      <c r="B47" s="1852" t="s">
        <v>16</v>
      </c>
      <c r="C47" s="1852" t="s">
        <v>2279</v>
      </c>
      <c r="D47" s="1852" t="s">
        <v>2280</v>
      </c>
      <c r="E47" s="1852" t="s">
        <v>2281</v>
      </c>
      <c r="F47" s="1852" t="s">
        <v>2282</v>
      </c>
      <c r="G47" s="1852" t="s">
        <v>2283</v>
      </c>
      <c r="H47" s="1852" t="s">
        <v>28</v>
      </c>
      <c r="I47" s="1852" t="s">
        <v>859</v>
      </c>
    </row>
    <row customHeight="1" ht="11.25">
      <c r="A48" s="1852" t="s">
        <v>2263</v>
      </c>
      <c r="B48" s="1852" t="s">
        <v>16</v>
      </c>
      <c r="C48" s="1852" t="s">
        <v>2284</v>
      </c>
      <c r="D48" s="1852" t="s">
        <v>2285</v>
      </c>
      <c r="E48" s="1852" t="s">
        <v>2286</v>
      </c>
      <c r="F48" s="1852" t="s">
        <v>2287</v>
      </c>
      <c r="G48" s="1852" t="s">
        <v>2288</v>
      </c>
      <c r="H48" s="1852" t="s">
        <v>28</v>
      </c>
      <c r="I48" s="1852" t="s">
        <v>859</v>
      </c>
    </row>
    <row customHeight="1" ht="11.25">
      <c r="A49" s="1852" t="s">
        <v>2263</v>
      </c>
      <c r="B49" s="1852" t="s">
        <v>16</v>
      </c>
      <c r="C49" s="1852" t="s">
        <v>28</v>
      </c>
      <c r="D49" s="1852" t="s">
        <v>2289</v>
      </c>
      <c r="E49" s="1852" t="s">
        <v>2290</v>
      </c>
      <c r="F49" s="1852" t="s">
        <v>2287</v>
      </c>
      <c r="G49" s="1852" t="s">
        <v>28</v>
      </c>
      <c r="H49" s="1852" t="s">
        <v>28</v>
      </c>
      <c r="I49" s="1852" t="s">
        <v>859</v>
      </c>
    </row>
    <row customHeight="1" ht="11.25">
      <c r="A50" s="1852" t="s">
        <v>2263</v>
      </c>
      <c r="B50" s="1852" t="s">
        <v>16</v>
      </c>
      <c r="C50" s="1852" t="s">
        <v>2395</v>
      </c>
      <c r="D50" s="1852" t="s">
        <v>2396</v>
      </c>
      <c r="E50" s="1852" t="s">
        <v>2397</v>
      </c>
      <c r="F50" s="1852" t="s">
        <v>580</v>
      </c>
      <c r="G50" s="1852" t="s">
        <v>28</v>
      </c>
      <c r="H50" s="1852" t="s">
        <v>28</v>
      </c>
      <c r="I50" s="1852" t="s">
        <v>859</v>
      </c>
    </row>
    <row customHeight="1" ht="11.25">
      <c r="A51" s="1852" t="s">
        <v>2263</v>
      </c>
      <c r="B51" s="1852" t="s">
        <v>16</v>
      </c>
      <c r="C51" s="1852" t="s">
        <v>2291</v>
      </c>
      <c r="D51" s="1852" t="s">
        <v>2292</v>
      </c>
      <c r="E51" s="1852" t="s">
        <v>2293</v>
      </c>
      <c r="F51" s="1852" t="s">
        <v>2277</v>
      </c>
      <c r="G51" s="1852" t="s">
        <v>2294</v>
      </c>
      <c r="H51" s="1852" t="s">
        <v>28</v>
      </c>
      <c r="I51" s="1852" t="s">
        <v>859</v>
      </c>
    </row>
    <row customHeight="1" ht="11.25">
      <c r="A52" s="1852" t="s">
        <v>2263</v>
      </c>
      <c r="B52" s="1852" t="s">
        <v>16</v>
      </c>
      <c r="C52" s="1852" t="s">
        <v>2295</v>
      </c>
      <c r="D52" s="1852" t="s">
        <v>2296</v>
      </c>
      <c r="E52" s="1852" t="s">
        <v>2297</v>
      </c>
      <c r="F52" s="1852" t="s">
        <v>2277</v>
      </c>
      <c r="G52" s="1852" t="s">
        <v>2298</v>
      </c>
      <c r="H52" s="1852" t="s">
        <v>28</v>
      </c>
      <c r="I52" s="1852" t="s">
        <v>859</v>
      </c>
    </row>
    <row customHeight="1" ht="11.25">
      <c r="A53" s="1852" t="s">
        <v>2263</v>
      </c>
      <c r="B53" s="1852" t="s">
        <v>16</v>
      </c>
      <c r="C53" s="1852" t="s">
        <v>2299</v>
      </c>
      <c r="D53" s="1852" t="s">
        <v>2300</v>
      </c>
      <c r="E53" s="1852" t="s">
        <v>2301</v>
      </c>
      <c r="F53" s="1852" t="s">
        <v>2282</v>
      </c>
      <c r="G53" s="1852" t="s">
        <v>2302</v>
      </c>
      <c r="H53" s="1852" t="s">
        <v>28</v>
      </c>
      <c r="I53" s="1852" t="s">
        <v>859</v>
      </c>
    </row>
    <row customHeight="1" ht="11.25">
      <c r="A54" s="1852" t="s">
        <v>2263</v>
      </c>
      <c r="B54" s="1852" t="s">
        <v>16</v>
      </c>
      <c r="C54" s="1852" t="s">
        <v>2307</v>
      </c>
      <c r="D54" s="1852" t="s">
        <v>2308</v>
      </c>
      <c r="E54" s="1852" t="s">
        <v>2305</v>
      </c>
      <c r="F54" s="1852" t="s">
        <v>2309</v>
      </c>
      <c r="G54" s="1852" t="s">
        <v>2310</v>
      </c>
      <c r="H54" s="1852" t="s">
        <v>28</v>
      </c>
      <c r="I54" s="1852" t="s">
        <v>859</v>
      </c>
    </row>
    <row customHeight="1" ht="11.25">
      <c r="A55" s="1852" t="s">
        <v>2263</v>
      </c>
      <c r="B55" s="1852" t="s">
        <v>16</v>
      </c>
      <c r="C55" s="1852" t="s">
        <v>2311</v>
      </c>
      <c r="D55" s="1852" t="s">
        <v>2312</v>
      </c>
      <c r="E55" s="1852" t="s">
        <v>2313</v>
      </c>
      <c r="F55" s="1852" t="s">
        <v>2282</v>
      </c>
      <c r="G55" s="1852" t="s">
        <v>2314</v>
      </c>
      <c r="H55" s="1852" t="s">
        <v>28</v>
      </c>
      <c r="I55" s="1852" t="s">
        <v>859</v>
      </c>
    </row>
    <row customHeight="1" ht="11.25">
      <c r="A56" s="1852" t="s">
        <v>2263</v>
      </c>
      <c r="B56" s="1852" t="s">
        <v>16</v>
      </c>
      <c r="C56" s="1852" t="s">
        <v>2398</v>
      </c>
      <c r="D56" s="1852" t="s">
        <v>2399</v>
      </c>
      <c r="E56" s="1852" t="s">
        <v>2400</v>
      </c>
      <c r="F56" s="1852" t="s">
        <v>2401</v>
      </c>
      <c r="G56" s="1852" t="s">
        <v>28</v>
      </c>
      <c r="H56" s="1852" t="s">
        <v>28</v>
      </c>
      <c r="I56" s="1852" t="s">
        <v>859</v>
      </c>
    </row>
    <row customHeight="1" ht="11.25">
      <c r="A57" s="1852" t="s">
        <v>2263</v>
      </c>
      <c r="B57" s="1852" t="s">
        <v>16</v>
      </c>
      <c r="C57" s="1852" t="s">
        <v>2402</v>
      </c>
      <c r="D57" s="1852" t="s">
        <v>2403</v>
      </c>
      <c r="E57" s="1852" t="s">
        <v>2404</v>
      </c>
      <c r="F57" s="1852" t="s">
        <v>2277</v>
      </c>
      <c r="G57" s="1852" t="s">
        <v>2405</v>
      </c>
      <c r="H57" s="1852" t="s">
        <v>28</v>
      </c>
      <c r="I57" s="1852" t="s">
        <v>859</v>
      </c>
    </row>
    <row customHeight="1" ht="11.25">
      <c r="A58" s="1852" t="s">
        <v>2263</v>
      </c>
      <c r="B58" s="1852" t="s">
        <v>16</v>
      </c>
      <c r="C58" s="1852" t="s">
        <v>2406</v>
      </c>
      <c r="D58" s="1852" t="s">
        <v>2407</v>
      </c>
      <c r="E58" s="1852" t="s">
        <v>2408</v>
      </c>
      <c r="F58" s="1852" t="s">
        <v>2409</v>
      </c>
      <c r="G58" s="1852" t="s">
        <v>28</v>
      </c>
      <c r="H58" s="1852" t="s">
        <v>2410</v>
      </c>
      <c r="I58" s="1852" t="s">
        <v>859</v>
      </c>
    </row>
    <row customHeight="1" ht="11.25">
      <c r="A59" s="1852" t="s">
        <v>2263</v>
      </c>
      <c r="B59" s="1852" t="s">
        <v>16</v>
      </c>
      <c r="C59" s="1852" t="s">
        <v>2315</v>
      </c>
      <c r="D59" s="1852" t="s">
        <v>2316</v>
      </c>
      <c r="E59" s="1852" t="s">
        <v>2317</v>
      </c>
      <c r="F59" s="1852" t="s">
        <v>2277</v>
      </c>
      <c r="G59" s="1852" t="s">
        <v>2318</v>
      </c>
      <c r="H59" s="1852" t="s">
        <v>28</v>
      </c>
      <c r="I59" s="1852" t="s">
        <v>859</v>
      </c>
    </row>
    <row customHeight="1" ht="11.25">
      <c r="A60" s="1852" t="s">
        <v>2263</v>
      </c>
      <c r="B60" s="1852" t="s">
        <v>16</v>
      </c>
      <c r="C60" s="1852" t="s">
        <v>2319</v>
      </c>
      <c r="D60" s="1852" t="s">
        <v>2320</v>
      </c>
      <c r="E60" s="1852" t="s">
        <v>2321</v>
      </c>
      <c r="F60" s="1852" t="s">
        <v>2322</v>
      </c>
      <c r="G60" s="1852" t="s">
        <v>2323</v>
      </c>
      <c r="H60" s="1852" t="s">
        <v>28</v>
      </c>
      <c r="I60" s="1852" t="s">
        <v>859</v>
      </c>
    </row>
    <row customHeight="1" ht="11.25">
      <c r="A61" s="1852" t="s">
        <v>2263</v>
      </c>
      <c r="B61" s="1852" t="s">
        <v>16</v>
      </c>
      <c r="C61" s="1852" t="s">
        <v>2411</v>
      </c>
      <c r="D61" s="1852" t="s">
        <v>2412</v>
      </c>
      <c r="E61" s="1852" t="s">
        <v>2413</v>
      </c>
      <c r="F61" s="1852" t="s">
        <v>2322</v>
      </c>
      <c r="G61" s="1852" t="s">
        <v>2414</v>
      </c>
      <c r="H61" s="1852" t="s">
        <v>28</v>
      </c>
      <c r="I61" s="1852" t="s">
        <v>859</v>
      </c>
    </row>
    <row customHeight="1" ht="11.25">
      <c r="A62" s="1852" t="s">
        <v>2263</v>
      </c>
      <c r="B62" s="1852" t="s">
        <v>16</v>
      </c>
      <c r="C62" s="1852" t="s">
        <v>2415</v>
      </c>
      <c r="D62" s="1852" t="s">
        <v>2416</v>
      </c>
      <c r="E62" s="1852" t="s">
        <v>2417</v>
      </c>
      <c r="F62" s="1852" t="s">
        <v>2346</v>
      </c>
      <c r="G62" s="1852" t="s">
        <v>2418</v>
      </c>
      <c r="H62" s="1852" t="s">
        <v>28</v>
      </c>
      <c r="I62" s="1852" t="s">
        <v>859</v>
      </c>
    </row>
    <row customHeight="1" ht="11.25">
      <c r="A63" s="1852" t="s">
        <v>2263</v>
      </c>
      <c r="B63" s="1852" t="s">
        <v>16</v>
      </c>
      <c r="C63" s="1852" t="s">
        <v>2328</v>
      </c>
      <c r="D63" s="1852" t="s">
        <v>2329</v>
      </c>
      <c r="E63" s="1852" t="s">
        <v>2330</v>
      </c>
      <c r="F63" s="1852" t="s">
        <v>2277</v>
      </c>
      <c r="G63" s="1852" t="s">
        <v>2331</v>
      </c>
      <c r="H63" s="1852" t="s">
        <v>28</v>
      </c>
      <c r="I63" s="1852" t="s">
        <v>859</v>
      </c>
    </row>
    <row customHeight="1" ht="11.25">
      <c r="A64" s="1852" t="s">
        <v>2263</v>
      </c>
      <c r="B64" s="1852" t="s">
        <v>16</v>
      </c>
      <c r="C64" s="1852" t="s">
        <v>2419</v>
      </c>
      <c r="D64" s="1852" t="s">
        <v>2420</v>
      </c>
      <c r="E64" s="1852" t="s">
        <v>2421</v>
      </c>
      <c r="F64" s="1852" t="s">
        <v>2401</v>
      </c>
      <c r="G64" s="1852" t="s">
        <v>2422</v>
      </c>
      <c r="H64" s="1852" t="s">
        <v>28</v>
      </c>
      <c r="I64" s="1852" t="s">
        <v>859</v>
      </c>
    </row>
    <row customHeight="1" ht="11.25">
      <c r="A65" s="1852" t="s">
        <v>2263</v>
      </c>
      <c r="B65" s="1852" t="s">
        <v>16</v>
      </c>
      <c r="C65" s="1852" t="s">
        <v>2332</v>
      </c>
      <c r="D65" s="1852" t="s">
        <v>2333</v>
      </c>
      <c r="E65" s="1852" t="s">
        <v>2334</v>
      </c>
      <c r="F65" s="1852" t="s">
        <v>2322</v>
      </c>
      <c r="G65" s="1852" t="s">
        <v>2335</v>
      </c>
      <c r="H65" s="1852" t="s">
        <v>28</v>
      </c>
      <c r="I65" s="1852" t="s">
        <v>859</v>
      </c>
    </row>
    <row customHeight="1" ht="11.25">
      <c r="A66" s="1852" t="s">
        <v>2263</v>
      </c>
      <c r="B66" s="1852" t="s">
        <v>16</v>
      </c>
      <c r="C66" s="1852" t="s">
        <v>2423</v>
      </c>
      <c r="D66" s="1852" t="s">
        <v>2424</v>
      </c>
      <c r="E66" s="1852" t="s">
        <v>2425</v>
      </c>
      <c r="F66" s="1852" t="s">
        <v>2287</v>
      </c>
      <c r="G66" s="1852" t="s">
        <v>28</v>
      </c>
      <c r="H66" s="1852" t="s">
        <v>28</v>
      </c>
      <c r="I66" s="1852" t="s">
        <v>859</v>
      </c>
    </row>
    <row customHeight="1" ht="11.25">
      <c r="A67" s="1852" t="s">
        <v>2263</v>
      </c>
      <c r="B67" s="1852" t="s">
        <v>16</v>
      </c>
      <c r="C67" s="1852" t="s">
        <v>2336</v>
      </c>
      <c r="D67" s="1852" t="s">
        <v>2337</v>
      </c>
      <c r="E67" s="1852" t="s">
        <v>2338</v>
      </c>
      <c r="F67" s="1852" t="s">
        <v>2282</v>
      </c>
      <c r="G67" s="1852" t="s">
        <v>2339</v>
      </c>
      <c r="H67" s="1852" t="s">
        <v>28</v>
      </c>
      <c r="I67" s="1852" t="s">
        <v>859</v>
      </c>
    </row>
    <row customHeight="1" ht="11.25">
      <c r="A68" s="1852" t="s">
        <v>2263</v>
      </c>
      <c r="B68" s="1852" t="s">
        <v>16</v>
      </c>
      <c r="C68" s="1852" t="s">
        <v>2343</v>
      </c>
      <c r="D68" s="1852" t="s">
        <v>2344</v>
      </c>
      <c r="E68" s="1852" t="s">
        <v>2345</v>
      </c>
      <c r="F68" s="1852" t="s">
        <v>2346</v>
      </c>
      <c r="G68" s="1852" t="s">
        <v>2347</v>
      </c>
      <c r="H68" s="1852" t="s">
        <v>28</v>
      </c>
      <c r="I68" s="1852" t="s">
        <v>859</v>
      </c>
    </row>
    <row customHeight="1" ht="11.25">
      <c r="A69" s="1852" t="s">
        <v>2263</v>
      </c>
      <c r="B69" s="1852" t="s">
        <v>16</v>
      </c>
      <c r="C69" s="1852" t="s">
        <v>2348</v>
      </c>
      <c r="D69" s="1852" t="s">
        <v>2349</v>
      </c>
      <c r="E69" s="1852" t="s">
        <v>2350</v>
      </c>
      <c r="F69" s="1852" t="s">
        <v>2282</v>
      </c>
      <c r="G69" s="1852" t="s">
        <v>2351</v>
      </c>
      <c r="H69" s="1852" t="s">
        <v>28</v>
      </c>
      <c r="I69" s="1852" t="s">
        <v>859</v>
      </c>
    </row>
    <row customHeight="1" ht="11.25">
      <c r="A70" s="1852" t="s">
        <v>2263</v>
      </c>
      <c r="B70" s="1852" t="s">
        <v>16</v>
      </c>
      <c r="C70" s="1852" t="s">
        <v>2363</v>
      </c>
      <c r="D70" s="1852" t="s">
        <v>2364</v>
      </c>
      <c r="E70" s="1852" t="s">
        <v>2365</v>
      </c>
      <c r="F70" s="1852" t="s">
        <v>2366</v>
      </c>
      <c r="G70" s="1852" t="s">
        <v>28</v>
      </c>
      <c r="H70" s="1852" t="s">
        <v>28</v>
      </c>
      <c r="I70" s="1852" t="s">
        <v>859</v>
      </c>
    </row>
    <row customHeight="1" ht="11.25">
      <c r="A71" s="1852" t="s">
        <v>2263</v>
      </c>
      <c r="B71" s="1852" t="s">
        <v>16</v>
      </c>
      <c r="C71" s="1852" t="s">
        <v>2367</v>
      </c>
      <c r="D71" s="1852" t="s">
        <v>2368</v>
      </c>
      <c r="E71" s="1852" t="s">
        <v>2369</v>
      </c>
      <c r="F71" s="1852" t="s">
        <v>2370</v>
      </c>
      <c r="G71" s="1852" t="s">
        <v>28</v>
      </c>
      <c r="H71" s="1852" t="s">
        <v>28</v>
      </c>
      <c r="I71" s="1852" t="s">
        <v>859</v>
      </c>
    </row>
    <row customHeight="1" ht="11.25">
      <c r="A72" s="1852" t="s">
        <v>2263</v>
      </c>
      <c r="B72" s="1852" t="s">
        <v>16</v>
      </c>
      <c r="C72" s="1852" t="s">
        <v>2371</v>
      </c>
      <c r="D72" s="1852" t="s">
        <v>2372</v>
      </c>
      <c r="E72" s="1852" t="s">
        <v>2369</v>
      </c>
      <c r="F72" s="1852" t="s">
        <v>2373</v>
      </c>
      <c r="G72" s="1852" t="s">
        <v>2374</v>
      </c>
      <c r="H72" s="1852" t="s">
        <v>28</v>
      </c>
      <c r="I72" s="1852" t="s">
        <v>859</v>
      </c>
    </row>
    <row customHeight="1" ht="11.25">
      <c r="A73" s="1852" t="s">
        <v>2263</v>
      </c>
      <c r="B73" s="1852" t="s">
        <v>16</v>
      </c>
      <c r="C73" s="1852" t="s">
        <v>2264</v>
      </c>
      <c r="D73" s="1852" t="s">
        <v>2265</v>
      </c>
      <c r="E73" s="1852" t="s">
        <v>2266</v>
      </c>
      <c r="F73" s="1852" t="s">
        <v>2267</v>
      </c>
      <c r="G73" s="1852" t="s">
        <v>2268</v>
      </c>
      <c r="H73" s="1852" t="s">
        <v>28</v>
      </c>
      <c r="I73" s="1852" t="s">
        <v>912</v>
      </c>
    </row>
    <row customHeight="1" ht="11.25">
      <c r="A74" s="1852" t="s">
        <v>2263</v>
      </c>
      <c r="B74" s="1852" t="s">
        <v>16</v>
      </c>
      <c r="C74" s="1852" t="s">
        <v>2279</v>
      </c>
      <c r="D74" s="1852" t="s">
        <v>2280</v>
      </c>
      <c r="E74" s="1852" t="s">
        <v>2281</v>
      </c>
      <c r="F74" s="1852" t="s">
        <v>2282</v>
      </c>
      <c r="G74" s="1852" t="s">
        <v>2283</v>
      </c>
      <c r="H74" s="1852" t="s">
        <v>28</v>
      </c>
      <c r="I74" s="1852" t="s">
        <v>912</v>
      </c>
    </row>
    <row customHeight="1" ht="11.25">
      <c r="A75" s="1852" t="s">
        <v>2263</v>
      </c>
      <c r="B75" s="1852" t="s">
        <v>16</v>
      </c>
      <c r="C75" s="1852" t="s">
        <v>2284</v>
      </c>
      <c r="D75" s="1852" t="s">
        <v>2285</v>
      </c>
      <c r="E75" s="1852" t="s">
        <v>2286</v>
      </c>
      <c r="F75" s="1852" t="s">
        <v>2287</v>
      </c>
      <c r="G75" s="1852" t="s">
        <v>2288</v>
      </c>
      <c r="H75" s="1852" t="s">
        <v>28</v>
      </c>
      <c r="I75" s="1852" t="s">
        <v>912</v>
      </c>
    </row>
    <row customHeight="1" ht="11.25">
      <c r="A76" s="1852" t="s">
        <v>2263</v>
      </c>
      <c r="B76" s="1852" t="s">
        <v>16</v>
      </c>
      <c r="C76" s="1852" t="s">
        <v>28</v>
      </c>
      <c r="D76" s="1852" t="s">
        <v>2289</v>
      </c>
      <c r="E76" s="1852" t="s">
        <v>2290</v>
      </c>
      <c r="F76" s="1852" t="s">
        <v>2287</v>
      </c>
      <c r="G76" s="1852" t="s">
        <v>28</v>
      </c>
      <c r="H76" s="1852" t="s">
        <v>28</v>
      </c>
      <c r="I76" s="1852" t="s">
        <v>912</v>
      </c>
    </row>
    <row customHeight="1" ht="11.25">
      <c r="A77" s="1852" t="s">
        <v>2263</v>
      </c>
      <c r="B77" s="1852" t="s">
        <v>16</v>
      </c>
      <c r="C77" s="1852" t="s">
        <v>2291</v>
      </c>
      <c r="D77" s="1852" t="s">
        <v>2292</v>
      </c>
      <c r="E77" s="1852" t="s">
        <v>2293</v>
      </c>
      <c r="F77" s="1852" t="s">
        <v>2277</v>
      </c>
      <c r="G77" s="1852" t="s">
        <v>2294</v>
      </c>
      <c r="H77" s="1852" t="s">
        <v>28</v>
      </c>
      <c r="I77" s="1852" t="s">
        <v>912</v>
      </c>
    </row>
    <row customHeight="1" ht="11.25">
      <c r="A78" s="1852" t="s">
        <v>2263</v>
      </c>
      <c r="B78" s="1852" t="s">
        <v>16</v>
      </c>
      <c r="C78" s="1852" t="s">
        <v>2295</v>
      </c>
      <c r="D78" s="1852" t="s">
        <v>2296</v>
      </c>
      <c r="E78" s="1852" t="s">
        <v>2297</v>
      </c>
      <c r="F78" s="1852" t="s">
        <v>2277</v>
      </c>
      <c r="G78" s="1852" t="s">
        <v>2298</v>
      </c>
      <c r="H78" s="1852" t="s">
        <v>28</v>
      </c>
      <c r="I78" s="1852" t="s">
        <v>912</v>
      </c>
    </row>
    <row customHeight="1" ht="11.25">
      <c r="A79" s="1852" t="s">
        <v>2263</v>
      </c>
      <c r="B79" s="1852" t="s">
        <v>16</v>
      </c>
      <c r="C79" s="1852" t="s">
        <v>2299</v>
      </c>
      <c r="D79" s="1852" t="s">
        <v>2300</v>
      </c>
      <c r="E79" s="1852" t="s">
        <v>2301</v>
      </c>
      <c r="F79" s="1852" t="s">
        <v>2282</v>
      </c>
      <c r="G79" s="1852" t="s">
        <v>2302</v>
      </c>
      <c r="H79" s="1852" t="s">
        <v>28</v>
      </c>
      <c r="I79" s="1852" t="s">
        <v>912</v>
      </c>
    </row>
    <row customHeight="1" ht="11.25">
      <c r="A80" s="1852" t="s">
        <v>2263</v>
      </c>
      <c r="B80" s="1852" t="s">
        <v>16</v>
      </c>
      <c r="C80" s="1852" t="s">
        <v>2311</v>
      </c>
      <c r="D80" s="1852" t="s">
        <v>2312</v>
      </c>
      <c r="E80" s="1852" t="s">
        <v>2313</v>
      </c>
      <c r="F80" s="1852" t="s">
        <v>2282</v>
      </c>
      <c r="G80" s="1852" t="s">
        <v>2314</v>
      </c>
      <c r="H80" s="1852" t="s">
        <v>28</v>
      </c>
      <c r="I80" s="1852" t="s">
        <v>912</v>
      </c>
    </row>
    <row customHeight="1" ht="11.25">
      <c r="A81" s="1852" t="s">
        <v>2263</v>
      </c>
      <c r="B81" s="1852" t="s">
        <v>16</v>
      </c>
      <c r="C81" s="1852" t="s">
        <v>2398</v>
      </c>
      <c r="D81" s="1852" t="s">
        <v>2399</v>
      </c>
      <c r="E81" s="1852" t="s">
        <v>2400</v>
      </c>
      <c r="F81" s="1852" t="s">
        <v>2401</v>
      </c>
      <c r="G81" s="1852" t="s">
        <v>28</v>
      </c>
      <c r="H81" s="1852" t="s">
        <v>28</v>
      </c>
      <c r="I81" s="1852" t="s">
        <v>912</v>
      </c>
    </row>
    <row customHeight="1" ht="11.25">
      <c r="A82" s="1852" t="s">
        <v>2263</v>
      </c>
      <c r="B82" s="1852" t="s">
        <v>16</v>
      </c>
      <c r="C82" s="1852" t="s">
        <v>2406</v>
      </c>
      <c r="D82" s="1852" t="s">
        <v>2407</v>
      </c>
      <c r="E82" s="1852" t="s">
        <v>2408</v>
      </c>
      <c r="F82" s="1852" t="s">
        <v>2409</v>
      </c>
      <c r="G82" s="1852" t="s">
        <v>28</v>
      </c>
      <c r="H82" s="1852" t="s">
        <v>2410</v>
      </c>
      <c r="I82" s="1852" t="s">
        <v>912</v>
      </c>
    </row>
    <row customHeight="1" ht="11.25">
      <c r="A83" s="1852" t="s">
        <v>2263</v>
      </c>
      <c r="B83" s="1852" t="s">
        <v>16</v>
      </c>
      <c r="C83" s="1852" t="s">
        <v>2315</v>
      </c>
      <c r="D83" s="1852" t="s">
        <v>2316</v>
      </c>
      <c r="E83" s="1852" t="s">
        <v>2317</v>
      </c>
      <c r="F83" s="1852" t="s">
        <v>2277</v>
      </c>
      <c r="G83" s="1852" t="s">
        <v>2318</v>
      </c>
      <c r="H83" s="1852" t="s">
        <v>28</v>
      </c>
      <c r="I83" s="1852" t="s">
        <v>912</v>
      </c>
    </row>
    <row customHeight="1" ht="11.25">
      <c r="A84" s="1852" t="s">
        <v>2263</v>
      </c>
      <c r="B84" s="1852" t="s">
        <v>16</v>
      </c>
      <c r="C84" s="1852" t="s">
        <v>2319</v>
      </c>
      <c r="D84" s="1852" t="s">
        <v>2320</v>
      </c>
      <c r="E84" s="1852" t="s">
        <v>2321</v>
      </c>
      <c r="F84" s="1852" t="s">
        <v>2322</v>
      </c>
      <c r="G84" s="1852" t="s">
        <v>2323</v>
      </c>
      <c r="H84" s="1852" t="s">
        <v>28</v>
      </c>
      <c r="I84" s="1852" t="s">
        <v>912</v>
      </c>
    </row>
    <row customHeight="1" ht="11.25">
      <c r="A85" s="1852" t="s">
        <v>2263</v>
      </c>
      <c r="B85" s="1852" t="s">
        <v>16</v>
      </c>
      <c r="C85" s="1852" t="s">
        <v>2415</v>
      </c>
      <c r="D85" s="1852" t="s">
        <v>2416</v>
      </c>
      <c r="E85" s="1852" t="s">
        <v>2417</v>
      </c>
      <c r="F85" s="1852" t="s">
        <v>2346</v>
      </c>
      <c r="G85" s="1852" t="s">
        <v>2418</v>
      </c>
      <c r="H85" s="1852" t="s">
        <v>28</v>
      </c>
      <c r="I85" s="1852" t="s">
        <v>912</v>
      </c>
    </row>
    <row customHeight="1" ht="11.25">
      <c r="A86" s="1852" t="s">
        <v>2263</v>
      </c>
      <c r="B86" s="1852" t="s">
        <v>16</v>
      </c>
      <c r="C86" s="1852" t="s">
        <v>2419</v>
      </c>
      <c r="D86" s="1852" t="s">
        <v>2420</v>
      </c>
      <c r="E86" s="1852" t="s">
        <v>2421</v>
      </c>
      <c r="F86" s="1852" t="s">
        <v>2401</v>
      </c>
      <c r="G86" s="1852" t="s">
        <v>2422</v>
      </c>
      <c r="H86" s="1852" t="s">
        <v>28</v>
      </c>
      <c r="I86" s="1852" t="s">
        <v>912</v>
      </c>
    </row>
    <row customHeight="1" ht="11.25">
      <c r="A87" s="1852" t="s">
        <v>2263</v>
      </c>
      <c r="B87" s="1852" t="s">
        <v>16</v>
      </c>
      <c r="C87" s="1852" t="s">
        <v>2332</v>
      </c>
      <c r="D87" s="1852" t="s">
        <v>2333</v>
      </c>
      <c r="E87" s="1852" t="s">
        <v>2334</v>
      </c>
      <c r="F87" s="1852" t="s">
        <v>2322</v>
      </c>
      <c r="G87" s="1852" t="s">
        <v>2335</v>
      </c>
      <c r="H87" s="1852" t="s">
        <v>28</v>
      </c>
      <c r="I87" s="1852" t="s">
        <v>912</v>
      </c>
    </row>
    <row customHeight="1" ht="11.25">
      <c r="A88" s="1852" t="s">
        <v>2263</v>
      </c>
      <c r="B88" s="1852" t="s">
        <v>16</v>
      </c>
      <c r="C88" s="1852" t="s">
        <v>2423</v>
      </c>
      <c r="D88" s="1852" t="s">
        <v>2424</v>
      </c>
      <c r="E88" s="1852" t="s">
        <v>2425</v>
      </c>
      <c r="F88" s="1852" t="s">
        <v>2287</v>
      </c>
      <c r="G88" s="1852" t="s">
        <v>28</v>
      </c>
      <c r="H88" s="1852" t="s">
        <v>28</v>
      </c>
      <c r="I88" s="1852" t="s">
        <v>912</v>
      </c>
    </row>
    <row customHeight="1" ht="11.25">
      <c r="A89" s="1852" t="s">
        <v>2263</v>
      </c>
      <c r="B89" s="1852" t="s">
        <v>16</v>
      </c>
      <c r="C89" s="1852" t="s">
        <v>2336</v>
      </c>
      <c r="D89" s="1852" t="s">
        <v>2337</v>
      </c>
      <c r="E89" s="1852" t="s">
        <v>2338</v>
      </c>
      <c r="F89" s="1852" t="s">
        <v>2282</v>
      </c>
      <c r="G89" s="1852" t="s">
        <v>2339</v>
      </c>
      <c r="H89" s="1852" t="s">
        <v>28</v>
      </c>
      <c r="I89" s="1852" t="s">
        <v>912</v>
      </c>
    </row>
    <row customHeight="1" ht="11.25">
      <c r="A90" s="1852" t="s">
        <v>2263</v>
      </c>
      <c r="B90" s="1852" t="s">
        <v>16</v>
      </c>
      <c r="C90" s="1852" t="s">
        <v>2343</v>
      </c>
      <c r="D90" s="1852" t="s">
        <v>2344</v>
      </c>
      <c r="E90" s="1852" t="s">
        <v>2345</v>
      </c>
      <c r="F90" s="1852" t="s">
        <v>2346</v>
      </c>
      <c r="G90" s="1852" t="s">
        <v>2347</v>
      </c>
      <c r="H90" s="1852" t="s">
        <v>28</v>
      </c>
      <c r="I90" s="1852" t="s">
        <v>912</v>
      </c>
    </row>
    <row customHeight="1" ht="11.25">
      <c r="A91" s="1852" t="s">
        <v>2263</v>
      </c>
      <c r="B91" s="1852" t="s">
        <v>16</v>
      </c>
      <c r="C91" s="1852" t="s">
        <v>2348</v>
      </c>
      <c r="D91" s="1852" t="s">
        <v>2349</v>
      </c>
      <c r="E91" s="1852" t="s">
        <v>2350</v>
      </c>
      <c r="F91" s="1852" t="s">
        <v>2282</v>
      </c>
      <c r="G91" s="1852" t="s">
        <v>2351</v>
      </c>
      <c r="H91" s="1852" t="s">
        <v>28</v>
      </c>
      <c r="I91" s="1852" t="s">
        <v>912</v>
      </c>
    </row>
    <row customHeight="1" ht="11.25">
      <c r="A92" s="1852" t="s">
        <v>2263</v>
      </c>
      <c r="B92" s="1852" t="s">
        <v>16</v>
      </c>
      <c r="C92" s="1852" t="s">
        <v>2363</v>
      </c>
      <c r="D92" s="1852" t="s">
        <v>2364</v>
      </c>
      <c r="E92" s="1852" t="s">
        <v>2365</v>
      </c>
      <c r="F92" s="1852" t="s">
        <v>2366</v>
      </c>
      <c r="G92" s="1852" t="s">
        <v>28</v>
      </c>
      <c r="H92" s="1852" t="s">
        <v>28</v>
      </c>
      <c r="I92" s="1852" t="s">
        <v>912</v>
      </c>
    </row>
    <row customHeight="1" ht="11.25">
      <c r="A93" s="1852" t="s">
        <v>2263</v>
      </c>
      <c r="B93" s="1852" t="s">
        <v>16</v>
      </c>
      <c r="C93" s="1852" t="s">
        <v>2367</v>
      </c>
      <c r="D93" s="1852" t="s">
        <v>2368</v>
      </c>
      <c r="E93" s="1852" t="s">
        <v>2369</v>
      </c>
      <c r="F93" s="1852" t="s">
        <v>2370</v>
      </c>
      <c r="G93" s="1852" t="s">
        <v>28</v>
      </c>
      <c r="H93" s="1852" t="s">
        <v>28</v>
      </c>
      <c r="I93" s="1852" t="s">
        <v>912</v>
      </c>
    </row>
    <row customHeight="1" ht="11.25">
      <c r="A94" s="1852" t="s">
        <v>2263</v>
      </c>
      <c r="B94" s="1852" t="s">
        <v>16</v>
      </c>
      <c r="C94" s="1852" t="s">
        <v>2371</v>
      </c>
      <c r="D94" s="1852" t="s">
        <v>2372</v>
      </c>
      <c r="E94" s="1852" t="s">
        <v>2369</v>
      </c>
      <c r="F94" s="1852" t="s">
        <v>2373</v>
      </c>
      <c r="G94" s="1852" t="s">
        <v>2374</v>
      </c>
      <c r="H94" s="1852" t="s">
        <v>28</v>
      </c>
      <c r="I94" s="1852" t="s">
        <v>912</v>
      </c>
    </row>
    <row customHeight="1" ht="11.25">
      <c r="A95" s="1852" t="s">
        <v>2263</v>
      </c>
      <c r="B95" s="1852" t="s">
        <v>16</v>
      </c>
      <c r="C95" s="1852" t="s">
        <v>2426</v>
      </c>
      <c r="D95" s="1852" t="s">
        <v>2427</v>
      </c>
      <c r="E95" s="1852" t="s">
        <v>2428</v>
      </c>
      <c r="F95" s="1852" t="s">
        <v>2282</v>
      </c>
      <c r="G95" s="1852" t="s">
        <v>28</v>
      </c>
      <c r="H95" s="1852" t="s">
        <v>28</v>
      </c>
      <c r="I95" s="1852" t="s">
        <v>1636</v>
      </c>
    </row>
    <row customHeight="1" ht="11.25">
      <c r="A96" s="1852" t="s">
        <v>2263</v>
      </c>
      <c r="B96" s="1852" t="s">
        <v>16</v>
      </c>
      <c r="C96" s="1852" t="s">
        <v>28</v>
      </c>
      <c r="D96" s="1852" t="s">
        <v>2289</v>
      </c>
      <c r="E96" s="1852" t="s">
        <v>2290</v>
      </c>
      <c r="F96" s="1852" t="s">
        <v>2287</v>
      </c>
      <c r="G96" s="1852" t="s">
        <v>28</v>
      </c>
      <c r="H96" s="1852" t="s">
        <v>28</v>
      </c>
      <c r="I96" s="1852" t="s">
        <v>1636</v>
      </c>
    </row>
    <row customHeight="1" ht="11.25">
      <c r="A97" s="1852" t="s">
        <v>2263</v>
      </c>
      <c r="B97" s="1852" t="s">
        <v>16</v>
      </c>
      <c r="C97" s="1852" t="s">
        <v>2429</v>
      </c>
      <c r="D97" s="1852" t="s">
        <v>2430</v>
      </c>
      <c r="E97" s="1852" t="s">
        <v>2431</v>
      </c>
      <c r="F97" s="1852" t="s">
        <v>2287</v>
      </c>
      <c r="G97" s="1852" t="s">
        <v>28</v>
      </c>
      <c r="H97" s="1852" t="s">
        <v>28</v>
      </c>
      <c r="I97" s="1852" t="s">
        <v>1636</v>
      </c>
    </row>
    <row customHeight="1" ht="11.25">
      <c r="A98" s="1852" t="s">
        <v>2263</v>
      </c>
      <c r="B98" s="1852" t="s">
        <v>16</v>
      </c>
      <c r="C98" s="1852" t="s">
        <v>2432</v>
      </c>
      <c r="D98" s="1852" t="s">
        <v>2433</v>
      </c>
      <c r="E98" s="1852" t="s">
        <v>2434</v>
      </c>
      <c r="F98" s="1852" t="s">
        <v>2401</v>
      </c>
      <c r="G98" s="1852" t="s">
        <v>2435</v>
      </c>
      <c r="H98" s="1852" t="s">
        <v>28</v>
      </c>
      <c r="I98" s="1852" t="s">
        <v>1636</v>
      </c>
    </row>
    <row customHeight="1" ht="11.25">
      <c r="A99" s="1852" t="s">
        <v>2263</v>
      </c>
      <c r="B99" s="1852" t="s">
        <v>16</v>
      </c>
      <c r="C99" s="1852" t="s">
        <v>2436</v>
      </c>
      <c r="D99" s="1852" t="s">
        <v>2433</v>
      </c>
      <c r="E99" s="1852" t="s">
        <v>2437</v>
      </c>
      <c r="F99" s="1852" t="s">
        <v>2287</v>
      </c>
      <c r="G99" s="1852" t="s">
        <v>28</v>
      </c>
      <c r="H99" s="1852" t="s">
        <v>28</v>
      </c>
      <c r="I99" s="1852" t="s">
        <v>1636</v>
      </c>
    </row>
    <row customHeight="1" ht="11.25">
      <c r="A100" s="1852" t="s">
        <v>2263</v>
      </c>
      <c r="B100" s="1852" t="s">
        <v>16</v>
      </c>
      <c r="C100" s="1852" t="s">
        <v>2438</v>
      </c>
      <c r="D100" s="1852" t="s">
        <v>2433</v>
      </c>
      <c r="E100" s="1852" t="s">
        <v>2437</v>
      </c>
      <c r="F100" s="1852" t="s">
        <v>2439</v>
      </c>
      <c r="G100" s="1852" t="s">
        <v>28</v>
      </c>
      <c r="H100" s="1852" t="s">
        <v>28</v>
      </c>
      <c r="I100" s="1852" t="s">
        <v>1636</v>
      </c>
    </row>
    <row customHeight="1" ht="11.25">
      <c r="A101" s="1852" t="s">
        <v>2263</v>
      </c>
      <c r="B101" s="1852" t="s">
        <v>16</v>
      </c>
      <c r="C101" s="1852" t="s">
        <v>2352</v>
      </c>
      <c r="D101" s="1852" t="s">
        <v>2353</v>
      </c>
      <c r="E101" s="1852" t="s">
        <v>2354</v>
      </c>
      <c r="F101" s="1852" t="s">
        <v>2322</v>
      </c>
      <c r="G101" s="1852" t="s">
        <v>2355</v>
      </c>
      <c r="H101" s="1852" t="s">
        <v>28</v>
      </c>
      <c r="I101" s="1852"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4BE19-6B9A-3F87-77E3-C2EA07B1095A}"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2440</v>
      </c>
      <c r="B1" s="66" t="s">
        <v>2441</v>
      </c>
      <c r="C1" s="66" t="s">
        <v>2442</v>
      </c>
      <c r="D1" s="66" t="s">
        <v>2443</v>
      </c>
      <c r="E1" s="64" t="s">
        <v>2444</v>
      </c>
      <c r="F1" s="64" t="s">
        <v>2445</v>
      </c>
      <c r="G1" s="64" t="s">
        <v>2446</v>
      </c>
    </row>
    <row customHeight="1" ht="11.25">
      <c r="A2" s="375" t="s">
        <v>16</v>
      </c>
      <c r="B2" s="0" t="s">
        <v>2447</v>
      </c>
      <c r="C2" s="0" t="s">
        <v>2448</v>
      </c>
      <c r="D2" s="0" t="s">
        <v>2447</v>
      </c>
      <c r="E2" s="0" t="s">
        <v>2448</v>
      </c>
      <c r="F2" s="0" t="s">
        <v>2449</v>
      </c>
      <c r="G2" s="0" t="s">
        <v>111</v>
      </c>
    </row>
    <row customHeight="1" ht="11.25">
      <c r="A3" s="375" t="s">
        <v>16</v>
      </c>
      <c r="B3" s="0" t="s">
        <v>2447</v>
      </c>
      <c r="C3" s="0" t="s">
        <v>2448</v>
      </c>
      <c r="D3" s="0" t="s">
        <v>2450</v>
      </c>
      <c r="E3" s="0" t="s">
        <v>2451</v>
      </c>
      <c r="F3" s="0" t="s">
        <v>2452</v>
      </c>
      <c r="G3" s="0" t="s">
        <v>112</v>
      </c>
    </row>
    <row customHeight="1" ht="11.25">
      <c r="A4" s="375" t="s">
        <v>16</v>
      </c>
      <c r="B4" s="0" t="s">
        <v>2447</v>
      </c>
      <c r="C4" s="0" t="s">
        <v>2448</v>
      </c>
      <c r="D4" s="0" t="s">
        <v>2453</v>
      </c>
      <c r="E4" s="0" t="s">
        <v>2454</v>
      </c>
      <c r="F4" s="0" t="s">
        <v>2452</v>
      </c>
      <c r="G4" s="0" t="s">
        <v>92</v>
      </c>
    </row>
    <row customHeight="1" ht="11.25">
      <c r="A5" s="375" t="s">
        <v>16</v>
      </c>
      <c r="B5" s="0" t="s">
        <v>2447</v>
      </c>
      <c r="C5" s="0" t="s">
        <v>2448</v>
      </c>
      <c r="D5" s="0" t="s">
        <v>2455</v>
      </c>
      <c r="E5" s="0" t="s">
        <v>2456</v>
      </c>
      <c r="F5" s="0" t="s">
        <v>2452</v>
      </c>
      <c r="G5" s="0" t="s">
        <v>93</v>
      </c>
    </row>
    <row customHeight="1" ht="11.25">
      <c r="A6" s="375" t="s">
        <v>16</v>
      </c>
      <c r="B6" s="0" t="s">
        <v>2447</v>
      </c>
      <c r="C6" s="0" t="s">
        <v>2448</v>
      </c>
      <c r="D6" s="0" t="s">
        <v>2457</v>
      </c>
      <c r="E6" s="0" t="s">
        <v>2458</v>
      </c>
      <c r="F6" s="0" t="s">
        <v>2452</v>
      </c>
      <c r="G6" s="0" t="s">
        <v>113</v>
      </c>
    </row>
    <row customHeight="1" ht="11.25">
      <c r="A7" s="375" t="s">
        <v>16</v>
      </c>
      <c r="B7" s="0" t="s">
        <v>2447</v>
      </c>
      <c r="C7" s="0" t="s">
        <v>2448</v>
      </c>
      <c r="D7" s="0" t="s">
        <v>2459</v>
      </c>
      <c r="E7" s="0" t="s">
        <v>2460</v>
      </c>
      <c r="F7" s="0" t="s">
        <v>2452</v>
      </c>
      <c r="G7" s="0" t="s">
        <v>94</v>
      </c>
    </row>
    <row customHeight="1" ht="11.25">
      <c r="A8" s="375" t="s">
        <v>16</v>
      </c>
      <c r="B8" s="0" t="s">
        <v>2447</v>
      </c>
      <c r="C8" s="0" t="s">
        <v>2448</v>
      </c>
      <c r="D8" s="0" t="s">
        <v>2461</v>
      </c>
      <c r="E8" s="0" t="s">
        <v>2462</v>
      </c>
      <c r="F8" s="0" t="s">
        <v>2452</v>
      </c>
      <c r="G8" s="0" t="s">
        <v>95</v>
      </c>
    </row>
    <row customHeight="1" ht="11.25">
      <c r="A9" s="375" t="s">
        <v>16</v>
      </c>
      <c r="B9" s="0" t="s">
        <v>102</v>
      </c>
      <c r="C9" s="0" t="s">
        <v>103</v>
      </c>
      <c r="D9" s="0" t="s">
        <v>102</v>
      </c>
      <c r="E9" s="0" t="s">
        <v>103</v>
      </c>
      <c r="F9" s="0" t="s">
        <v>2463</v>
      </c>
      <c r="G9" s="0" t="s">
        <v>101</v>
      </c>
    </row>
    <row customHeight="1" ht="11.25">
      <c r="A10" s="375" t="s">
        <v>16</v>
      </c>
      <c r="B10" s="0" t="s">
        <v>2464</v>
      </c>
      <c r="C10" s="0" t="s">
        <v>2465</v>
      </c>
      <c r="D10" s="0" t="s">
        <v>2466</v>
      </c>
      <c r="E10" s="0" t="s">
        <v>2467</v>
      </c>
      <c r="F10" s="0" t="s">
        <v>2452</v>
      </c>
      <c r="G10" s="0" t="s">
        <v>149</v>
      </c>
    </row>
    <row customHeight="1" ht="11.25">
      <c r="A11" s="375" t="s">
        <v>16</v>
      </c>
      <c r="B11" s="0" t="s">
        <v>2464</v>
      </c>
      <c r="C11" s="0" t="s">
        <v>2465</v>
      </c>
      <c r="D11" s="0" t="s">
        <v>2468</v>
      </c>
      <c r="E11" s="0" t="s">
        <v>2469</v>
      </c>
      <c r="F11" s="0" t="s">
        <v>2452</v>
      </c>
      <c r="G11" s="0" t="s">
        <v>150</v>
      </c>
    </row>
    <row customHeight="1" ht="11.25">
      <c r="A12" s="375" t="s">
        <v>16</v>
      </c>
      <c r="B12" s="0" t="s">
        <v>2464</v>
      </c>
      <c r="C12" s="0" t="s">
        <v>2465</v>
      </c>
      <c r="D12" s="0" t="s">
        <v>2470</v>
      </c>
      <c r="E12" s="0" t="s">
        <v>2471</v>
      </c>
      <c r="F12" s="0" t="s">
        <v>2452</v>
      </c>
      <c r="G12" s="0" t="s">
        <v>151</v>
      </c>
    </row>
    <row customHeight="1" ht="11.25">
      <c r="A13" s="375" t="s">
        <v>16</v>
      </c>
      <c r="B13" s="0" t="s">
        <v>2464</v>
      </c>
      <c r="C13" s="0" t="s">
        <v>2465</v>
      </c>
      <c r="D13" s="0" t="s">
        <v>2472</v>
      </c>
      <c r="E13" s="0" t="s">
        <v>2473</v>
      </c>
      <c r="F13" s="0" t="s">
        <v>2452</v>
      </c>
      <c r="G13" s="0" t="s">
        <v>152</v>
      </c>
    </row>
    <row customHeight="1" ht="11.25">
      <c r="A14" s="375" t="s">
        <v>16</v>
      </c>
      <c r="B14" s="0" t="s">
        <v>2464</v>
      </c>
      <c r="C14" s="0" t="s">
        <v>2465</v>
      </c>
      <c r="D14" s="0" t="s">
        <v>2464</v>
      </c>
      <c r="E14" s="0" t="s">
        <v>2465</v>
      </c>
      <c r="F14" s="0" t="s">
        <v>2449</v>
      </c>
      <c r="G14" s="0" t="s">
        <v>153</v>
      </c>
    </row>
    <row customHeight="1" ht="11.25">
      <c r="A15" s="375" t="s">
        <v>16</v>
      </c>
      <c r="B15" s="0" t="s">
        <v>2464</v>
      </c>
      <c r="C15" s="0" t="s">
        <v>2465</v>
      </c>
      <c r="D15" s="0" t="s">
        <v>2474</v>
      </c>
      <c r="E15" s="0" t="s">
        <v>2475</v>
      </c>
      <c r="F15" s="0" t="s">
        <v>2452</v>
      </c>
      <c r="G15" s="0" t="s">
        <v>154</v>
      </c>
    </row>
    <row customHeight="1" ht="11.25">
      <c r="A16" s="375" t="s">
        <v>16</v>
      </c>
      <c r="B16" s="0" t="s">
        <v>2476</v>
      </c>
      <c r="C16" s="0" t="s">
        <v>2477</v>
      </c>
      <c r="D16" s="0" t="s">
        <v>2478</v>
      </c>
      <c r="E16" s="0" t="s">
        <v>2479</v>
      </c>
      <c r="F16" s="0" t="s">
        <v>2480</v>
      </c>
      <c r="G16" s="0" t="s">
        <v>1480</v>
      </c>
    </row>
    <row customHeight="1" ht="11.25">
      <c r="A17" s="375" t="s">
        <v>16</v>
      </c>
      <c r="B17" s="0" t="s">
        <v>2476</v>
      </c>
      <c r="C17" s="0" t="s">
        <v>2477</v>
      </c>
      <c r="D17" s="0" t="s">
        <v>2481</v>
      </c>
      <c r="E17" s="0" t="s">
        <v>2482</v>
      </c>
      <c r="F17" s="0" t="s">
        <v>2480</v>
      </c>
      <c r="G17" s="0" t="s">
        <v>1485</v>
      </c>
    </row>
    <row customHeight="1" ht="11.25">
      <c r="A18" s="375" t="s">
        <v>16</v>
      </c>
      <c r="B18" s="0" t="s">
        <v>2476</v>
      </c>
      <c r="C18" s="0" t="s">
        <v>2477</v>
      </c>
      <c r="D18" s="0" t="s">
        <v>2483</v>
      </c>
      <c r="E18" s="0" t="s">
        <v>2484</v>
      </c>
      <c r="F18" s="0" t="s">
        <v>2480</v>
      </c>
      <c r="G18" s="0" t="s">
        <v>1497</v>
      </c>
    </row>
    <row customHeight="1" ht="11.25">
      <c r="A19" s="375" t="s">
        <v>16</v>
      </c>
      <c r="B19" s="0" t="s">
        <v>2476</v>
      </c>
      <c r="C19" s="0" t="s">
        <v>2477</v>
      </c>
      <c r="D19" s="0" t="s">
        <v>2485</v>
      </c>
      <c r="E19" s="0" t="s">
        <v>2486</v>
      </c>
      <c r="F19" s="0" t="s">
        <v>2480</v>
      </c>
      <c r="G19" s="0" t="s">
        <v>1511</v>
      </c>
    </row>
    <row customHeight="1" ht="11.25">
      <c r="A20" s="375" t="s">
        <v>16</v>
      </c>
      <c r="B20" s="0" t="s">
        <v>2476</v>
      </c>
      <c r="C20" s="0" t="s">
        <v>2477</v>
      </c>
      <c r="D20" s="0" t="s">
        <v>2476</v>
      </c>
      <c r="E20" s="0" t="s">
        <v>2477</v>
      </c>
      <c r="F20" s="0" t="s">
        <v>2449</v>
      </c>
      <c r="G20" s="0" t="s">
        <v>1523</v>
      </c>
    </row>
    <row customHeight="1" ht="11.25">
      <c r="A21" s="375" t="s">
        <v>16</v>
      </c>
      <c r="B21" s="0" t="s">
        <v>2476</v>
      </c>
      <c r="C21" s="0" t="s">
        <v>2477</v>
      </c>
      <c r="D21" s="0" t="s">
        <v>2487</v>
      </c>
      <c r="E21" s="0" t="s">
        <v>2488</v>
      </c>
      <c r="F21" s="0" t="s">
        <v>2489</v>
      </c>
      <c r="G21" s="0" t="s">
        <v>1532</v>
      </c>
    </row>
    <row customHeight="1" ht="11.25">
      <c r="A22" s="375" t="s">
        <v>16</v>
      </c>
      <c r="B22" s="0" t="s">
        <v>2476</v>
      </c>
      <c r="C22" s="0" t="s">
        <v>2477</v>
      </c>
      <c r="D22" s="0" t="s">
        <v>2490</v>
      </c>
      <c r="E22" s="0" t="s">
        <v>2491</v>
      </c>
      <c r="F22" s="0" t="s">
        <v>2452</v>
      </c>
      <c r="G22" s="0" t="s">
        <v>1548</v>
      </c>
    </row>
    <row customHeight="1" ht="11.25">
      <c r="A23" s="375" t="s">
        <v>16</v>
      </c>
      <c r="B23" s="0" t="s">
        <v>2476</v>
      </c>
      <c r="C23" s="0" t="s">
        <v>2477</v>
      </c>
      <c r="D23" s="0" t="s">
        <v>2492</v>
      </c>
      <c r="E23" s="0" t="s">
        <v>2493</v>
      </c>
      <c r="F23" s="0" t="s">
        <v>2480</v>
      </c>
      <c r="G23" s="0" t="s">
        <v>1555</v>
      </c>
    </row>
    <row customHeight="1" ht="11.25">
      <c r="A24" s="375" t="s">
        <v>16</v>
      </c>
      <c r="B24" s="0" t="s">
        <v>2494</v>
      </c>
      <c r="C24" s="0" t="s">
        <v>2495</v>
      </c>
      <c r="D24" s="0" t="s">
        <v>2496</v>
      </c>
      <c r="E24" s="0" t="s">
        <v>2497</v>
      </c>
      <c r="F24" s="0" t="s">
        <v>2452</v>
      </c>
      <c r="G24" s="0" t="s">
        <v>1563</v>
      </c>
    </row>
    <row customHeight="1" ht="11.25">
      <c r="A25" s="375" t="s">
        <v>16</v>
      </c>
      <c r="B25" s="0" t="s">
        <v>2494</v>
      </c>
      <c r="C25" s="0" t="s">
        <v>2495</v>
      </c>
      <c r="D25" s="0" t="s">
        <v>2498</v>
      </c>
      <c r="E25" s="0" t="s">
        <v>2499</v>
      </c>
      <c r="F25" s="0" t="s">
        <v>2452</v>
      </c>
      <c r="G25" s="0" t="s">
        <v>1570</v>
      </c>
    </row>
    <row customHeight="1" ht="11.25">
      <c r="A26" s="375" t="s">
        <v>16</v>
      </c>
      <c r="B26" s="0" t="s">
        <v>2494</v>
      </c>
      <c r="C26" s="0" t="s">
        <v>2495</v>
      </c>
      <c r="D26" s="0" t="s">
        <v>2494</v>
      </c>
      <c r="E26" s="0" t="s">
        <v>2495</v>
      </c>
      <c r="F26" s="0" t="s">
        <v>2449</v>
      </c>
      <c r="G26" s="0" t="s">
        <v>1574</v>
      </c>
    </row>
    <row customHeight="1" ht="11.25">
      <c r="A27" s="375" t="s">
        <v>16</v>
      </c>
      <c r="B27" s="0" t="s">
        <v>2494</v>
      </c>
      <c r="C27" s="0" t="s">
        <v>2495</v>
      </c>
      <c r="D27" s="0" t="s">
        <v>2500</v>
      </c>
      <c r="E27" s="0" t="s">
        <v>2501</v>
      </c>
      <c r="F27" s="0" t="s">
        <v>2452</v>
      </c>
      <c r="G27" s="0" t="s">
        <v>1579</v>
      </c>
    </row>
    <row customHeight="1" ht="11.25">
      <c r="A28" s="375" t="s">
        <v>16</v>
      </c>
      <c r="B28" s="0" t="s">
        <v>2502</v>
      </c>
      <c r="C28" s="0" t="s">
        <v>2503</v>
      </c>
      <c r="D28" s="0" t="s">
        <v>2504</v>
      </c>
      <c r="E28" s="0" t="s">
        <v>2505</v>
      </c>
      <c r="F28" s="0" t="s">
        <v>2480</v>
      </c>
      <c r="G28" s="0" t="s">
        <v>1587</v>
      </c>
    </row>
    <row customHeight="1" ht="11.25">
      <c r="A29" s="375" t="s">
        <v>16</v>
      </c>
      <c r="B29" s="0" t="s">
        <v>2502</v>
      </c>
      <c r="C29" s="0" t="s">
        <v>2503</v>
      </c>
      <c r="D29" s="0" t="s">
        <v>2506</v>
      </c>
      <c r="E29" s="0" t="s">
        <v>2507</v>
      </c>
      <c r="F29" s="0" t="s">
        <v>2452</v>
      </c>
      <c r="G29" s="0" t="s">
        <v>1589</v>
      </c>
    </row>
    <row customHeight="1" ht="11.25">
      <c r="A30" s="375" t="s">
        <v>16</v>
      </c>
      <c r="B30" s="0" t="s">
        <v>2502</v>
      </c>
      <c r="C30" s="0" t="s">
        <v>2503</v>
      </c>
      <c r="D30" s="0" t="s">
        <v>2508</v>
      </c>
      <c r="E30" s="0" t="s">
        <v>2509</v>
      </c>
      <c r="F30" s="0" t="s">
        <v>2452</v>
      </c>
      <c r="G30" s="0" t="s">
        <v>1592</v>
      </c>
    </row>
    <row customHeight="1" ht="11.25">
      <c r="A31" s="375" t="s">
        <v>16</v>
      </c>
      <c r="B31" s="0" t="s">
        <v>2502</v>
      </c>
      <c r="C31" s="0" t="s">
        <v>2503</v>
      </c>
      <c r="D31" s="0" t="s">
        <v>2510</v>
      </c>
      <c r="E31" s="0" t="s">
        <v>2511</v>
      </c>
      <c r="F31" s="0" t="s">
        <v>2480</v>
      </c>
      <c r="G31" s="0" t="s">
        <v>1598</v>
      </c>
    </row>
    <row customHeight="1" ht="11.25">
      <c r="A32" s="375" t="s">
        <v>16</v>
      </c>
      <c r="B32" s="0" t="s">
        <v>2502</v>
      </c>
      <c r="C32" s="0" t="s">
        <v>2503</v>
      </c>
      <c r="D32" s="0" t="s">
        <v>2512</v>
      </c>
      <c r="E32" s="0" t="s">
        <v>2513</v>
      </c>
      <c r="F32" s="0" t="s">
        <v>2480</v>
      </c>
      <c r="G32" s="0" t="s">
        <v>1600</v>
      </c>
    </row>
    <row customHeight="1" ht="11.25">
      <c r="A33" s="375" t="s">
        <v>16</v>
      </c>
      <c r="B33" s="0" t="s">
        <v>2502</v>
      </c>
      <c r="C33" s="0" t="s">
        <v>2503</v>
      </c>
      <c r="D33" s="0" t="s">
        <v>2502</v>
      </c>
      <c r="E33" s="0" t="s">
        <v>2503</v>
      </c>
      <c r="F33" s="0" t="s">
        <v>2449</v>
      </c>
      <c r="G33" s="0" t="s">
        <v>1602</v>
      </c>
    </row>
    <row customHeight="1" ht="11.25">
      <c r="A34" s="375" t="s">
        <v>16</v>
      </c>
      <c r="B34" s="0" t="s">
        <v>2502</v>
      </c>
      <c r="C34" s="0" t="s">
        <v>2503</v>
      </c>
      <c r="D34" s="0" t="s">
        <v>2514</v>
      </c>
      <c r="E34" s="0" t="s">
        <v>2515</v>
      </c>
      <c r="F34" s="0" t="s">
        <v>2480</v>
      </c>
      <c r="G34" s="0" t="s">
        <v>1604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B4368-E46F-195B-0A7E-AD62E90C494D}"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2516</v>
      </c>
      <c r="B1" s="837" t="s">
        <v>2517</v>
      </c>
      <c r="C1" s="1161" t="s">
        <v>2518</v>
      </c>
      <c r="D1" s="837" t="s">
        <v>2519</v>
      </c>
      <c r="E1" s="837" t="s">
        <v>2520</v>
      </c>
      <c r="F1" s="1161" t="s">
        <v>2521</v>
      </c>
      <c r="G1" s="1161" t="s">
        <v>2522</v>
      </c>
      <c r="H1" s="1161" t="s">
        <v>2523</v>
      </c>
      <c r="I1" s="1161" t="s">
        <v>2524</v>
      </c>
    </row>
    <row customHeight="1" ht="11.25">
      <c r="A2" s="1693" t="s">
        <v>111</v>
      </c>
      <c r="B2" s="1693" t="s">
        <v>2525</v>
      </c>
      <c r="C2" s="1693" t="s">
        <v>28</v>
      </c>
      <c r="D2" s="1693" t="s">
        <v>2526</v>
      </c>
      <c r="E2" s="1693" t="s">
        <v>2527</v>
      </c>
      <c r="F2" s="1693" t="s">
        <v>28</v>
      </c>
      <c r="G2" s="1693" t="s">
        <v>28</v>
      </c>
      <c r="H2" s="1693" t="s">
        <v>28</v>
      </c>
      <c r="I2" s="1693" t="s">
        <v>28</v>
      </c>
    </row>
    <row customHeight="1" ht="11.25">
      <c r="A3" s="1693" t="s">
        <v>112</v>
      </c>
      <c r="B3" s="1693" t="s">
        <v>2528</v>
      </c>
      <c r="C3" s="1693" t="s">
        <v>28</v>
      </c>
      <c r="D3" s="1693" t="s">
        <v>2529</v>
      </c>
      <c r="E3" s="1693" t="s">
        <v>2530</v>
      </c>
      <c r="F3" s="1693" t="s">
        <v>28</v>
      </c>
      <c r="G3" s="1693" t="s">
        <v>28</v>
      </c>
      <c r="H3" s="1693" t="s">
        <v>28</v>
      </c>
      <c r="I3" s="1693" t="s">
        <v>28</v>
      </c>
    </row>
    <row customHeight="1" ht="11.25">
      <c r="A4" s="1693" t="s">
        <v>92</v>
      </c>
      <c r="B4" s="1693" t="s">
        <v>2531</v>
      </c>
      <c r="C4" s="1693" t="s">
        <v>28</v>
      </c>
      <c r="D4" s="1693" t="s">
        <v>2526</v>
      </c>
      <c r="E4" s="1693" t="s">
        <v>2532</v>
      </c>
      <c r="F4" s="1693" t="s">
        <v>28</v>
      </c>
      <c r="G4" s="1693" t="s">
        <v>28</v>
      </c>
      <c r="H4" s="1693" t="s">
        <v>28</v>
      </c>
      <c r="I4" s="1693" t="s">
        <v>28</v>
      </c>
    </row>
    <row customHeight="1" ht="11.25">
      <c r="A5" s="1693" t="s">
        <v>93</v>
      </c>
      <c r="B5" s="1693" t="s">
        <v>2533</v>
      </c>
      <c r="C5" s="1693" t="s">
        <v>28</v>
      </c>
      <c r="D5" s="1693" t="s">
        <v>2526</v>
      </c>
      <c r="E5" s="1693" t="s">
        <v>2534</v>
      </c>
      <c r="F5" s="1693" t="s">
        <v>28</v>
      </c>
      <c r="G5" s="1693" t="s">
        <v>28</v>
      </c>
      <c r="H5" s="1693" t="s">
        <v>28</v>
      </c>
      <c r="I5" s="1693" t="s">
        <v>28</v>
      </c>
    </row>
    <row customHeight="1" ht="11.25">
      <c r="A6" s="1693" t="s">
        <v>113</v>
      </c>
      <c r="B6" s="1693" t="s">
        <v>2535</v>
      </c>
      <c r="C6" s="1693" t="s">
        <v>28</v>
      </c>
      <c r="D6" s="1693" t="s">
        <v>2536</v>
      </c>
      <c r="E6" s="1693" t="s">
        <v>2537</v>
      </c>
      <c r="F6" s="1693" t="s">
        <v>28</v>
      </c>
      <c r="G6" s="1693" t="s">
        <v>28</v>
      </c>
      <c r="H6" s="1693" t="s">
        <v>28</v>
      </c>
      <c r="I6" s="1693" t="s">
        <v>28</v>
      </c>
    </row>
    <row customHeight="1" ht="11.25">
      <c r="A7" s="1693" t="s">
        <v>94</v>
      </c>
      <c r="B7" s="1693" t="s">
        <v>2538</v>
      </c>
      <c r="C7" s="1693" t="s">
        <v>28</v>
      </c>
      <c r="D7" s="1693" t="s">
        <v>2539</v>
      </c>
      <c r="E7" s="1693" t="s">
        <v>2540</v>
      </c>
      <c r="F7" s="1693" t="s">
        <v>28</v>
      </c>
      <c r="G7" s="1693" t="s">
        <v>28</v>
      </c>
      <c r="H7" s="1693" t="s">
        <v>28</v>
      </c>
      <c r="I7" s="1693" t="s">
        <v>28</v>
      </c>
    </row>
    <row customHeight="1" ht="11.25">
      <c r="A8" s="1693" t="s">
        <v>95</v>
      </c>
      <c r="B8" s="1693" t="s">
        <v>2541</v>
      </c>
      <c r="C8" s="1693" t="s">
        <v>28</v>
      </c>
      <c r="D8" s="1693" t="s">
        <v>2539</v>
      </c>
      <c r="E8" s="1693" t="s">
        <v>2540</v>
      </c>
      <c r="F8" s="1693" t="s">
        <v>28</v>
      </c>
      <c r="G8" s="1693" t="s">
        <v>28</v>
      </c>
      <c r="H8" s="1693" t="s">
        <v>28</v>
      </c>
      <c r="I8" s="1693" t="s">
        <v>28</v>
      </c>
    </row>
    <row customHeight="1" ht="11.25">
      <c r="A9" s="1693" t="s">
        <v>101</v>
      </c>
      <c r="B9" s="1693" t="s">
        <v>2542</v>
      </c>
      <c r="C9" s="1693" t="s">
        <v>28</v>
      </c>
      <c r="D9" s="1693" t="s">
        <v>2539</v>
      </c>
      <c r="E9" s="1693" t="s">
        <v>2540</v>
      </c>
      <c r="F9" s="1693" t="s">
        <v>28</v>
      </c>
      <c r="G9" s="1693" t="s">
        <v>28</v>
      </c>
      <c r="H9" s="1693" t="s">
        <v>28</v>
      </c>
      <c r="I9" s="1693" t="s">
        <v>28</v>
      </c>
    </row>
    <row customHeight="1" ht="11.25">
      <c r="A10" s="1693" t="s">
        <v>149</v>
      </c>
      <c r="B10" s="1693" t="s">
        <v>2543</v>
      </c>
      <c r="C10" s="1693" t="s">
        <v>28</v>
      </c>
      <c r="D10" s="1693" t="s">
        <v>2539</v>
      </c>
      <c r="E10" s="1693" t="s">
        <v>2540</v>
      </c>
      <c r="F10" s="1693" t="s">
        <v>28</v>
      </c>
      <c r="G10" s="1693" t="s">
        <v>28</v>
      </c>
      <c r="H10" s="1693" t="s">
        <v>28</v>
      </c>
      <c r="I10" s="1693" t="s">
        <v>28</v>
      </c>
    </row>
    <row customHeight="1" ht="11.25">
      <c r="A11" s="1693" t="s">
        <v>150</v>
      </c>
      <c r="B11" s="1693" t="s">
        <v>2544</v>
      </c>
      <c r="C11" s="1693" t="s">
        <v>28</v>
      </c>
      <c r="D11" s="1693" t="s">
        <v>2545</v>
      </c>
      <c r="E11" s="1693" t="s">
        <v>2537</v>
      </c>
      <c r="F11" s="1693" t="s">
        <v>28</v>
      </c>
      <c r="G11" s="1693" t="s">
        <v>28</v>
      </c>
      <c r="H11" s="1693" t="s">
        <v>28</v>
      </c>
      <c r="I11" s="1693" t="s">
        <v>28</v>
      </c>
    </row>
    <row customHeight="1" ht="11.25">
      <c r="A12" s="1693" t="s">
        <v>151</v>
      </c>
      <c r="B12" s="1693" t="s">
        <v>2546</v>
      </c>
      <c r="C12" s="1693" t="s">
        <v>28</v>
      </c>
      <c r="D12" s="1693" t="s">
        <v>2536</v>
      </c>
      <c r="E12" s="1693" t="s">
        <v>2537</v>
      </c>
      <c r="F12" s="1693" t="s">
        <v>28</v>
      </c>
      <c r="G12" s="1693" t="s">
        <v>28</v>
      </c>
      <c r="H12" s="1693" t="s">
        <v>28</v>
      </c>
      <c r="I12"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2F422-8303-C227-CDC1-FAFEBB36FFF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E430A-5E6A-C6D7-1D45-50A32A08EF7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"Биробиджанская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F2ADF-780A-AC5A-A8D1-82F236C0417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2547</v>
      </c>
    </row>
    <row customHeight="1" ht="11.25">
      <c r="A2" s="66" t="s">
        <v>100</v>
      </c>
      <c r="B2" s="66" t="s">
        <v>2548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B03C5-4F16-A011-5E64-F26C04BBF8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2549</v>
      </c>
      <c r="B1" s="837" t="s">
        <v>2550</v>
      </c>
    </row>
    <row customHeight="1" ht="11.25">
      <c r="A2" s="837">
        <v>4213775</v>
      </c>
      <c r="B2" s="837" t="s">
        <v>1237</v>
      </c>
    </row>
    <row customHeight="1" ht="11.25">
      <c r="A3" s="837">
        <v>4213784</v>
      </c>
      <c r="B3" s="837" t="s">
        <v>1271</v>
      </c>
    </row>
    <row customHeight="1" ht="11.25">
      <c r="A4" s="837">
        <v>4213781</v>
      </c>
      <c r="B4" s="837" t="s">
        <v>1264</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1405</v>
      </c>
    </row>
    <row customHeight="1" ht="11.25">
      <c r="A10" s="837">
        <v>4213783</v>
      </c>
      <c r="B10" s="837" t="s">
        <v>1420</v>
      </c>
    </row>
    <row customHeight="1" ht="11.25">
      <c r="A11" s="837">
        <v>4213782</v>
      </c>
      <c r="B11" s="837"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4069E-92DB-1316-816B-8D52625B92D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2549</v>
      </c>
      <c r="B1" s="837" t="s">
        <v>2551</v>
      </c>
    </row>
    <row customHeight="1" ht="11.25">
      <c r="A2" s="837" t="s">
        <v>2552</v>
      </c>
      <c r="B2" s="837" t="s">
        <v>1517</v>
      </c>
    </row>
    <row customHeight="1" ht="11.25">
      <c r="A3" s="837" t="s">
        <v>2553</v>
      </c>
      <c r="B3" s="837" t="s">
        <v>1527</v>
      </c>
    </row>
    <row customHeight="1" ht="11.25">
      <c r="A4" s="837" t="s">
        <v>2554</v>
      </c>
      <c r="B4" s="837" t="s">
        <v>1536</v>
      </c>
    </row>
    <row customHeight="1" ht="11.25">
      <c r="A5" s="837" t="s">
        <v>2555</v>
      </c>
      <c r="B5" s="837" t="s">
        <v>1545</v>
      </c>
    </row>
    <row customHeight="1" ht="11.25">
      <c r="A6" s="837" t="s">
        <v>2556</v>
      </c>
      <c r="B6" s="837" t="s">
        <v>1551</v>
      </c>
    </row>
    <row customHeight="1" ht="11.25">
      <c r="A7" s="837" t="s">
        <v>2557</v>
      </c>
      <c r="B7" s="837" t="s">
        <v>1559</v>
      </c>
    </row>
    <row customHeight="1" ht="11.25">
      <c r="A8" s="837" t="s">
        <v>2558</v>
      </c>
      <c r="B8" s="837" t="s">
        <v>1566</v>
      </c>
    </row>
    <row customHeight="1" ht="11.25">
      <c r="A9" s="837" t="s">
        <v>2559</v>
      </c>
      <c r="B9" s="837" t="s">
        <v>1572</v>
      </c>
    </row>
    <row customHeight="1" ht="11.25">
      <c r="A10" s="837" t="s">
        <v>2560</v>
      </c>
      <c r="B10" s="837" t="s">
        <v>1576</v>
      </c>
    </row>
    <row customHeight="1" ht="11.25">
      <c r="A11" s="837" t="s">
        <v>2561</v>
      </c>
      <c r="B11" s="837" t="s">
        <v>1583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63786-F297-2849-342E-AB6B943444B9}"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2440</v>
      </c>
      <c r="B1" s="375" t="s">
        <v>2441</v>
      </c>
      <c r="C1" s="375" t="s">
        <v>2442</v>
      </c>
      <c r="D1" s="375" t="s">
        <v>2443</v>
      </c>
      <c r="E1" s="0" t="s">
        <v>2444</v>
      </c>
      <c r="F1" s="0" t="s">
        <v>2445</v>
      </c>
      <c r="G1" s="0" t="s">
        <v>2446</v>
      </c>
    </row>
    <row customHeight="1" ht="11.25">
      <c r="A2" s="0" t="s">
        <v>16</v>
      </c>
      <c r="B2" s="0" t="s">
        <v>2447</v>
      </c>
      <c r="C2" s="0" t="s">
        <v>2448</v>
      </c>
      <c r="D2" s="0" t="s">
        <v>2447</v>
      </c>
      <c r="E2" s="0" t="s">
        <v>2448</v>
      </c>
      <c r="F2" s="0" t="s">
        <v>2449</v>
      </c>
      <c r="G2" s="0" t="s">
        <v>111</v>
      </c>
    </row>
    <row customHeight="1" ht="11.25">
      <c r="A3" s="0" t="s">
        <v>16</v>
      </c>
      <c r="B3" s="0" t="s">
        <v>2447</v>
      </c>
      <c r="C3" s="0" t="s">
        <v>2448</v>
      </c>
      <c r="D3" s="0" t="s">
        <v>2450</v>
      </c>
      <c r="E3" s="0" t="s">
        <v>2451</v>
      </c>
      <c r="F3" s="0" t="s">
        <v>2452</v>
      </c>
      <c r="G3" s="0" t="s">
        <v>112</v>
      </c>
    </row>
    <row customHeight="1" ht="11.25">
      <c r="A4" s="0" t="s">
        <v>16</v>
      </c>
      <c r="B4" s="0" t="s">
        <v>2447</v>
      </c>
      <c r="C4" s="0" t="s">
        <v>2448</v>
      </c>
      <c r="D4" s="0" t="s">
        <v>2453</v>
      </c>
      <c r="E4" s="0" t="s">
        <v>2454</v>
      </c>
      <c r="F4" s="0" t="s">
        <v>2452</v>
      </c>
      <c r="G4" s="0" t="s">
        <v>92</v>
      </c>
    </row>
    <row customHeight="1" ht="11.25">
      <c r="A5" s="0" t="s">
        <v>16</v>
      </c>
      <c r="B5" s="0" t="s">
        <v>2447</v>
      </c>
      <c r="C5" s="0" t="s">
        <v>2448</v>
      </c>
      <c r="D5" s="0" t="s">
        <v>2455</v>
      </c>
      <c r="E5" s="0" t="s">
        <v>2456</v>
      </c>
      <c r="F5" s="0" t="s">
        <v>2452</v>
      </c>
      <c r="G5" s="0" t="s">
        <v>93</v>
      </c>
    </row>
    <row customHeight="1" ht="11.25">
      <c r="A6" s="0" t="s">
        <v>16</v>
      </c>
      <c r="B6" s="0" t="s">
        <v>2447</v>
      </c>
      <c r="C6" s="0" t="s">
        <v>2448</v>
      </c>
      <c r="D6" s="0" t="s">
        <v>2457</v>
      </c>
      <c r="E6" s="0" t="s">
        <v>2458</v>
      </c>
      <c r="F6" s="0" t="s">
        <v>2452</v>
      </c>
      <c r="G6" s="0" t="s">
        <v>113</v>
      </c>
    </row>
    <row customHeight="1" ht="11.25">
      <c r="A7" s="0" t="s">
        <v>16</v>
      </c>
      <c r="B7" s="0" t="s">
        <v>2447</v>
      </c>
      <c r="C7" s="0" t="s">
        <v>2448</v>
      </c>
      <c r="D7" s="0" t="s">
        <v>2459</v>
      </c>
      <c r="E7" s="0" t="s">
        <v>2460</v>
      </c>
      <c r="F7" s="0" t="s">
        <v>2452</v>
      </c>
      <c r="G7" s="0" t="s">
        <v>94</v>
      </c>
    </row>
    <row customHeight="1" ht="11.25">
      <c r="A8" s="0" t="s">
        <v>16</v>
      </c>
      <c r="B8" s="0" t="s">
        <v>2447</v>
      </c>
      <c r="C8" s="0" t="s">
        <v>2448</v>
      </c>
      <c r="D8" s="0" t="s">
        <v>2461</v>
      </c>
      <c r="E8" s="0" t="s">
        <v>2462</v>
      </c>
      <c r="F8" s="0" t="s">
        <v>2452</v>
      </c>
      <c r="G8" s="0" t="s">
        <v>95</v>
      </c>
    </row>
    <row customHeight="1" ht="11.25">
      <c r="A9" s="0" t="s">
        <v>16</v>
      </c>
      <c r="B9" s="0" t="s">
        <v>102</v>
      </c>
      <c r="C9" s="0" t="s">
        <v>103</v>
      </c>
      <c r="D9" s="0" t="s">
        <v>102</v>
      </c>
      <c r="E9" s="0" t="s">
        <v>103</v>
      </c>
      <c r="F9" s="0" t="s">
        <v>2463</v>
      </c>
      <c r="G9" s="0" t="s">
        <v>101</v>
      </c>
    </row>
    <row customHeight="1" ht="11.25">
      <c r="A10" s="0" t="s">
        <v>16</v>
      </c>
      <c r="B10" s="0" t="s">
        <v>2464</v>
      </c>
      <c r="C10" s="0" t="s">
        <v>2465</v>
      </c>
      <c r="D10" s="0" t="s">
        <v>2466</v>
      </c>
      <c r="E10" s="0" t="s">
        <v>2467</v>
      </c>
      <c r="F10" s="0" t="s">
        <v>2452</v>
      </c>
      <c r="G10" s="0" t="s">
        <v>149</v>
      </c>
    </row>
    <row customHeight="1" ht="11.25">
      <c r="A11" s="0" t="s">
        <v>16</v>
      </c>
      <c r="B11" s="0" t="s">
        <v>2464</v>
      </c>
      <c r="C11" s="0" t="s">
        <v>2465</v>
      </c>
      <c r="D11" s="0" t="s">
        <v>2468</v>
      </c>
      <c r="E11" s="0" t="s">
        <v>2469</v>
      </c>
      <c r="F11" s="0" t="s">
        <v>2452</v>
      </c>
      <c r="G11" s="0" t="s">
        <v>150</v>
      </c>
    </row>
    <row customHeight="1" ht="11.25">
      <c r="A12" s="0" t="s">
        <v>16</v>
      </c>
      <c r="B12" s="0" t="s">
        <v>2464</v>
      </c>
      <c r="C12" s="0" t="s">
        <v>2465</v>
      </c>
      <c r="D12" s="0" t="s">
        <v>2470</v>
      </c>
      <c r="E12" s="0" t="s">
        <v>2471</v>
      </c>
      <c r="F12" s="0" t="s">
        <v>2452</v>
      </c>
      <c r="G12" s="0" t="s">
        <v>151</v>
      </c>
    </row>
    <row customHeight="1" ht="11.25">
      <c r="A13" s="0" t="s">
        <v>16</v>
      </c>
      <c r="B13" s="0" t="s">
        <v>2464</v>
      </c>
      <c r="C13" s="0" t="s">
        <v>2465</v>
      </c>
      <c r="D13" s="0" t="s">
        <v>2472</v>
      </c>
      <c r="E13" s="0" t="s">
        <v>2473</v>
      </c>
      <c r="F13" s="0" t="s">
        <v>2452</v>
      </c>
      <c r="G13" s="0" t="s">
        <v>152</v>
      </c>
    </row>
    <row customHeight="1" ht="11.25">
      <c r="A14" s="0" t="s">
        <v>16</v>
      </c>
      <c r="B14" s="0" t="s">
        <v>2464</v>
      </c>
      <c r="C14" s="0" t="s">
        <v>2465</v>
      </c>
      <c r="D14" s="0" t="s">
        <v>2464</v>
      </c>
      <c r="E14" s="0" t="s">
        <v>2465</v>
      </c>
      <c r="F14" s="0" t="s">
        <v>2449</v>
      </c>
      <c r="G14" s="0" t="s">
        <v>153</v>
      </c>
    </row>
    <row customHeight="1" ht="11.25">
      <c r="A15" s="0" t="s">
        <v>16</v>
      </c>
      <c r="B15" s="0" t="s">
        <v>2464</v>
      </c>
      <c r="C15" s="0" t="s">
        <v>2465</v>
      </c>
      <c r="D15" s="0" t="s">
        <v>2474</v>
      </c>
      <c r="E15" s="0" t="s">
        <v>2475</v>
      </c>
      <c r="F15" s="0" t="s">
        <v>2452</v>
      </c>
      <c r="G15" s="0" t="s">
        <v>154</v>
      </c>
    </row>
    <row customHeight="1" ht="11.25">
      <c r="A16" s="0" t="s">
        <v>16</v>
      </c>
      <c r="B16" s="0" t="s">
        <v>2476</v>
      </c>
      <c r="C16" s="0" t="s">
        <v>2477</v>
      </c>
      <c r="D16" s="0" t="s">
        <v>2478</v>
      </c>
      <c r="E16" s="0" t="s">
        <v>2479</v>
      </c>
      <c r="F16" s="0" t="s">
        <v>2480</v>
      </c>
      <c r="G16" s="0" t="s">
        <v>1480</v>
      </c>
    </row>
    <row customHeight="1" ht="11.25">
      <c r="A17" s="0" t="s">
        <v>16</v>
      </c>
      <c r="B17" s="0" t="s">
        <v>2476</v>
      </c>
      <c r="C17" s="0" t="s">
        <v>2477</v>
      </c>
      <c r="D17" s="0" t="s">
        <v>2481</v>
      </c>
      <c r="E17" s="0" t="s">
        <v>2482</v>
      </c>
      <c r="F17" s="0" t="s">
        <v>2480</v>
      </c>
      <c r="G17" s="0" t="s">
        <v>1485</v>
      </c>
    </row>
    <row customHeight="1" ht="11.25">
      <c r="A18" s="0" t="s">
        <v>16</v>
      </c>
      <c r="B18" s="0" t="s">
        <v>2476</v>
      </c>
      <c r="C18" s="0" t="s">
        <v>2477</v>
      </c>
      <c r="D18" s="0" t="s">
        <v>2483</v>
      </c>
      <c r="E18" s="0" t="s">
        <v>2484</v>
      </c>
      <c r="F18" s="0" t="s">
        <v>2480</v>
      </c>
      <c r="G18" s="0" t="s">
        <v>1497</v>
      </c>
    </row>
    <row customHeight="1" ht="11.25">
      <c r="A19" s="0" t="s">
        <v>16</v>
      </c>
      <c r="B19" s="0" t="s">
        <v>2476</v>
      </c>
      <c r="C19" s="0" t="s">
        <v>2477</v>
      </c>
      <c r="D19" s="0" t="s">
        <v>2485</v>
      </c>
      <c r="E19" s="0" t="s">
        <v>2486</v>
      </c>
      <c r="F19" s="0" t="s">
        <v>2480</v>
      </c>
      <c r="G19" s="0" t="s">
        <v>1511</v>
      </c>
    </row>
    <row customHeight="1" ht="11.25">
      <c r="A20" s="0" t="s">
        <v>16</v>
      </c>
      <c r="B20" s="0" t="s">
        <v>2476</v>
      </c>
      <c r="C20" s="0" t="s">
        <v>2477</v>
      </c>
      <c r="D20" s="0" t="s">
        <v>2476</v>
      </c>
      <c r="E20" s="0" t="s">
        <v>2477</v>
      </c>
      <c r="F20" s="0" t="s">
        <v>2449</v>
      </c>
      <c r="G20" s="0" t="s">
        <v>1523</v>
      </c>
    </row>
    <row customHeight="1" ht="11.25">
      <c r="A21" s="0" t="s">
        <v>16</v>
      </c>
      <c r="B21" s="0" t="s">
        <v>2476</v>
      </c>
      <c r="C21" s="0" t="s">
        <v>2477</v>
      </c>
      <c r="D21" s="0" t="s">
        <v>2487</v>
      </c>
      <c r="E21" s="0" t="s">
        <v>2488</v>
      </c>
      <c r="F21" s="0" t="s">
        <v>2489</v>
      </c>
      <c r="G21" s="0" t="s">
        <v>1532</v>
      </c>
    </row>
    <row customHeight="1" ht="11.25">
      <c r="A22" s="0" t="s">
        <v>16</v>
      </c>
      <c r="B22" s="0" t="s">
        <v>2476</v>
      </c>
      <c r="C22" s="0" t="s">
        <v>2477</v>
      </c>
      <c r="D22" s="0" t="s">
        <v>2490</v>
      </c>
      <c r="E22" s="0" t="s">
        <v>2491</v>
      </c>
      <c r="F22" s="0" t="s">
        <v>2452</v>
      </c>
      <c r="G22" s="0" t="s">
        <v>1548</v>
      </c>
    </row>
    <row customHeight="1" ht="11.25">
      <c r="A23" s="0" t="s">
        <v>16</v>
      </c>
      <c r="B23" s="0" t="s">
        <v>2476</v>
      </c>
      <c r="C23" s="0" t="s">
        <v>2477</v>
      </c>
      <c r="D23" s="0" t="s">
        <v>2492</v>
      </c>
      <c r="E23" s="0" t="s">
        <v>2493</v>
      </c>
      <c r="F23" s="0" t="s">
        <v>2480</v>
      </c>
      <c r="G23" s="0" t="s">
        <v>1555</v>
      </c>
    </row>
    <row customHeight="1" ht="11.25">
      <c r="A24" s="0" t="s">
        <v>16</v>
      </c>
      <c r="B24" s="0" t="s">
        <v>2494</v>
      </c>
      <c r="C24" s="0" t="s">
        <v>2495</v>
      </c>
      <c r="D24" s="0" t="s">
        <v>2496</v>
      </c>
      <c r="E24" s="0" t="s">
        <v>2497</v>
      </c>
      <c r="F24" s="0" t="s">
        <v>2452</v>
      </c>
      <c r="G24" s="0" t="s">
        <v>1563</v>
      </c>
    </row>
    <row customHeight="1" ht="11.25">
      <c r="A25" s="0" t="s">
        <v>16</v>
      </c>
      <c r="B25" s="0" t="s">
        <v>2494</v>
      </c>
      <c r="C25" s="0" t="s">
        <v>2495</v>
      </c>
      <c r="D25" s="0" t="s">
        <v>2498</v>
      </c>
      <c r="E25" s="0" t="s">
        <v>2499</v>
      </c>
      <c r="F25" s="0" t="s">
        <v>2452</v>
      </c>
      <c r="G25" s="0" t="s">
        <v>1570</v>
      </c>
    </row>
    <row customHeight="1" ht="11.25">
      <c r="A26" s="0" t="s">
        <v>16</v>
      </c>
      <c r="B26" s="0" t="s">
        <v>2494</v>
      </c>
      <c r="C26" s="0" t="s">
        <v>2495</v>
      </c>
      <c r="D26" s="0" t="s">
        <v>2494</v>
      </c>
      <c r="E26" s="0" t="s">
        <v>2495</v>
      </c>
      <c r="F26" s="0" t="s">
        <v>2449</v>
      </c>
      <c r="G26" s="0" t="s">
        <v>1574</v>
      </c>
    </row>
    <row customHeight="1" ht="11.25">
      <c r="A27" s="0" t="s">
        <v>16</v>
      </c>
      <c r="B27" s="0" t="s">
        <v>2494</v>
      </c>
      <c r="C27" s="0" t="s">
        <v>2495</v>
      </c>
      <c r="D27" s="0" t="s">
        <v>2500</v>
      </c>
      <c r="E27" s="0" t="s">
        <v>2501</v>
      </c>
      <c r="F27" s="0" t="s">
        <v>2452</v>
      </c>
      <c r="G27" s="0" t="s">
        <v>1579</v>
      </c>
    </row>
    <row customHeight="1" ht="11.25">
      <c r="A28" s="0" t="s">
        <v>16</v>
      </c>
      <c r="B28" s="0" t="s">
        <v>2502</v>
      </c>
      <c r="C28" s="0" t="s">
        <v>2503</v>
      </c>
      <c r="D28" s="0" t="s">
        <v>2504</v>
      </c>
      <c r="E28" s="0" t="s">
        <v>2505</v>
      </c>
      <c r="F28" s="0" t="s">
        <v>2480</v>
      </c>
      <c r="G28" s="0" t="s">
        <v>1587</v>
      </c>
    </row>
    <row customHeight="1" ht="11.25">
      <c r="A29" s="0" t="s">
        <v>16</v>
      </c>
      <c r="B29" s="0" t="s">
        <v>2502</v>
      </c>
      <c r="C29" s="0" t="s">
        <v>2503</v>
      </c>
      <c r="D29" s="0" t="s">
        <v>2506</v>
      </c>
      <c r="E29" s="0" t="s">
        <v>2507</v>
      </c>
      <c r="F29" s="0" t="s">
        <v>2452</v>
      </c>
      <c r="G29" s="0" t="s">
        <v>1589</v>
      </c>
    </row>
    <row customHeight="1" ht="11.25">
      <c r="A30" s="0" t="s">
        <v>16</v>
      </c>
      <c r="B30" s="0" t="s">
        <v>2502</v>
      </c>
      <c r="C30" s="0" t="s">
        <v>2503</v>
      </c>
      <c r="D30" s="0" t="s">
        <v>2508</v>
      </c>
      <c r="E30" s="0" t="s">
        <v>2509</v>
      </c>
      <c r="F30" s="0" t="s">
        <v>2452</v>
      </c>
      <c r="G30" s="0" t="s">
        <v>1592</v>
      </c>
    </row>
    <row customHeight="1" ht="11.25">
      <c r="A31" s="0" t="s">
        <v>16</v>
      </c>
      <c r="B31" s="0" t="s">
        <v>2502</v>
      </c>
      <c r="C31" s="0" t="s">
        <v>2503</v>
      </c>
      <c r="D31" s="0" t="s">
        <v>2510</v>
      </c>
      <c r="E31" s="0" t="s">
        <v>2511</v>
      </c>
      <c r="F31" s="0" t="s">
        <v>2480</v>
      </c>
      <c r="G31" s="0" t="s">
        <v>1598</v>
      </c>
    </row>
    <row customHeight="1" ht="11.25">
      <c r="A32" s="0" t="s">
        <v>16</v>
      </c>
      <c r="B32" s="0" t="s">
        <v>2502</v>
      </c>
      <c r="C32" s="0" t="s">
        <v>2503</v>
      </c>
      <c r="D32" s="0" t="s">
        <v>2512</v>
      </c>
      <c r="E32" s="0" t="s">
        <v>2513</v>
      </c>
      <c r="F32" s="0" t="s">
        <v>2480</v>
      </c>
      <c r="G32" s="0" t="s">
        <v>1600</v>
      </c>
    </row>
    <row customHeight="1" ht="11.25">
      <c r="A33" s="0" t="s">
        <v>16</v>
      </c>
      <c r="B33" s="0" t="s">
        <v>2502</v>
      </c>
      <c r="C33" s="0" t="s">
        <v>2503</v>
      </c>
      <c r="D33" s="0" t="s">
        <v>2502</v>
      </c>
      <c r="E33" s="0" t="s">
        <v>2503</v>
      </c>
      <c r="F33" s="0" t="s">
        <v>2449</v>
      </c>
      <c r="G33" s="0" t="s">
        <v>1602</v>
      </c>
    </row>
    <row customHeight="1" ht="11.25">
      <c r="A34" s="0" t="s">
        <v>16</v>
      </c>
      <c r="B34" s="0" t="s">
        <v>2502</v>
      </c>
      <c r="C34" s="0" t="s">
        <v>2503</v>
      </c>
      <c r="D34" s="0" t="s">
        <v>2514</v>
      </c>
      <c r="E34" s="0" t="s">
        <v>2515</v>
      </c>
      <c r="F34" s="0" t="s">
        <v>2480</v>
      </c>
      <c r="G34" s="0" t="s">
        <v>1604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C0496-7B91-601F-8A0F-AA412B95989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2562</v>
      </c>
      <c r="B1" s="837" t="s">
        <v>2563</v>
      </c>
      <c r="C1" s="837" t="s">
        <v>1182</v>
      </c>
    </row>
    <row customHeight="1" ht="11.25">
      <c r="A2" s="837">
        <v>4189678</v>
      </c>
      <c r="B2" s="837" t="s">
        <v>2564</v>
      </c>
      <c r="C2" s="837" t="s">
        <v>2565</v>
      </c>
    </row>
    <row customHeight="1" ht="11.25">
      <c r="A3" s="837">
        <v>4190415</v>
      </c>
      <c r="B3" s="837" t="s">
        <v>2566</v>
      </c>
      <c r="C3" s="837" t="s">
        <v>2565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87406-001E-2052-59DC-A9951CB4252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2567</v>
      </c>
      <c r="B1" s="165" t="s">
        <v>2568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E8FEF-43FB-4FCE-89DF-B823E5ED5E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2569</v>
      </c>
      <c r="B1" s="0" t="b">
        <v>1</v>
      </c>
    </row>
    <row customHeight="1" ht="11.25">
      <c r="A2" s="0" t="s">
        <v>2570</v>
      </c>
      <c r="B2" s="0" t="b">
        <v>0</v>
      </c>
    </row>
    <row customHeight="1" ht="11.25">
      <c r="A3" s="0" t="s">
        <v>2571</v>
      </c>
      <c r="B3" s="0" t="b">
        <v>1</v>
      </c>
    </row>
    <row customHeight="1" ht="11.25">
      <c r="A4" s="0" t="s">
        <v>2572</v>
      </c>
      <c r="B4" s="0" t="b">
        <v>0</v>
      </c>
    </row>
    <row customHeight="1" ht="11.25">
      <c r="A5" s="0" t="s">
        <v>2573</v>
      </c>
      <c r="B5" s="0" t="b">
        <v>0</v>
      </c>
    </row>
    <row customHeight="1" ht="11.25">
      <c r="A6" s="0" t="s">
        <v>2574</v>
      </c>
      <c r="B6" s="0" t="b">
        <v>0</v>
      </c>
    </row>
    <row customHeight="1" ht="11.25">
      <c r="A7" s="0" t="s">
        <v>2575</v>
      </c>
      <c r="B7" s="0" t="b">
        <v>0</v>
      </c>
    </row>
    <row customHeight="1" ht="11.25">
      <c r="A8" s="0" t="s">
        <v>2576</v>
      </c>
      <c r="B8" s="0" t="b">
        <v>0</v>
      </c>
    </row>
    <row customHeight="1" ht="11.25">
      <c r="A9" s="0" t="s">
        <v>2577</v>
      </c>
      <c r="B9" s="0" t="b">
        <v>1</v>
      </c>
    </row>
    <row customHeight="1" ht="11.25">
      <c r="A10" s="0" t="s">
        <v>2578</v>
      </c>
      <c r="B10" s="0" t="b">
        <v>0</v>
      </c>
    </row>
    <row customHeight="1" ht="11.25">
      <c r="A11" s="0" t="s">
        <v>2579</v>
      </c>
      <c r="B11" s="0" t="b">
        <v>0</v>
      </c>
    </row>
    <row customHeight="1" ht="11.25">
      <c r="A12" s="0" t="s">
        <v>2580</v>
      </c>
      <c r="B12" s="0" t="b">
        <v>0</v>
      </c>
    </row>
    <row customHeight="1" ht="11.25">
      <c r="A13" s="0" t="s">
        <v>2581</v>
      </c>
      <c r="B13" s="0" t="b">
        <v>0</v>
      </c>
    </row>
    <row customHeight="1" ht="11.25">
      <c r="A14" s="0" t="s">
        <v>2582</v>
      </c>
      <c r="B14" s="0" t="b">
        <v>0</v>
      </c>
    </row>
    <row customHeight="1" ht="11.25">
      <c r="A15" s="0" t="s">
        <v>2583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CA674-FB02-102C-6F47-6A9617EB24D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A3D68-72D9-7538-C38E-403DC4FADBE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2584</v>
      </c>
      <c r="B1" s="69" t="s">
        <v>2585</v>
      </c>
    </row>
    <row customHeight="1" ht="11.25">
      <c r="A2" s="66" t="s">
        <v>2586</v>
      </c>
      <c r="B2" s="66" t="s">
        <v>2587</v>
      </c>
    </row>
    <row customHeight="1" ht="11.25">
      <c r="A3" s="66" t="s">
        <v>2588</v>
      </c>
      <c r="B3" s="66" t="s">
        <v>2589</v>
      </c>
    </row>
    <row customHeight="1" ht="11.25">
      <c r="A4" s="66" t="s">
        <v>2590</v>
      </c>
      <c r="B4" s="66" t="s">
        <v>2591</v>
      </c>
    </row>
    <row customHeight="1" ht="11.25">
      <c r="A5" s="66" t="s">
        <v>2592</v>
      </c>
      <c r="B5" s="66" t="s">
        <v>2593</v>
      </c>
    </row>
    <row customHeight="1" ht="11.25">
      <c r="A6" s="66" t="s">
        <v>2594</v>
      </c>
      <c r="B6" s="66" t="s">
        <v>2595</v>
      </c>
    </row>
    <row customHeight="1" ht="11.25">
      <c r="A7" s="66" t="s">
        <v>2596</v>
      </c>
      <c r="B7" s="66" t="s">
        <v>2597</v>
      </c>
    </row>
    <row customHeight="1" ht="11.25">
      <c r="A8" s="66" t="s">
        <v>2598</v>
      </c>
      <c r="B8" s="66" t="s">
        <v>2599</v>
      </c>
    </row>
    <row customHeight="1" ht="11.25">
      <c r="A9" s="66" t="s">
        <v>2600</v>
      </c>
      <c r="B9" s="66" t="s">
        <v>2601</v>
      </c>
    </row>
    <row customHeight="1" ht="11.25">
      <c r="A10" s="66" t="s">
        <v>2602</v>
      </c>
      <c r="B10" s="66" t="s">
        <v>2603</v>
      </c>
    </row>
    <row customHeight="1" ht="11.25">
      <c r="A11" s="66" t="s">
        <v>2604</v>
      </c>
      <c r="B11" s="66" t="s">
        <v>2605</v>
      </c>
    </row>
    <row customHeight="1" ht="11.25">
      <c r="A12" s="66" t="s">
        <v>2606</v>
      </c>
      <c r="B12" s="66" t="s">
        <v>2607</v>
      </c>
    </row>
    <row customHeight="1" ht="11.25">
      <c r="A13" s="66" t="s">
        <v>2608</v>
      </c>
      <c r="B13" s="66" t="s">
        <v>2609</v>
      </c>
    </row>
    <row customHeight="1" ht="11.25">
      <c r="A14" s="66" t="s">
        <v>2610</v>
      </c>
      <c r="B14" s="66" t="s">
        <v>2611</v>
      </c>
    </row>
    <row customHeight="1" ht="11.25">
      <c r="A15" s="66" t="s">
        <v>2612</v>
      </c>
      <c r="B15" s="66" t="s">
        <v>2613</v>
      </c>
    </row>
    <row customHeight="1" ht="11.25">
      <c r="A16" s="66" t="s">
        <v>2614</v>
      </c>
      <c r="B16" s="66" t="s">
        <v>2615</v>
      </c>
    </row>
    <row customHeight="1" ht="11.25">
      <c r="A17" s="66" t="s">
        <v>2616</v>
      </c>
      <c r="B17" s="66" t="s">
        <v>2617</v>
      </c>
    </row>
    <row customHeight="1" ht="11.25">
      <c r="A18" s="66" t="s">
        <v>2618</v>
      </c>
      <c r="B18" s="66" t="s">
        <v>2619</v>
      </c>
    </row>
    <row customHeight="1" ht="11.25">
      <c r="A19" s="66" t="s">
        <v>2620</v>
      </c>
      <c r="B19" s="66" t="s">
        <v>2621</v>
      </c>
    </row>
    <row customHeight="1" ht="11.25">
      <c r="A20" s="66" t="s">
        <v>2622</v>
      </c>
      <c r="B20" s="66" t="s">
        <v>2623</v>
      </c>
    </row>
    <row customHeight="1" ht="11.25">
      <c r="A21" s="66" t="s">
        <v>2624</v>
      </c>
      <c r="B21" s="66" t="s">
        <v>2625</v>
      </c>
    </row>
    <row customHeight="1" ht="11.25">
      <c r="A22" s="66" t="s">
        <v>2626</v>
      </c>
      <c r="B22" s="66" t="s">
        <v>2627</v>
      </c>
    </row>
    <row customHeight="1" ht="11.25">
      <c r="A23" s="66" t="s">
        <v>2628</v>
      </c>
      <c r="B23" s="66" t="s">
        <v>2629</v>
      </c>
    </row>
    <row customHeight="1" ht="11.25">
      <c r="A24" s="66" t="s">
        <v>2630</v>
      </c>
      <c r="B24" s="66" t="s">
        <v>2631</v>
      </c>
    </row>
    <row customHeight="1" ht="11.25">
      <c r="A25" s="66" t="s">
        <v>2632</v>
      </c>
      <c r="B25" s="66" t="s">
        <v>2633</v>
      </c>
    </row>
    <row customHeight="1" ht="11.25">
      <c r="A26" s="66" t="s">
        <v>2634</v>
      </c>
      <c r="B26" s="66" t="s">
        <v>2635</v>
      </c>
    </row>
    <row customHeight="1" ht="11.25">
      <c r="A27" s="66" t="s">
        <v>2636</v>
      </c>
      <c r="B27" s="66" t="s">
        <v>2637</v>
      </c>
    </row>
    <row customHeight="1" ht="11.25">
      <c r="A28" s="66" t="s">
        <v>2638</v>
      </c>
      <c r="B28" s="66" t="s">
        <v>2639</v>
      </c>
    </row>
    <row customHeight="1" ht="11.25">
      <c r="A29" s="66" t="s">
        <v>2640</v>
      </c>
      <c r="B29" s="66" t="s">
        <v>2641</v>
      </c>
    </row>
    <row customHeight="1" ht="11.25">
      <c r="A30" s="66" t="s">
        <v>2642</v>
      </c>
      <c r="B30" s="66" t="s">
        <v>2643</v>
      </c>
    </row>
    <row customHeight="1" ht="11.25">
      <c r="A31" s="66" t="s">
        <v>2644</v>
      </c>
      <c r="B31" s="66" t="s">
        <v>2645</v>
      </c>
    </row>
    <row customHeight="1" ht="11.25">
      <c r="A32" s="66" t="s">
        <v>2646</v>
      </c>
      <c r="B32" s="66" t="s">
        <v>2647</v>
      </c>
    </row>
    <row customHeight="1" ht="11.25">
      <c r="A33" s="66" t="s">
        <v>2648</v>
      </c>
      <c r="B33" s="66" t="s">
        <v>2649</v>
      </c>
    </row>
    <row customHeight="1" ht="11.25">
      <c r="A34" s="66" t="s">
        <v>2650</v>
      </c>
      <c r="B34" s="66" t="s">
        <v>2651</v>
      </c>
    </row>
    <row customHeight="1" ht="11.25">
      <c r="A35" s="66" t="s">
        <v>2652</v>
      </c>
      <c r="B35" s="66" t="s">
        <v>2653</v>
      </c>
    </row>
    <row customHeight="1" ht="11.25">
      <c r="A36" s="66" t="s">
        <v>2654</v>
      </c>
      <c r="B36" s="66" t="s">
        <v>2655</v>
      </c>
    </row>
    <row customHeight="1" ht="11.25">
      <c r="A37" s="66" t="s">
        <v>2656</v>
      </c>
      <c r="B37" s="66" t="s">
        <v>2657</v>
      </c>
    </row>
    <row customHeight="1" ht="11.25">
      <c r="A38" s="66" t="s">
        <v>2658</v>
      </c>
      <c r="B38" s="66" t="s">
        <v>2659</v>
      </c>
    </row>
    <row customHeight="1" ht="11.25">
      <c r="A39" s="66" t="s">
        <v>2660</v>
      </c>
      <c r="B39" s="66" t="s">
        <v>2661</v>
      </c>
    </row>
    <row customHeight="1" ht="11.25">
      <c r="A40" s="66" t="s">
        <v>2662</v>
      </c>
      <c r="B40" s="66" t="s">
        <v>2663</v>
      </c>
    </row>
    <row customHeight="1" ht="11.25">
      <c r="A41" s="66" t="s">
        <v>2664</v>
      </c>
      <c r="B41" s="66" t="s">
        <v>2665</v>
      </c>
    </row>
    <row customHeight="1" ht="11.25">
      <c r="A42" s="66" t="s">
        <v>2666</v>
      </c>
      <c r="B42" s="66" t="s">
        <v>2667</v>
      </c>
    </row>
    <row customHeight="1" ht="11.25">
      <c r="A43" s="66" t="s">
        <v>2668</v>
      </c>
      <c r="B43" s="66" t="s">
        <v>2669</v>
      </c>
    </row>
    <row customHeight="1" ht="11.25">
      <c r="A44" s="66" t="s">
        <v>2670</v>
      </c>
      <c r="B44" s="66" t="s">
        <v>2671</v>
      </c>
    </row>
    <row customHeight="1" ht="11.25">
      <c r="A45" s="66" t="s">
        <v>2672</v>
      </c>
      <c r="B45" s="66" t="s">
        <v>2673</v>
      </c>
    </row>
    <row customHeight="1" ht="11.25">
      <c r="A46" s="66" t="s">
        <v>2674</v>
      </c>
      <c r="B46" s="66" t="s">
        <v>2675</v>
      </c>
    </row>
    <row customHeight="1" ht="11.25">
      <c r="A47" s="66" t="s">
        <v>2676</v>
      </c>
      <c r="B47" s="66" t="s">
        <v>2677</v>
      </c>
    </row>
    <row customHeight="1" ht="11.25">
      <c r="A48" s="66" t="s">
        <v>2678</v>
      </c>
      <c r="B48" s="66" t="s">
        <v>2679</v>
      </c>
    </row>
    <row customHeight="1" ht="11.25">
      <c r="A49" s="66" t="s">
        <v>2680</v>
      </c>
      <c r="B49" s="66" t="s">
        <v>2681</v>
      </c>
    </row>
    <row customHeight="1" ht="11.25">
      <c r="A50" s="66" t="s">
        <v>2682</v>
      </c>
      <c r="B50" s="66" t="s">
        <v>2683</v>
      </c>
    </row>
    <row customHeight="1" ht="11.25">
      <c r="A51" s="66" t="s">
        <v>2684</v>
      </c>
      <c r="B51" s="66" t="s">
        <v>2685</v>
      </c>
    </row>
    <row customHeight="1" ht="11.25">
      <c r="A52" s="66" t="s">
        <v>2686</v>
      </c>
      <c r="B52" s="66" t="s">
        <v>2687</v>
      </c>
    </row>
    <row customHeight="1" ht="11.25">
      <c r="A53" s="66" t="s">
        <v>2688</v>
      </c>
      <c r="B53" s="66" t="s">
        <v>2689</v>
      </c>
    </row>
    <row customHeight="1" ht="11.25">
      <c r="A54" s="66" t="s">
        <v>2690</v>
      </c>
      <c r="B54" s="66" t="s">
        <v>2691</v>
      </c>
    </row>
    <row customHeight="1" ht="11.25">
      <c r="A55" s="66" t="s">
        <v>2692</v>
      </c>
      <c r="B55" s="66" t="s">
        <v>2693</v>
      </c>
    </row>
    <row customHeight="1" ht="11.25">
      <c r="A56" s="66" t="s">
        <v>2694</v>
      </c>
      <c r="B56" s="66" t="s">
        <v>2695</v>
      </c>
    </row>
    <row customHeight="1" ht="11.25">
      <c r="A57" s="66" t="s">
        <v>2696</v>
      </c>
      <c r="B57" s="66" t="s">
        <v>2697</v>
      </c>
    </row>
    <row customHeight="1" ht="11.25">
      <c r="A58" s="66" t="s">
        <v>2698</v>
      </c>
      <c r="B58" s="66" t="s">
        <v>2699</v>
      </c>
    </row>
    <row customHeight="1" ht="11.25">
      <c r="A59" s="66" t="s">
        <v>2700</v>
      </c>
      <c r="B59" s="66" t="s">
        <v>2701</v>
      </c>
    </row>
    <row customHeight="1" ht="11.25">
      <c r="A60" s="66" t="s">
        <v>2702</v>
      </c>
      <c r="B60" s="66" t="s">
        <v>2703</v>
      </c>
    </row>
    <row customHeight="1" ht="11.25">
      <c r="A61" s="66"/>
      <c r="B61" s="66" t="s">
        <v>2704</v>
      </c>
    </row>
    <row customHeight="1" ht="11.25">
      <c r="A62" s="66"/>
      <c r="B62" s="66" t="s">
        <v>2705</v>
      </c>
    </row>
    <row customHeight="1" ht="11.25">
      <c r="A63" s="66"/>
      <c r="B63" s="66" t="s">
        <v>2706</v>
      </c>
    </row>
    <row customHeight="1" ht="11.25">
      <c r="A64" s="66"/>
      <c r="B64" s="66" t="s">
        <v>2707</v>
      </c>
    </row>
    <row customHeight="1" ht="11.25">
      <c r="A65" s="66"/>
      <c r="B65" s="66" t="s">
        <v>2708</v>
      </c>
    </row>
    <row customHeight="1" ht="11.25">
      <c r="A66" s="66"/>
      <c r="B66" s="66" t="s">
        <v>2709</v>
      </c>
    </row>
    <row customHeight="1" ht="11.25">
      <c r="A67" s="66"/>
      <c r="B67" s="66" t="s">
        <v>2710</v>
      </c>
    </row>
    <row customHeight="1" ht="11.25">
      <c r="A68" s="66"/>
      <c r="B68" s="66" t="s">
        <v>2711</v>
      </c>
    </row>
    <row customHeight="1" ht="11.25">
      <c r="A69" s="66"/>
      <c r="B69" s="66" t="s">
        <v>2712</v>
      </c>
    </row>
    <row customHeight="1" ht="11.25">
      <c r="A70" s="66"/>
      <c r="B70" s="66" t="s">
        <v>2713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D649D-ABDE-D85C-A22E-80B48DFD4AC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2714</v>
      </c>
    </row>
    <row customHeight="1" ht="90">
      <c r="B2" s="96" t="s">
        <v>2715</v>
      </c>
    </row>
    <row customHeight="1" ht="67.5">
      <c r="B3" s="96" t="s">
        <v>2716</v>
      </c>
    </row>
    <row customHeight="1" ht="33.75">
      <c r="B4" s="96" t="s">
        <v>2717</v>
      </c>
    </row>
    <row customHeight="1" ht="11.25">
      <c r="B5" s="96" t="s">
        <v>2718</v>
      </c>
    </row>
    <row customHeight="1" ht="22.5">
      <c r="B6" s="96" t="s">
        <v>2719</v>
      </c>
    </row>
    <row customHeight="1" ht="22.5">
      <c r="B7" s="96" t="s">
        <v>2720</v>
      </c>
    </row>
    <row customHeight="1" ht="22.5">
      <c r="B8" s="96" t="s">
        <v>2721</v>
      </c>
    </row>
    <row customHeight="1" ht="22.5">
      <c r="B9" s="96" t="s">
        <v>2722</v>
      </c>
    </row>
    <row customHeight="1" ht="56.25">
      <c r="B10" s="96" t="s">
        <v>2723</v>
      </c>
    </row>
    <row customHeight="1" ht="12.75">
      <c r="B11" s="161" t="s">
        <v>2724</v>
      </c>
    </row>
    <row customHeight="1" ht="11.25">
      <c r="B12" s="95" t="s">
        <v>2725</v>
      </c>
    </row>
    <row customHeight="1" ht="22.5">
      <c r="B13" s="96" t="s">
        <v>2726</v>
      </c>
    </row>
    <row customHeight="1" ht="67.5">
      <c r="B14" s="96" t="s">
        <v>2727</v>
      </c>
    </row>
    <row customHeight="1" ht="22.5">
      <c r="B15" s="96" t="s">
        <v>2728</v>
      </c>
    </row>
    <row customHeight="1" ht="11.25">
      <c r="B16" s="95" t="s">
        <v>2729</v>
      </c>
      <c r="D16" s="102"/>
    </row>
    <row customHeight="1" ht="33.75">
      <c r="B17" s="96" t="s">
        <v>2730</v>
      </c>
    </row>
    <row customHeight="1" ht="33.75">
      <c r="B18" s="96" t="s">
        <v>2731</v>
      </c>
    </row>
    <row customHeight="1" ht="11.25">
      <c r="B19" s="96" t="s">
        <v>2732</v>
      </c>
    </row>
    <row customHeight="1" ht="33.75">
      <c r="B20" s="96" t="s">
        <v>2733</v>
      </c>
    </row>
    <row customHeight="1" ht="11.25">
      <c r="B21" s="95" t="s">
        <v>2734</v>
      </c>
    </row>
    <row customHeight="1" ht="11.25">
      <c r="B22" s="96" t="s">
        <v>2735</v>
      </c>
    </row>
    <row r="24" customHeight="1" ht="22.5">
      <c r="B24" s="163" t="s">
        <v>2736</v>
      </c>
    </row>
    <row r="26" customHeight="1" ht="11.25">
      <c r="B26" s="95" t="s">
        <v>2737</v>
      </c>
    </row>
    <row customHeight="1" ht="22.5">
      <c r="B27" s="162" t="s">
        <v>402</v>
      </c>
    </row>
    <row customHeight="1" ht="56.25">
      <c r="B28" s="162" t="s">
        <v>2738</v>
      </c>
    </row>
    <row customHeight="1" ht="11.25">
      <c r="B29" s="212" t="s">
        <v>2739</v>
      </c>
    </row>
    <row customHeight="1" ht="22.5">
      <c r="B30" s="162" t="s">
        <v>2740</v>
      </c>
    </row>
    <row r="32" customHeight="1" ht="11.25">
      <c r="A32" s="190"/>
      <c r="B32" s="191" t="s">
        <v>2741</v>
      </c>
    </row>
    <row customHeight="1" ht="14.25">
      <c r="A33" s="192">
        <v>1</v>
      </c>
      <c r="B33" s="193" t="s">
        <v>2742</v>
      </c>
    </row>
    <row customHeight="1" ht="14.25">
      <c r="A34" s="192">
        <v>2</v>
      </c>
      <c r="B34" s="193" t="s">
        <v>2743</v>
      </c>
    </row>
    <row customHeight="1" ht="11.25">
      <c r="B35" s="191" t="s">
        <v>2744</v>
      </c>
    </row>
    <row customHeight="1" ht="11.25">
      <c r="B36" s="193" t="s">
        <v>2745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C4734-E6F3-8666-BCE4-B228C3E8E6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111</v>
      </c>
      <c r="E2" s="2237"/>
      <c r="F2" s="1627"/>
      <c r="G2" s="1622" t="s">
        <v>111</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АО "ДГК" СП "Биробиджанская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90</v>
      </c>
      <c r="E11" s="2225" t="s">
        <v>107</v>
      </c>
      <c r="F11" s="2194" t="s">
        <v>90</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