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СП ХТЭЦ2\Производственно-технический отдел\-=Обмен=-\Приказ №1\Раскрытие газ\2023\"/>
    </mc:Choice>
  </mc:AlternateContent>
  <bookViews>
    <workbookView xWindow="0" yWindow="0" windowWidth="27990" windowHeight="9840" firstSheet="1" activeTab="1"/>
  </bookViews>
  <sheets>
    <sheet name="стр.1" sheetId="2" state="hidden" r:id="rId1"/>
    <sheet name="стр.2" sheetId="3" r:id="rId2"/>
    <sheet name="стр.3" sheetId="4" state="hidden" r:id="rId3"/>
    <sheet name="стр.4" sheetId="5" state="hidden" r:id="rId4"/>
    <sheet name="стр.5" sheetId="6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 calcOnSave="0"/>
</workbook>
</file>

<file path=xl/calcChain.xml><?xml version="1.0" encoding="utf-8"?>
<calcChain xmlns="http://schemas.openxmlformats.org/spreadsheetml/2006/main">
  <c r="EL18" i="2" l="1"/>
  <c r="DR18" i="2" l="1"/>
  <c r="DR14" i="3" l="1"/>
  <c r="CD8" i="6" l="1"/>
  <c r="BO14" i="5"/>
  <c r="CT14" i="5" s="1"/>
  <c r="CJ14" i="3"/>
  <c r="AN8" i="6"/>
  <c r="BI8" i="6" l="1"/>
  <c r="DZ14" i="5"/>
  <c r="EL14" i="3"/>
  <c r="DA14" i="3"/>
  <c r="DB8" i="6"/>
  <c r="K16" i="4"/>
  <c r="Z16" i="4" l="1"/>
  <c r="A9" i="5"/>
  <c r="CN7" i="5"/>
  <c r="BR7" i="5"/>
  <c r="CI5" i="5"/>
  <c r="A9" i="4"/>
  <c r="DE7" i="4"/>
  <c r="CI7" i="4"/>
  <c r="CI5" i="4"/>
  <c r="AN14" i="3"/>
  <c r="W14" i="3"/>
  <c r="F14" i="3"/>
  <c r="A9" i="3"/>
  <c r="CV7" i="3"/>
  <c r="BZ7" i="3"/>
  <c r="CI5" i="3"/>
</calcChain>
</file>

<file path=xl/sharedStrings.xml><?xml version="1.0" encoding="utf-8"?>
<sst xmlns="http://schemas.openxmlformats.org/spreadsheetml/2006/main" count="135" uniqueCount="75">
  <si>
    <t>к приказу ФАС России</t>
  </si>
  <si>
    <t>от 18.01.2019 № 38/19</t>
  </si>
  <si>
    <t>Форма 1</t>
  </si>
  <si>
    <t>(наименование субъекта естественной монополии)</t>
  </si>
  <si>
    <t>Приложение № 4</t>
  </si>
  <si>
    <t>№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</si>
  <si>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</si>
  <si>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</si>
  <si>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</si>
  <si>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</si>
  <si>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Наименование 
зоны входа</t>
  </si>
  <si>
    <t>Информация о наличии (отсутствии) технической возможности доступа к регулируемым услугам</t>
  </si>
  <si>
    <t>(месяц)</t>
  </si>
  <si>
    <t xml:space="preserve"> года</t>
  </si>
  <si>
    <t xml:space="preserve">в зонах входа на (за) </t>
  </si>
  <si>
    <t>(период)</t>
  </si>
  <si>
    <t xml:space="preserve">по транспортировке газа по магистральным газопроводам 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</si>
  <si>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</si>
  <si>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АО "Дальневосточная генерирующая компания"</t>
  </si>
  <si>
    <t>23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</si>
  <si>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</si>
  <si>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</si>
  <si>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</si>
  <si>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</si>
  <si>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</si>
  <si>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</si>
  <si>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</si>
  <si>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</si>
  <si>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</si>
  <si>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</si>
  <si>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</si>
  <si>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</si>
  <si>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</si>
  <si>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</si>
  <si>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</t>
  </si>
  <si>
    <t>Лимитирующий участок</t>
  </si>
  <si>
    <t>1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</si>
  <si>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</si>
  <si>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</si>
  <si>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</si>
  <si>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</si>
  <si>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</si>
  <si>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</si>
  <si>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</si>
  <si>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</si>
  <si>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</si>
  <si>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</si>
  <si>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</si>
  <si>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</si>
  <si>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</si>
  <si>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Срок мероприятий по увеличению пропускной способности</t>
  </si>
  <si>
    <t>Параметры увеличения</t>
  </si>
  <si>
    <t>Газопровод-отвод к предприятию ОАО «СК «Агроэнерго»</t>
  </si>
  <si>
    <t>ООО «СКИФАГРО-ДВ»</t>
  </si>
  <si>
    <t>Хабаровский край</t>
  </si>
  <si>
    <t>АГРС-5</t>
  </si>
  <si>
    <t>-</t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</si>
  <si>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</si>
  <si>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</si>
  <si>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11000 нм3/ч</t>
  </si>
  <si>
    <t xml:space="preserve">11000 нм3/ч, </t>
  </si>
  <si>
    <t>Проектная мощность (производительность) газораспределительной станции, тыс.м3/час</t>
  </si>
  <si>
    <t>Суммарный объем газа по действующим техническим условиям на подключение, тыс.м3/час</t>
  </si>
  <si>
    <t>Загрузка газораспределительной станции тыс.м3/час</t>
  </si>
  <si>
    <t>Наличие (дефицит) пропускной способности тыс.м3/час</t>
  </si>
  <si>
    <t>Величина свободной мощности млн. м3</t>
  </si>
  <si>
    <t>Свободная мощность магистрального трубопровода в точке выхода млн. м3</t>
  </si>
  <si>
    <t>Фактическая мощность магистрального трубопровода в начале зоны выхода млн. м3</t>
  </si>
  <si>
    <t>Объемы газа в соответствии с удовлетворенными заявками млн. м3</t>
  </si>
  <si>
    <t>Объемы газа в соответствии с поступившими заявками млн. м3</t>
  </si>
  <si>
    <t>Свободная мощность магистрального трубопровода в конце зоны входа млн. м3</t>
  </si>
  <si>
    <t>Фактическая мощность магистрального трубопровода в конце зоны входа млн. м3</t>
  </si>
  <si>
    <t>АО "Газпром газораспределение Дальний Восток</t>
  </si>
  <si>
    <t>июль</t>
  </si>
  <si>
    <t>1-31 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</si>
</sst>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68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horizontal="right"/>
    </xf>
    <xf numFmtId="0" fontId="25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Fill="1" applyAlignment="1">
      <alignment horizontal="right"/>
    </xf>
    <xf numFmtId="0" fontId="24" fillId="0" borderId="0" xfId="0" applyFont="1" applyFill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4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49" fontId="21" fillId="0" borderId="19" xfId="0" applyNumberFormat="1" applyFont="1" applyBorder="1" applyAlignment="1">
      <alignment horizontal="center" vertical="top"/>
    </xf>
    <xf numFmtId="0" fontId="21" fillId="0" borderId="0" xfId="0" applyFont="1" applyFill="1" applyAlignment="1">
      <alignment horizontal="left" vertical="center"/>
    </xf>
    <xf numFmtId="0" fontId="23" fillId="0" borderId="12" xfId="0" applyFont="1" applyBorder="1" applyAlignment="1">
      <alignment horizontal="center" vertical="top"/>
    </xf>
    <xf numFmtId="0" fontId="21" fillId="0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1" fillId="25" borderId="10" xfId="0" applyNumberFormat="1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/>
    </xf>
    <xf numFmtId="49" fontId="21" fillId="0" borderId="17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26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6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49" fontId="24" fillId="0" borderId="16" xfId="0" applyNumberFormat="1" applyFont="1" applyFill="1" applyBorder="1" applyAlignment="1">
      <alignment horizontal="left"/>
    </xf>
    <xf numFmtId="0" fontId="24" fillId="0" borderId="0" xfId="0" applyFont="1" applyFill="1" applyAlignment="1">
      <alignment horizontal="right"/>
    </xf>
    <xf numFmtId="49" fontId="24" fillId="0" borderId="16" xfId="0" applyNumberFormat="1" applyFont="1" applyFill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left" vertical="center" wrapText="1"/>
    </xf>
    <xf numFmtId="0" fontId="21" fillId="25" borderId="10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2" fontId="19" fillId="0" borderId="16" xfId="0" applyNumberFormat="1" applyFont="1" applyFill="1" applyBorder="1" applyAlignment="1">
      <alignment horizontal="center"/>
    </xf>
    <xf numFmtId="2" fontId="24" fillId="0" borderId="16" xfId="0" applyNumberFormat="1" applyFont="1" applyFill="1" applyBorder="1" applyAlignment="1">
      <alignment horizontal="center"/>
    </xf>
    <xf numFmtId="2" fontId="24" fillId="0" borderId="16" xfId="0" applyNumberFormat="1" applyFont="1" applyFill="1" applyBorder="1" applyAlignment="1">
      <alignment horizontal="left"/>
    </xf>
    <xf numFmtId="49" fontId="21" fillId="0" borderId="17" xfId="0" applyNumberFormat="1" applyFont="1" applyBorder="1" applyAlignment="1">
      <alignment horizontal="right" vertical="top"/>
    </xf>
    <xf numFmtId="49" fontId="21" fillId="0" borderId="18" xfId="0" applyNumberFormat="1" applyFont="1" applyBorder="1" applyAlignment="1">
      <alignment horizontal="right" vertical="top"/>
    </xf>
    <xf numFmtId="0" fontId="21" fillId="0" borderId="10" xfId="0" applyFont="1" applyFill="1" applyBorder="1" applyAlignment="1">
      <alignment horizontal="center" vertical="top" wrapText="1"/>
    </xf>
    <xf numFmtId="0" fontId="21" fillId="0" borderId="10" xfId="0" applyNumberFormat="1" applyFont="1" applyFill="1" applyBorder="1" applyAlignment="1">
      <alignment horizontal="center" vertical="top"/>
    </xf>
    <xf numFmtId="0" fontId="21" fillId="0" borderId="10" xfId="0" applyNumberFormat="1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/>
    </xf>
    <xf numFmtId="0" fontId="21" fillId="0" borderId="17" xfId="0" applyFont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2" fontId="21" fillId="0" borderId="10" xfId="0" applyNumberFormat="1" applyFont="1" applyFill="1" applyBorder="1" applyAlignment="1">
      <alignment horizontal="justify" vertical="center"/>
    </xf>
    <xf numFmtId="0" fontId="21" fillId="24" borderId="10" xfId="0" applyNumberFormat="1" applyFont="1" applyFill="1" applyBorder="1" applyAlignment="1">
      <alignment horizontal="center" vertical="center"/>
    </xf>
    <xf numFmtId="0" fontId="21" fillId="24" borderId="10" xfId="0" applyNumberFormat="1" applyFont="1" applyFill="1" applyBorder="1" applyAlignment="1">
      <alignment horizontal="left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view="pageBreakPreview" topLeftCell="A6" zoomScaleNormal="100" workbookViewId="0">
      <selection activeCell="BQ18" sqref="BQ18:CI18"/>
    </sheetView>
  </sheetViews>
  <sheetFormatPr defaultColWidth="0.85546875" defaultRowHeight="15" x14ac:dyDescent="0.25"/>
  <cols>
    <col min="1" max="16384" width="0.85546875" style="1"/>
  </cols>
  <sheetData>
    <row r="1" spans="1:161" s="3" customFormat="1" ht="12.7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FE1" s="4" t="s">
        <v>4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FE2" s="4" t="s">
        <v>0</v>
      </c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FE3" s="4" t="s">
        <v>1</v>
      </c>
    </row>
    <row r="4" spans="1:161" s="3" customFormat="1" ht="12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FE4" s="2"/>
    </row>
    <row r="5" spans="1:16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FE5" s="9" t="s">
        <v>2</v>
      </c>
    </row>
    <row r="6" spans="1:161" s="3" customFormat="1" ht="12.7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161" s="3" customFormat="1" ht="12.7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161" s="5" customFormat="1" ht="15.75" x14ac:dyDescent="0.25">
      <c r="A8" s="38" t="s">
        <v>11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</row>
    <row r="9" spans="1:161" s="10" customFormat="1" ht="15.75" x14ac:dyDescent="0.25"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CH9" s="14" t="s">
        <v>16</v>
      </c>
      <c r="CI9" s="39" t="s">
        <v>18</v>
      </c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</row>
    <row r="10" spans="1:161" s="12" customFormat="1" ht="11.25" customHeight="1" x14ac:dyDescent="0.2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40" t="s">
        <v>3</v>
      </c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</row>
    <row r="11" spans="1:161" s="11" customFormat="1" ht="15" customHeight="1" x14ac:dyDescent="0.25">
      <c r="BY11" s="14" t="s">
        <v>14</v>
      </c>
      <c r="BZ11" s="43" t="s">
        <v>73</v>
      </c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2">
        <v>20</v>
      </c>
      <c r="CS11" s="42"/>
      <c r="CT11" s="42"/>
      <c r="CU11" s="42"/>
      <c r="CV11" s="41" t="s">
        <v>19</v>
      </c>
      <c r="CW11" s="41"/>
      <c r="CX11" s="41"/>
      <c r="CY11" s="41"/>
      <c r="CZ11" s="15" t="s">
        <v>13</v>
      </c>
      <c r="DA11" s="15"/>
      <c r="DB11" s="15"/>
      <c r="DC11" s="15"/>
    </row>
    <row r="12" spans="1:161" s="16" customFormat="1" ht="11.25" x14ac:dyDescent="0.2">
      <c r="BZ12" s="22" t="s">
        <v>12</v>
      </c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</row>
    <row r="13" spans="1:161" x14ac:dyDescent="0.25">
      <c r="A13" s="44" t="s">
        <v>74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61" s="16" customFormat="1" ht="11.25" x14ac:dyDescent="0.2">
      <c r="A14" s="22" t="s">
        <v>15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61" s="16" customFormat="1" ht="11.25" x14ac:dyDescent="0.2"/>
    <row r="16" spans="1:161" s="6" customFormat="1" ht="67.5" customHeight="1" x14ac:dyDescent="0.2">
      <c r="A16" s="27" t="s">
        <v>5</v>
      </c>
      <c r="B16" s="27"/>
      <c r="C16" s="27"/>
      <c r="D16" s="27"/>
      <c r="E16" s="27"/>
      <c r="F16" s="27" t="s">
        <v>10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 t="s">
        <v>6</v>
      </c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 t="s">
        <v>7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 t="s">
        <v>8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 t="s">
        <v>9</v>
      </c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 t="s">
        <v>69</v>
      </c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 t="s">
        <v>68</v>
      </c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 t="s">
        <v>71</v>
      </c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 t="s">
        <v>70</v>
      </c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</row>
    <row r="17" spans="1:161" s="7" customFormat="1" ht="12" x14ac:dyDescent="0.2">
      <c r="A17" s="34">
        <v>1</v>
      </c>
      <c r="B17" s="35"/>
      <c r="C17" s="35"/>
      <c r="D17" s="35"/>
      <c r="E17" s="36"/>
      <c r="F17" s="28">
        <v>2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v>3</v>
      </c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>
        <v>4</v>
      </c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>
        <v>5</v>
      </c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>
        <v>6</v>
      </c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>
        <v>7</v>
      </c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>
        <v>8</v>
      </c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>
        <v>9</v>
      </c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>
        <v>10</v>
      </c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</row>
    <row r="18" spans="1:161" s="17" customFormat="1" ht="226.5" customHeight="1" x14ac:dyDescent="0.2">
      <c r="A18" s="29"/>
      <c r="B18" s="30"/>
      <c r="C18" s="30"/>
      <c r="D18" s="30"/>
      <c r="E18" s="31"/>
      <c r="F18" s="23" t="s">
        <v>17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52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32" t="s">
        <v>17</v>
      </c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 t="s">
        <v>60</v>
      </c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26" t="s">
        <v>72</v>
      </c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37">
        <v>0</v>
      </c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>
        <v>0</v>
      </c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3">
        <f>0.011*24*31</f>
        <v>8.1840000000000011</v>
      </c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7">
        <f>DR18-DA18-1.563398-0.0023468</f>
        <v>6.618255200000001</v>
      </c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</row>
  </sheetData>
  <mergeCells count="39">
    <mergeCell ref="EL18:FE18"/>
    <mergeCell ref="DR18:EK18"/>
    <mergeCell ref="A8:FE8"/>
    <mergeCell ref="CI9:EO9"/>
    <mergeCell ref="CI10:EO10"/>
    <mergeCell ref="CV11:CY11"/>
    <mergeCell ref="CR11:CU11"/>
    <mergeCell ref="BZ11:CQ11"/>
    <mergeCell ref="A13:R13"/>
    <mergeCell ref="EL16:FE16"/>
    <mergeCell ref="EL17:FE17"/>
    <mergeCell ref="DA16:DQ16"/>
    <mergeCell ref="DA17:DQ17"/>
    <mergeCell ref="BQ16:CI16"/>
    <mergeCell ref="BQ17:CI17"/>
    <mergeCell ref="W17:AM17"/>
    <mergeCell ref="DR16:EK16"/>
    <mergeCell ref="DR17:EK17"/>
    <mergeCell ref="AN16:AY16"/>
    <mergeCell ref="AN17:AY17"/>
    <mergeCell ref="DA18:DQ18"/>
    <mergeCell ref="CJ16:CZ16"/>
    <mergeCell ref="CJ17:CZ17"/>
    <mergeCell ref="CJ18:CZ18"/>
    <mergeCell ref="BZ12:CQ12"/>
    <mergeCell ref="F18:V18"/>
    <mergeCell ref="W18:AM18"/>
    <mergeCell ref="BQ18:CI18"/>
    <mergeCell ref="A14:R14"/>
    <mergeCell ref="F16:V16"/>
    <mergeCell ref="F17:V17"/>
    <mergeCell ref="A18:E18"/>
    <mergeCell ref="AN18:AY18"/>
    <mergeCell ref="W16:AM16"/>
    <mergeCell ref="A17:E17"/>
    <mergeCell ref="A16:E16"/>
    <mergeCell ref="AZ16:BP16"/>
    <mergeCell ref="AZ17:BP17"/>
    <mergeCell ref="AZ18:BP18"/>
  </mergeCells>
  <phoneticPr fontId="20" type="noConversion"/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abSelected="1" view="pageBreakPreview" zoomScaleNormal="100" workbookViewId="0">
      <selection activeCell="BF18" sqref="BF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20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15.75" x14ac:dyDescent="0.25">
      <c r="A4" s="38" t="s">
        <v>11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</row>
    <row r="5" spans="1:161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18" t="s">
        <v>16</v>
      </c>
      <c r="CI5" s="39" t="str">
        <f>стр.1!CI9</f>
        <v>АО "Дальневосточная генерирующая компания"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</row>
    <row r="6" spans="1:161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0" t="s">
        <v>3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</row>
    <row r="7" spans="1:161" s="11" customFormat="1" ht="15" customHeight="1" x14ac:dyDescent="0.25">
      <c r="BY7" s="18" t="s">
        <v>21</v>
      </c>
      <c r="BZ7" s="50" t="str">
        <f>стр.1!BZ11</f>
        <v>июль</v>
      </c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42">
        <v>20</v>
      </c>
      <c r="CS7" s="42"/>
      <c r="CT7" s="42"/>
      <c r="CU7" s="42"/>
      <c r="CV7" s="51" t="str">
        <f>стр.1!CV11</f>
        <v>23</v>
      </c>
      <c r="CW7" s="51"/>
      <c r="CX7" s="51"/>
      <c r="CY7" s="51"/>
      <c r="CZ7" s="15" t="s">
        <v>13</v>
      </c>
      <c r="DA7" s="15"/>
      <c r="DB7" s="15"/>
      <c r="DC7" s="15"/>
    </row>
    <row r="8" spans="1:161" s="16" customFormat="1" ht="11.25" x14ac:dyDescent="0.2">
      <c r="BZ8" s="22" t="s">
        <v>12</v>
      </c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</row>
    <row r="9" spans="1:161" x14ac:dyDescent="0.25">
      <c r="A9" s="49" t="str">
        <f>стр.1!A13</f>
        <v>1-31 июля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61" s="16" customFormat="1" ht="11.25" x14ac:dyDescent="0.2">
      <c r="A10" s="22" t="s">
        <v>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61" s="16" customFormat="1" ht="11.25" x14ac:dyDescent="0.2"/>
    <row r="12" spans="1:161" s="6" customFormat="1" ht="48.75" customHeight="1" x14ac:dyDescent="0.2">
      <c r="A12" s="27" t="s">
        <v>5</v>
      </c>
      <c r="B12" s="27"/>
      <c r="C12" s="27"/>
      <c r="D12" s="27"/>
      <c r="E12" s="27"/>
      <c r="F12" s="27" t="s">
        <v>22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 t="s">
        <v>6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 t="s">
        <v>23</v>
      </c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 t="s">
        <v>24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 t="s">
        <v>25</v>
      </c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 t="s">
        <v>69</v>
      </c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 t="s">
        <v>68</v>
      </c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 t="s">
        <v>67</v>
      </c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 t="s">
        <v>66</v>
      </c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7" customFormat="1" ht="12" x14ac:dyDescent="0.2">
      <c r="A13" s="34">
        <v>1</v>
      </c>
      <c r="B13" s="35"/>
      <c r="C13" s="35"/>
      <c r="D13" s="35"/>
      <c r="E13" s="36"/>
      <c r="F13" s="28">
        <v>2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>
        <v>3</v>
      </c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>
        <v>4</v>
      </c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>
        <v>5</v>
      </c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>
        <v>6</v>
      </c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>
        <v>7</v>
      </c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>
        <v>8</v>
      </c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>
        <v>9</v>
      </c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>
        <v>10</v>
      </c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</row>
    <row r="14" spans="1:161" s="17" customFormat="1" ht="59.25" customHeight="1" x14ac:dyDescent="0.2">
      <c r="A14" s="29"/>
      <c r="B14" s="30"/>
      <c r="C14" s="30"/>
      <c r="D14" s="30"/>
      <c r="E14" s="31"/>
      <c r="F14" s="2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23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33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 t="s">
        <v>59</v>
      </c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45" t="s">
        <v>53</v>
      </c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33">
        <f>стр.1!CJ18</f>
        <v>0</v>
      </c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46">
        <f>стр.1!DA18</f>
        <v>0</v>
      </c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33">
        <f>стр.1!DR18</f>
        <v>8.1840000000000011</v>
      </c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46">
        <f>стр.1!EL18</f>
        <v>6.618255200000001</v>
      </c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view="pageBreakPreview" zoomScaleNormal="100" workbookViewId="0">
      <selection activeCell="DA18" sqref="DA18:DQ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26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15.75" x14ac:dyDescent="0.25">
      <c r="A4" s="38" t="s">
        <v>11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</row>
    <row r="5" spans="1:161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18" t="s">
        <v>16</v>
      </c>
      <c r="CI5" s="39" t="str">
        <f>стр.1!CI9</f>
        <v>АО "Дальневосточная генерирующая компания"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</row>
    <row r="6" spans="1:161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0" t="s">
        <v>3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</row>
    <row r="7" spans="1:161" s="11" customFormat="1" ht="15" customHeight="1" x14ac:dyDescent="0.25">
      <c r="CH7" s="18" t="s">
        <v>27</v>
      </c>
      <c r="CI7" s="50" t="str">
        <f>стр.1!BZ11</f>
        <v>июль</v>
      </c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42">
        <v>20</v>
      </c>
      <c r="DB7" s="42"/>
      <c r="DC7" s="42"/>
      <c r="DD7" s="42"/>
      <c r="DE7" s="51" t="str">
        <f>стр.1!CV11</f>
        <v>23</v>
      </c>
      <c r="DF7" s="51"/>
      <c r="DG7" s="51"/>
      <c r="DH7" s="51"/>
      <c r="DI7" s="15" t="s">
        <v>13</v>
      </c>
      <c r="DJ7" s="15"/>
      <c r="DK7" s="15"/>
      <c r="DL7" s="15"/>
    </row>
    <row r="8" spans="1:161" s="19" customFormat="1" ht="11.25" x14ac:dyDescent="0.2">
      <c r="CI8" s="57" t="s">
        <v>12</v>
      </c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</row>
    <row r="9" spans="1:161" x14ac:dyDescent="0.25">
      <c r="A9" s="49" t="str">
        <f>стр.1!A13</f>
        <v>1-31 июля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61" s="16" customFormat="1" ht="11.25" x14ac:dyDescent="0.2">
      <c r="A10" s="22" t="s">
        <v>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61" s="16" customFormat="1" ht="11.25" x14ac:dyDescent="0.2"/>
    <row r="12" spans="1:161" s="6" customFormat="1" ht="12.75" customHeight="1" x14ac:dyDescent="0.2">
      <c r="A12" s="27" t="s">
        <v>28</v>
      </c>
      <c r="B12" s="27"/>
      <c r="C12" s="27"/>
      <c r="D12" s="27"/>
      <c r="E12" s="27"/>
      <c r="F12" s="27"/>
      <c r="G12" s="27"/>
      <c r="H12" s="27"/>
      <c r="I12" s="27"/>
      <c r="J12" s="27"/>
      <c r="K12" s="27" t="s">
        <v>22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 t="s">
        <v>29</v>
      </c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6" customFormat="1" ht="13.5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27" t="s">
        <v>30</v>
      </c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</row>
    <row r="14" spans="1:161" s="6" customFormat="1" ht="13.5" customHeigh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58" t="s">
        <v>31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32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33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27" t="s">
        <v>30</v>
      </c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</row>
    <row r="15" spans="1:161" s="6" customFormat="1" ht="36.75" customHeight="1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 t="s">
        <v>65</v>
      </c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 t="s">
        <v>35</v>
      </c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 t="s">
        <v>34</v>
      </c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 t="s">
        <v>35</v>
      </c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 t="s">
        <v>34</v>
      </c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 t="s">
        <v>35</v>
      </c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 t="s">
        <v>34</v>
      </c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 t="s">
        <v>35</v>
      </c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</row>
    <row r="16" spans="1:161" s="7" customFormat="1" ht="12" x14ac:dyDescent="0.2">
      <c r="A16" s="52" t="s">
        <v>36</v>
      </c>
      <c r="B16" s="53"/>
      <c r="C16" s="53"/>
      <c r="D16" s="53"/>
      <c r="E16" s="53"/>
      <c r="F16" s="53"/>
      <c r="G16" s="53"/>
      <c r="H16" s="53"/>
      <c r="I16" s="53"/>
      <c r="J16" s="20"/>
      <c r="K16" s="54" t="str">
        <f>стр.2!W14</f>
        <v>Газопровод-отвод к предприятию ОАО «СК «Агроэнерго»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5">
        <f>стр.2!EL14</f>
        <v>6.618255200000001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 t="s">
        <v>56</v>
      </c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6" t="s">
        <v>56</v>
      </c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5" t="s">
        <v>56</v>
      </c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 t="s">
        <v>56</v>
      </c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 t="s">
        <v>56</v>
      </c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 t="s">
        <v>56</v>
      </c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 t="s">
        <v>56</v>
      </c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view="pageBreakPreview" zoomScaleNormal="100" workbookViewId="0">
      <selection activeCell="DA18" sqref="DA18:DQ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15.75" x14ac:dyDescent="0.25">
      <c r="A4" s="38" t="s">
        <v>11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</row>
    <row r="5" spans="1:161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18" t="s">
        <v>16</v>
      </c>
      <c r="CI5" s="39" t="str">
        <f>стр.1!CI9</f>
        <v>АО "Дальневосточная генерирующая компания"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</row>
    <row r="6" spans="1:161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0" t="s">
        <v>3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</row>
    <row r="7" spans="1:161" s="11" customFormat="1" ht="15" customHeight="1" x14ac:dyDescent="0.25">
      <c r="BQ7" s="18" t="s">
        <v>38</v>
      </c>
      <c r="BR7" s="50" t="str">
        <f>стр.1!BZ11</f>
        <v>июль</v>
      </c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42">
        <v>20</v>
      </c>
      <c r="CK7" s="42"/>
      <c r="CL7" s="42"/>
      <c r="CM7" s="42"/>
      <c r="CN7" s="51" t="str">
        <f>стр.1!CV11</f>
        <v>23</v>
      </c>
      <c r="CO7" s="51"/>
      <c r="CP7" s="51"/>
      <c r="CQ7" s="51"/>
      <c r="CR7" s="15" t="s">
        <v>13</v>
      </c>
      <c r="CV7" s="15"/>
      <c r="CW7" s="15"/>
      <c r="CX7" s="15"/>
    </row>
    <row r="8" spans="1:161" s="19" customFormat="1" ht="11.25" x14ac:dyDescent="0.2">
      <c r="BR8" s="57" t="s">
        <v>12</v>
      </c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</row>
    <row r="9" spans="1:161" x14ac:dyDescent="0.25">
      <c r="A9" s="49" t="str">
        <f>стр.1!A13</f>
        <v>1-31 июля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61" s="16" customFormat="1" ht="11.25" x14ac:dyDescent="0.2">
      <c r="A10" s="22" t="s">
        <v>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61" s="16" customFormat="1" ht="11.25" x14ac:dyDescent="0.2"/>
    <row r="12" spans="1:161" s="6" customFormat="1" ht="37.5" customHeight="1" x14ac:dyDescent="0.2">
      <c r="A12" s="27" t="s">
        <v>39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 t="s">
        <v>40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 t="s">
        <v>41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 t="s">
        <v>42</v>
      </c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 t="s">
        <v>43</v>
      </c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 t="s">
        <v>44</v>
      </c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7" customFormat="1" ht="12" x14ac:dyDescent="0.2">
      <c r="A13" s="55">
        <v>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>
        <v>2</v>
      </c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>
        <v>3</v>
      </c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>
        <v>4</v>
      </c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>
        <v>5</v>
      </c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>
        <v>6</v>
      </c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</row>
    <row r="14" spans="1:161" s="17" customFormat="1" ht="123" customHeight="1" x14ac:dyDescent="0.2">
      <c r="A14" s="61" t="s">
        <v>57</v>
      </c>
      <c r="B14" s="61" t="s">
        <v>57</v>
      </c>
      <c r="C14" s="61" t="s">
        <v>57</v>
      </c>
      <c r="D14" s="61" t="s">
        <v>57</v>
      </c>
      <c r="E14" s="61" t="s">
        <v>57</v>
      </c>
      <c r="F14" s="61" t="s">
        <v>57</v>
      </c>
      <c r="G14" s="61" t="s">
        <v>57</v>
      </c>
      <c r="H14" s="61" t="s">
        <v>57</v>
      </c>
      <c r="I14" s="61" t="s">
        <v>57</v>
      </c>
      <c r="J14" s="61" t="s">
        <v>57</v>
      </c>
      <c r="K14" s="61" t="s">
        <v>57</v>
      </c>
      <c r="L14" s="61" t="s">
        <v>57</v>
      </c>
      <c r="M14" s="61" t="s">
        <v>57</v>
      </c>
      <c r="N14" s="61" t="s">
        <v>57</v>
      </c>
      <c r="O14" s="61" t="s">
        <v>57</v>
      </c>
      <c r="P14" s="61" t="s">
        <v>57</v>
      </c>
      <c r="Q14" s="61" t="s">
        <v>57</v>
      </c>
      <c r="R14" s="61" t="s">
        <v>57</v>
      </c>
      <c r="S14" s="61" t="s">
        <v>57</v>
      </c>
      <c r="T14" s="61" t="s">
        <v>57</v>
      </c>
      <c r="U14" s="61" t="s">
        <v>57</v>
      </c>
      <c r="V14" s="61" t="s">
        <v>57</v>
      </c>
      <c r="W14" s="61" t="s">
        <v>58</v>
      </c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45" t="s">
        <v>53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33">
        <f>стр.1!CJ18</f>
        <v>0</v>
      </c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46">
        <f>BO14</f>
        <v>0</v>
      </c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33">
        <f>стр.1!EL18</f>
        <v>6.618255200000001</v>
      </c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</row>
    <row r="15" spans="1:161" s="17" customFormat="1" ht="16.5" customHeight="1" x14ac:dyDescent="0.2">
      <c r="A15" s="33" t="s">
        <v>45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view="pageBreakPreview" zoomScaleNormal="100"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46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46.5" customHeight="1" x14ac:dyDescent="0.25">
      <c r="A4" s="66" t="s">
        <v>47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</row>
    <row r="5" spans="1:161" s="5" customFormat="1" ht="15.75" x14ac:dyDescent="0.25"/>
    <row r="6" spans="1:161" s="17" customFormat="1" ht="64.5" customHeight="1" x14ac:dyDescent="0.2">
      <c r="A6" s="67" t="s">
        <v>48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 t="s">
        <v>49</v>
      </c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 t="s">
        <v>61</v>
      </c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 t="s">
        <v>63</v>
      </c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 t="s">
        <v>62</v>
      </c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 t="s">
        <v>64</v>
      </c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 t="s">
        <v>50</v>
      </c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 t="s">
        <v>51</v>
      </c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</row>
    <row r="7" spans="1:161" s="7" customFormat="1" ht="12" x14ac:dyDescent="0.2">
      <c r="A7" s="55">
        <v>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>
        <v>2</v>
      </c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>
        <v>3</v>
      </c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>
        <v>4</v>
      </c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>
        <v>5</v>
      </c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>
        <v>6</v>
      </c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>
        <v>7</v>
      </c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>
        <v>8</v>
      </c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</row>
    <row r="8" spans="1:161" s="17" customFormat="1" ht="12" x14ac:dyDescent="0.2">
      <c r="A8" s="32" t="s">
        <v>54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 t="s">
        <v>55</v>
      </c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65">
        <f>11</f>
        <v>11</v>
      </c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46">
        <f>стр.1!DR18-стр.1!EL18</f>
        <v>1.5657448</v>
      </c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33">
        <f>0.0296129+3.86255</f>
        <v>3.8921629000000002</v>
      </c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>
        <f>AN8-CD8</f>
        <v>7.1078370999999994</v>
      </c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64" t="s">
        <v>56</v>
      </c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32" t="s">
        <v>56</v>
      </c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</row>
    <row r="9" spans="1:161" s="21" customFormat="1" ht="12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7:DQ7"/>
    <mergeCell ref="DR9:EM9"/>
    <mergeCell ref="EN9:FE9"/>
    <mergeCell ref="A9:R9"/>
    <mergeCell ref="S9:AM9"/>
    <mergeCell ref="AN9:BH9"/>
    <mergeCell ref="BI9:CC9"/>
    <mergeCell ref="CD9:DA9"/>
    <mergeCell ref="DB9:DQ9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Залуцкий Иван Николаевич</cp:lastModifiedBy>
  <cp:lastPrinted>2019-01-28T12:33:53Z</cp:lastPrinted>
  <dcterms:created xsi:type="dcterms:W3CDTF">2008-10-01T13:21:49Z</dcterms:created>
  <dcterms:modified xsi:type="dcterms:W3CDTF">2023-08-14T00:47:22Z</dcterms:modified>
</cp:coreProperties>
</file>